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PO calculation/"/>
    </mc:Choice>
  </mc:AlternateContent>
  <xr:revisionPtr revIDLastSave="32" documentId="11_6B305D32A8C5B04B5245C2372355EC4835B26832" xr6:coauthVersionLast="47" xr6:coauthVersionMax="47" xr10:uidLastSave="{5C1704DE-ED6B-4F88-9579-238CE79A518D}"/>
  <bookViews>
    <workbookView xWindow="22932" yWindow="-108" windowWidth="23256" windowHeight="12456" xr2:uid="{00000000-000D-0000-FFFF-FFFF00000000}"/>
  </bookViews>
  <sheets>
    <sheet name="A_Input_Details" sheetId="1" r:id="rId1"/>
    <sheet name="A_P1-I" sheetId="2" r:id="rId2"/>
    <sheet name="A_P2-I" sheetId="3" r:id="rId3"/>
    <sheet name="A_CA-I" sheetId="4" r:id="rId4"/>
    <sheet name="A_END_SEM-E" sheetId="5" r:id="rId5"/>
    <sheet name="A_Internal_Components" sheetId="6" r:id="rId6"/>
    <sheet name="A_External_Components" sheetId="7" r:id="rId7"/>
    <sheet name="A_Course_Attainment" sheetId="8" r:id="rId8"/>
    <sheet name="A_Printout" sheetId="9" r:id="rId9"/>
    <sheet name="B_Input_Details" sheetId="10" r:id="rId10"/>
    <sheet name="B_P1-I" sheetId="11" r:id="rId11"/>
    <sheet name="B_P2-I" sheetId="12" r:id="rId12"/>
    <sheet name="B_CA-I" sheetId="13" r:id="rId13"/>
    <sheet name="B_END_SEM-E" sheetId="14" r:id="rId14"/>
    <sheet name="B_Internal_Components" sheetId="15" r:id="rId15"/>
    <sheet name="B_External_Components" sheetId="16" r:id="rId16"/>
    <sheet name="B_Course_Attainment" sheetId="17" r:id="rId17"/>
    <sheet name="B_Printout" sheetId="18" r:id="rId18"/>
    <sheet name="C_Input_Details" sheetId="19" r:id="rId19"/>
    <sheet name="C_P1-I" sheetId="20" r:id="rId20"/>
    <sheet name="C_P2-I" sheetId="21" r:id="rId21"/>
    <sheet name="C_CA-I" sheetId="22" r:id="rId22"/>
    <sheet name="C_END_SEM-E" sheetId="23" r:id="rId23"/>
    <sheet name="C_Internal_Components" sheetId="24" r:id="rId24"/>
    <sheet name="C_External_Components" sheetId="25" r:id="rId25"/>
    <sheet name="C_Course_Attainment" sheetId="26" r:id="rId26"/>
    <sheet name="C_Printout" sheetId="27" r:id="rId27"/>
    <sheet name="Combined_Input_Details" sheetId="28" r:id="rId28"/>
    <sheet name="Combined_P1-I" sheetId="29" r:id="rId29"/>
    <sheet name="Combined_P2-I" sheetId="30" r:id="rId30"/>
    <sheet name="Combined_CA-I" sheetId="31" r:id="rId31"/>
    <sheet name="Combined_END_SEM-E" sheetId="32" r:id="rId32"/>
    <sheet name="Combined_Internal_Components" sheetId="33" r:id="rId33"/>
    <sheet name="Combined_External_Components" sheetId="34" r:id="rId34"/>
    <sheet name="Combined_Course_Attainment" sheetId="35" r:id="rId35"/>
    <sheet name="Combined_Printout" sheetId="36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6" l="1"/>
  <c r="B17" i="36"/>
  <c r="B15" i="36"/>
  <c r="B14" i="36"/>
  <c r="Q9" i="36"/>
  <c r="Q8" i="36"/>
  <c r="Q7" i="36"/>
  <c r="Q6" i="36"/>
  <c r="Q5" i="36"/>
  <c r="E109" i="35"/>
  <c r="E108" i="35"/>
  <c r="F107" i="35"/>
  <c r="E107" i="35"/>
  <c r="E106" i="35"/>
  <c r="E105" i="35"/>
  <c r="E104" i="35"/>
  <c r="E103" i="35"/>
  <c r="E102" i="35"/>
  <c r="F101" i="35"/>
  <c r="E101" i="35"/>
  <c r="E100" i="35"/>
  <c r="E99" i="35"/>
  <c r="E98" i="35"/>
  <c r="E97" i="35"/>
  <c r="E96" i="35"/>
  <c r="F95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F75" i="35"/>
  <c r="E75" i="35"/>
  <c r="E74" i="35"/>
  <c r="E73" i="35"/>
  <c r="E72" i="35"/>
  <c r="E71" i="35"/>
  <c r="E70" i="35"/>
  <c r="F69" i="35"/>
  <c r="E69" i="35"/>
  <c r="E68" i="35"/>
  <c r="E67" i="35"/>
  <c r="E66" i="35"/>
  <c r="E65" i="35"/>
  <c r="E64" i="35"/>
  <c r="F63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F31" i="35"/>
  <c r="E31" i="35"/>
  <c r="E30" i="35"/>
  <c r="E29" i="35"/>
  <c r="E28" i="35"/>
  <c r="E27" i="35"/>
  <c r="E26" i="35"/>
  <c r="E25" i="35"/>
  <c r="B19" i="35"/>
  <c r="B17" i="35"/>
  <c r="B15" i="35"/>
  <c r="B14" i="35"/>
  <c r="U7" i="35"/>
  <c r="F109" i="35" s="1"/>
  <c r="T7" i="35"/>
  <c r="F108" i="35" s="1"/>
  <c r="S7" i="35"/>
  <c r="R7" i="35"/>
  <c r="F106" i="35" s="1"/>
  <c r="Q7" i="35"/>
  <c r="F105" i="35" s="1"/>
  <c r="P7" i="35"/>
  <c r="F104" i="35" s="1"/>
  <c r="O7" i="35"/>
  <c r="F103" i="35" s="1"/>
  <c r="N7" i="35"/>
  <c r="F102" i="35" s="1"/>
  <c r="M7" i="35"/>
  <c r="L7" i="35"/>
  <c r="F100" i="35" s="1"/>
  <c r="K7" i="35"/>
  <c r="F99" i="35" s="1"/>
  <c r="J7" i="35"/>
  <c r="F98" i="35" s="1"/>
  <c r="I7" i="35"/>
  <c r="F97" i="35" s="1"/>
  <c r="H7" i="35"/>
  <c r="F96" i="35" s="1"/>
  <c r="G7" i="35"/>
  <c r="F7" i="35"/>
  <c r="F94" i="35" s="1"/>
  <c r="E7" i="35"/>
  <c r="F93" i="35" s="1"/>
  <c r="U6" i="35"/>
  <c r="F92" i="35" s="1"/>
  <c r="T6" i="35"/>
  <c r="F91" i="35" s="1"/>
  <c r="S6" i="35"/>
  <c r="F90" i="35" s="1"/>
  <c r="R6" i="35"/>
  <c r="F89" i="35" s="1"/>
  <c r="Q6" i="35"/>
  <c r="F88" i="35" s="1"/>
  <c r="P6" i="35"/>
  <c r="F87" i="35" s="1"/>
  <c r="O6" i="35"/>
  <c r="F86" i="35" s="1"/>
  <c r="N6" i="35"/>
  <c r="F85" i="35" s="1"/>
  <c r="M6" i="35"/>
  <c r="F84" i="35" s="1"/>
  <c r="L6" i="35"/>
  <c r="F83" i="35" s="1"/>
  <c r="K6" i="35"/>
  <c r="F82" i="35" s="1"/>
  <c r="J6" i="35"/>
  <c r="F81" i="35" s="1"/>
  <c r="I6" i="35"/>
  <c r="F80" i="35" s="1"/>
  <c r="H6" i="35"/>
  <c r="F79" i="35" s="1"/>
  <c r="G6" i="35"/>
  <c r="F78" i="35" s="1"/>
  <c r="F6" i="35"/>
  <c r="F77" i="35" s="1"/>
  <c r="E6" i="35"/>
  <c r="F76" i="35" s="1"/>
  <c r="U5" i="35"/>
  <c r="T5" i="35"/>
  <c r="F74" i="35" s="1"/>
  <c r="S5" i="35"/>
  <c r="F73" i="35" s="1"/>
  <c r="R5" i="35"/>
  <c r="F72" i="35" s="1"/>
  <c r="Q5" i="35"/>
  <c r="F71" i="35" s="1"/>
  <c r="P5" i="35"/>
  <c r="F70" i="35" s="1"/>
  <c r="O5" i="35"/>
  <c r="N5" i="35"/>
  <c r="F68" i="35" s="1"/>
  <c r="M5" i="35"/>
  <c r="F67" i="35" s="1"/>
  <c r="L5" i="35"/>
  <c r="F66" i="35" s="1"/>
  <c r="K5" i="35"/>
  <c r="F65" i="35" s="1"/>
  <c r="J5" i="35"/>
  <c r="F64" i="35" s="1"/>
  <c r="I5" i="35"/>
  <c r="H5" i="35"/>
  <c r="F62" i="35" s="1"/>
  <c r="G5" i="35"/>
  <c r="F61" i="35" s="1"/>
  <c r="F5" i="35"/>
  <c r="F60" i="35" s="1"/>
  <c r="E5" i="35"/>
  <c r="F59" i="35" s="1"/>
  <c r="U4" i="35"/>
  <c r="F58" i="35" s="1"/>
  <c r="T4" i="35"/>
  <c r="F57" i="35" s="1"/>
  <c r="S4" i="35"/>
  <c r="F56" i="35" s="1"/>
  <c r="R4" i="35"/>
  <c r="F55" i="35" s="1"/>
  <c r="Q4" i="35"/>
  <c r="F54" i="35" s="1"/>
  <c r="P4" i="35"/>
  <c r="F53" i="35" s="1"/>
  <c r="O4" i="35"/>
  <c r="F52" i="35" s="1"/>
  <c r="N4" i="35"/>
  <c r="F51" i="35" s="1"/>
  <c r="M4" i="35"/>
  <c r="F50" i="35" s="1"/>
  <c r="L4" i="35"/>
  <c r="F49" i="35" s="1"/>
  <c r="K4" i="35"/>
  <c r="F48" i="35" s="1"/>
  <c r="J4" i="35"/>
  <c r="F47" i="35" s="1"/>
  <c r="I4" i="35"/>
  <c r="F46" i="35" s="1"/>
  <c r="H4" i="35"/>
  <c r="F45" i="35" s="1"/>
  <c r="G4" i="35"/>
  <c r="F44" i="35" s="1"/>
  <c r="F4" i="35"/>
  <c r="F43" i="35" s="1"/>
  <c r="E4" i="35"/>
  <c r="F42" i="35" s="1"/>
  <c r="U3" i="35"/>
  <c r="F41" i="35" s="1"/>
  <c r="T3" i="35"/>
  <c r="F40" i="35" s="1"/>
  <c r="S3" i="35"/>
  <c r="F39" i="35" s="1"/>
  <c r="R3" i="35"/>
  <c r="F38" i="35" s="1"/>
  <c r="Q3" i="35"/>
  <c r="F37" i="35" s="1"/>
  <c r="P3" i="35"/>
  <c r="F36" i="35" s="1"/>
  <c r="O3" i="35"/>
  <c r="F35" i="35" s="1"/>
  <c r="N3" i="35"/>
  <c r="F34" i="35" s="1"/>
  <c r="M3" i="35"/>
  <c r="F33" i="35" s="1"/>
  <c r="L3" i="35"/>
  <c r="F32" i="35" s="1"/>
  <c r="K3" i="35"/>
  <c r="J3" i="35"/>
  <c r="F30" i="35" s="1"/>
  <c r="I3" i="35"/>
  <c r="F29" i="35" s="1"/>
  <c r="H3" i="35"/>
  <c r="F28" i="35" s="1"/>
  <c r="G3" i="35"/>
  <c r="F27" i="35" s="1"/>
  <c r="F3" i="35"/>
  <c r="F26" i="35" s="1"/>
  <c r="E3" i="35"/>
  <c r="F25" i="35" s="1"/>
  <c r="I140" i="34"/>
  <c r="D90" i="34"/>
  <c r="L90" i="34" s="1"/>
  <c r="K167" i="32"/>
  <c r="E163" i="34" s="1"/>
  <c r="M163" i="34" s="1"/>
  <c r="J167" i="32"/>
  <c r="D163" i="34" s="1"/>
  <c r="L163" i="34" s="1"/>
  <c r="I167" i="32"/>
  <c r="C163" i="34" s="1"/>
  <c r="K163" i="34" s="1"/>
  <c r="H167" i="32"/>
  <c r="B163" i="34" s="1"/>
  <c r="J163" i="34" s="1"/>
  <c r="G167" i="32"/>
  <c r="A163" i="34" s="1"/>
  <c r="I163" i="34" s="1"/>
  <c r="K166" i="32"/>
  <c r="E162" i="34" s="1"/>
  <c r="M162" i="34" s="1"/>
  <c r="J166" i="32"/>
  <c r="D162" i="34" s="1"/>
  <c r="L162" i="34" s="1"/>
  <c r="I166" i="32"/>
  <c r="C162" i="34" s="1"/>
  <c r="K162" i="34" s="1"/>
  <c r="H166" i="32"/>
  <c r="B162" i="34" s="1"/>
  <c r="J162" i="34" s="1"/>
  <c r="G166" i="32"/>
  <c r="A162" i="34" s="1"/>
  <c r="I162" i="34" s="1"/>
  <c r="K165" i="32"/>
  <c r="E161" i="34" s="1"/>
  <c r="M161" i="34" s="1"/>
  <c r="J165" i="32"/>
  <c r="D161" i="34" s="1"/>
  <c r="L161" i="34" s="1"/>
  <c r="I165" i="32"/>
  <c r="C161" i="34" s="1"/>
  <c r="K161" i="34" s="1"/>
  <c r="H165" i="32"/>
  <c r="B161" i="34" s="1"/>
  <c r="J161" i="34" s="1"/>
  <c r="G165" i="32"/>
  <c r="A161" i="34" s="1"/>
  <c r="I161" i="34" s="1"/>
  <c r="K164" i="32"/>
  <c r="E160" i="34" s="1"/>
  <c r="M160" i="34" s="1"/>
  <c r="J164" i="32"/>
  <c r="D160" i="34" s="1"/>
  <c r="L160" i="34" s="1"/>
  <c r="I164" i="32"/>
  <c r="C160" i="34" s="1"/>
  <c r="K160" i="34" s="1"/>
  <c r="H164" i="32"/>
  <c r="B160" i="34" s="1"/>
  <c r="J160" i="34" s="1"/>
  <c r="G164" i="32"/>
  <c r="A160" i="34" s="1"/>
  <c r="I160" i="34" s="1"/>
  <c r="K163" i="32"/>
  <c r="E159" i="34" s="1"/>
  <c r="M159" i="34" s="1"/>
  <c r="J163" i="32"/>
  <c r="D159" i="34" s="1"/>
  <c r="L159" i="34" s="1"/>
  <c r="I163" i="32"/>
  <c r="C159" i="34" s="1"/>
  <c r="K159" i="34" s="1"/>
  <c r="H163" i="32"/>
  <c r="B159" i="34" s="1"/>
  <c r="J159" i="34" s="1"/>
  <c r="G163" i="32"/>
  <c r="A159" i="34" s="1"/>
  <c r="I159" i="34" s="1"/>
  <c r="K162" i="32"/>
  <c r="E158" i="34" s="1"/>
  <c r="M158" i="34" s="1"/>
  <c r="J162" i="32"/>
  <c r="D158" i="34" s="1"/>
  <c r="L158" i="34" s="1"/>
  <c r="I162" i="32"/>
  <c r="C158" i="34" s="1"/>
  <c r="K158" i="34" s="1"/>
  <c r="H162" i="32"/>
  <c r="B158" i="34" s="1"/>
  <c r="J158" i="34" s="1"/>
  <c r="G162" i="32"/>
  <c r="A158" i="34" s="1"/>
  <c r="I158" i="34" s="1"/>
  <c r="K161" i="32"/>
  <c r="E157" i="34" s="1"/>
  <c r="M157" i="34" s="1"/>
  <c r="J161" i="32"/>
  <c r="D157" i="34" s="1"/>
  <c r="L157" i="34" s="1"/>
  <c r="I161" i="32"/>
  <c r="C157" i="34" s="1"/>
  <c r="K157" i="34" s="1"/>
  <c r="H161" i="32"/>
  <c r="B157" i="34" s="1"/>
  <c r="J157" i="34" s="1"/>
  <c r="G161" i="32"/>
  <c r="A157" i="34" s="1"/>
  <c r="I157" i="34" s="1"/>
  <c r="K160" i="32"/>
  <c r="E156" i="34" s="1"/>
  <c r="M156" i="34" s="1"/>
  <c r="J160" i="32"/>
  <c r="D156" i="34" s="1"/>
  <c r="L156" i="34" s="1"/>
  <c r="I160" i="32"/>
  <c r="C156" i="34" s="1"/>
  <c r="K156" i="34" s="1"/>
  <c r="H160" i="32"/>
  <c r="B156" i="34" s="1"/>
  <c r="J156" i="34" s="1"/>
  <c r="G160" i="32"/>
  <c r="A156" i="34" s="1"/>
  <c r="I156" i="34" s="1"/>
  <c r="K159" i="32"/>
  <c r="E155" i="34" s="1"/>
  <c r="M155" i="34" s="1"/>
  <c r="J159" i="32"/>
  <c r="D155" i="34" s="1"/>
  <c r="L155" i="34" s="1"/>
  <c r="I159" i="32"/>
  <c r="C155" i="34" s="1"/>
  <c r="K155" i="34" s="1"/>
  <c r="H159" i="32"/>
  <c r="B155" i="34" s="1"/>
  <c r="J155" i="34" s="1"/>
  <c r="G159" i="32"/>
  <c r="A155" i="34" s="1"/>
  <c r="I155" i="34" s="1"/>
  <c r="K158" i="32"/>
  <c r="E154" i="34" s="1"/>
  <c r="M154" i="34" s="1"/>
  <c r="J158" i="32"/>
  <c r="D154" i="34" s="1"/>
  <c r="L154" i="34" s="1"/>
  <c r="I158" i="32"/>
  <c r="C154" i="34" s="1"/>
  <c r="K154" i="34" s="1"/>
  <c r="H158" i="32"/>
  <c r="B154" i="34" s="1"/>
  <c r="J154" i="34" s="1"/>
  <c r="G158" i="32"/>
  <c r="A154" i="34" s="1"/>
  <c r="I154" i="34" s="1"/>
  <c r="K157" i="32"/>
  <c r="E153" i="34" s="1"/>
  <c r="M153" i="34" s="1"/>
  <c r="J157" i="32"/>
  <c r="D153" i="34" s="1"/>
  <c r="L153" i="34" s="1"/>
  <c r="I157" i="32"/>
  <c r="C153" i="34" s="1"/>
  <c r="K153" i="34" s="1"/>
  <c r="H157" i="32"/>
  <c r="B153" i="34" s="1"/>
  <c r="J153" i="34" s="1"/>
  <c r="G157" i="32"/>
  <c r="A153" i="34" s="1"/>
  <c r="I153" i="34" s="1"/>
  <c r="K156" i="32"/>
  <c r="E152" i="34" s="1"/>
  <c r="M152" i="34" s="1"/>
  <c r="J156" i="32"/>
  <c r="D152" i="34" s="1"/>
  <c r="L152" i="34" s="1"/>
  <c r="I156" i="32"/>
  <c r="C152" i="34" s="1"/>
  <c r="K152" i="34" s="1"/>
  <c r="H156" i="32"/>
  <c r="B152" i="34" s="1"/>
  <c r="J152" i="34" s="1"/>
  <c r="G156" i="32"/>
  <c r="A152" i="34" s="1"/>
  <c r="I152" i="34" s="1"/>
  <c r="K155" i="32"/>
  <c r="E151" i="34" s="1"/>
  <c r="M151" i="34" s="1"/>
  <c r="J155" i="32"/>
  <c r="D151" i="34" s="1"/>
  <c r="L151" i="34" s="1"/>
  <c r="I155" i="32"/>
  <c r="C151" i="34" s="1"/>
  <c r="K151" i="34" s="1"/>
  <c r="H155" i="32"/>
  <c r="B151" i="34" s="1"/>
  <c r="J151" i="34" s="1"/>
  <c r="G155" i="32"/>
  <c r="A151" i="34" s="1"/>
  <c r="I151" i="34" s="1"/>
  <c r="K154" i="32"/>
  <c r="E150" i="34" s="1"/>
  <c r="M150" i="34" s="1"/>
  <c r="J154" i="32"/>
  <c r="D150" i="34" s="1"/>
  <c r="L150" i="34" s="1"/>
  <c r="I154" i="32"/>
  <c r="C150" i="34" s="1"/>
  <c r="K150" i="34" s="1"/>
  <c r="H154" i="32"/>
  <c r="B150" i="34" s="1"/>
  <c r="J150" i="34" s="1"/>
  <c r="G154" i="32"/>
  <c r="A150" i="34" s="1"/>
  <c r="I150" i="34" s="1"/>
  <c r="K153" i="32"/>
  <c r="E149" i="34" s="1"/>
  <c r="M149" i="34" s="1"/>
  <c r="J153" i="32"/>
  <c r="D149" i="34" s="1"/>
  <c r="L149" i="34" s="1"/>
  <c r="I153" i="32"/>
  <c r="C149" i="34" s="1"/>
  <c r="K149" i="34" s="1"/>
  <c r="H153" i="32"/>
  <c r="B149" i="34" s="1"/>
  <c r="J149" i="34" s="1"/>
  <c r="G153" i="32"/>
  <c r="A149" i="34" s="1"/>
  <c r="I149" i="34" s="1"/>
  <c r="K152" i="32"/>
  <c r="E148" i="34" s="1"/>
  <c r="M148" i="34" s="1"/>
  <c r="J152" i="32"/>
  <c r="D148" i="34" s="1"/>
  <c r="L148" i="34" s="1"/>
  <c r="I152" i="32"/>
  <c r="C148" i="34" s="1"/>
  <c r="K148" i="34" s="1"/>
  <c r="H152" i="32"/>
  <c r="B148" i="34" s="1"/>
  <c r="J148" i="34" s="1"/>
  <c r="G152" i="32"/>
  <c r="A148" i="34" s="1"/>
  <c r="I148" i="34" s="1"/>
  <c r="K151" i="32"/>
  <c r="E147" i="34" s="1"/>
  <c r="M147" i="34" s="1"/>
  <c r="J151" i="32"/>
  <c r="D147" i="34" s="1"/>
  <c r="L147" i="34" s="1"/>
  <c r="I151" i="32"/>
  <c r="C147" i="34" s="1"/>
  <c r="K147" i="34" s="1"/>
  <c r="H151" i="32"/>
  <c r="B147" i="34" s="1"/>
  <c r="J147" i="34" s="1"/>
  <c r="G151" i="32"/>
  <c r="A147" i="34" s="1"/>
  <c r="I147" i="34" s="1"/>
  <c r="K150" i="32"/>
  <c r="E146" i="34" s="1"/>
  <c r="M146" i="34" s="1"/>
  <c r="J150" i="32"/>
  <c r="D146" i="34" s="1"/>
  <c r="L146" i="34" s="1"/>
  <c r="I150" i="32"/>
  <c r="C146" i="34" s="1"/>
  <c r="K146" i="34" s="1"/>
  <c r="H150" i="32"/>
  <c r="B146" i="34" s="1"/>
  <c r="J146" i="34" s="1"/>
  <c r="G150" i="32"/>
  <c r="A146" i="34" s="1"/>
  <c r="I146" i="34" s="1"/>
  <c r="K149" i="32"/>
  <c r="E145" i="34" s="1"/>
  <c r="M145" i="34" s="1"/>
  <c r="J149" i="32"/>
  <c r="D145" i="34" s="1"/>
  <c r="L145" i="34" s="1"/>
  <c r="I149" i="32"/>
  <c r="C145" i="34" s="1"/>
  <c r="K145" i="34" s="1"/>
  <c r="H149" i="32"/>
  <c r="B145" i="34" s="1"/>
  <c r="J145" i="34" s="1"/>
  <c r="G149" i="32"/>
  <c r="A145" i="34" s="1"/>
  <c r="I145" i="34" s="1"/>
  <c r="K148" i="32"/>
  <c r="E144" i="34" s="1"/>
  <c r="M144" i="34" s="1"/>
  <c r="J148" i="32"/>
  <c r="D144" i="34" s="1"/>
  <c r="L144" i="34" s="1"/>
  <c r="I148" i="32"/>
  <c r="C144" i="34" s="1"/>
  <c r="K144" i="34" s="1"/>
  <c r="H148" i="32"/>
  <c r="B144" i="34" s="1"/>
  <c r="J144" i="34" s="1"/>
  <c r="G148" i="32"/>
  <c r="A144" i="34" s="1"/>
  <c r="I144" i="34" s="1"/>
  <c r="K147" i="32"/>
  <c r="E143" i="34" s="1"/>
  <c r="M143" i="34" s="1"/>
  <c r="J147" i="32"/>
  <c r="D143" i="34" s="1"/>
  <c r="L143" i="34" s="1"/>
  <c r="I147" i="32"/>
  <c r="C143" i="34" s="1"/>
  <c r="K143" i="34" s="1"/>
  <c r="H147" i="32"/>
  <c r="B143" i="34" s="1"/>
  <c r="J143" i="34" s="1"/>
  <c r="G147" i="32"/>
  <c r="A143" i="34" s="1"/>
  <c r="I143" i="34" s="1"/>
  <c r="K146" i="32"/>
  <c r="E142" i="34" s="1"/>
  <c r="M142" i="34" s="1"/>
  <c r="J146" i="32"/>
  <c r="D142" i="34" s="1"/>
  <c r="L142" i="34" s="1"/>
  <c r="I146" i="32"/>
  <c r="C142" i="34" s="1"/>
  <c r="K142" i="34" s="1"/>
  <c r="H146" i="32"/>
  <c r="B142" i="34" s="1"/>
  <c r="J142" i="34" s="1"/>
  <c r="G146" i="32"/>
  <c r="A142" i="34" s="1"/>
  <c r="I142" i="34" s="1"/>
  <c r="K145" i="32"/>
  <c r="E141" i="34" s="1"/>
  <c r="M141" i="34" s="1"/>
  <c r="J145" i="32"/>
  <c r="D141" i="34" s="1"/>
  <c r="L141" i="34" s="1"/>
  <c r="I145" i="32"/>
  <c r="C141" i="34" s="1"/>
  <c r="K141" i="34" s="1"/>
  <c r="H145" i="32"/>
  <c r="B141" i="34" s="1"/>
  <c r="J141" i="34" s="1"/>
  <c r="G145" i="32"/>
  <c r="A141" i="34" s="1"/>
  <c r="I141" i="34" s="1"/>
  <c r="K144" i="32"/>
  <c r="E140" i="34" s="1"/>
  <c r="M140" i="34" s="1"/>
  <c r="J144" i="32"/>
  <c r="D140" i="34" s="1"/>
  <c r="L140" i="34" s="1"/>
  <c r="I144" i="32"/>
  <c r="C140" i="34" s="1"/>
  <c r="K140" i="34" s="1"/>
  <c r="H144" i="32"/>
  <c r="B140" i="34" s="1"/>
  <c r="J140" i="34" s="1"/>
  <c r="G144" i="32"/>
  <c r="A140" i="34" s="1"/>
  <c r="K143" i="32"/>
  <c r="E139" i="34" s="1"/>
  <c r="M139" i="34" s="1"/>
  <c r="J143" i="32"/>
  <c r="D139" i="34" s="1"/>
  <c r="L139" i="34" s="1"/>
  <c r="I143" i="32"/>
  <c r="C139" i="34" s="1"/>
  <c r="K139" i="34" s="1"/>
  <c r="H143" i="32"/>
  <c r="B139" i="34" s="1"/>
  <c r="J139" i="34" s="1"/>
  <c r="G143" i="32"/>
  <c r="A139" i="34" s="1"/>
  <c r="I139" i="34" s="1"/>
  <c r="K142" i="32"/>
  <c r="E138" i="34" s="1"/>
  <c r="M138" i="34" s="1"/>
  <c r="J142" i="32"/>
  <c r="D138" i="34" s="1"/>
  <c r="L138" i="34" s="1"/>
  <c r="I142" i="32"/>
  <c r="C138" i="34" s="1"/>
  <c r="K138" i="34" s="1"/>
  <c r="H142" i="32"/>
  <c r="B138" i="34" s="1"/>
  <c r="J138" i="34" s="1"/>
  <c r="G142" i="32"/>
  <c r="A138" i="34" s="1"/>
  <c r="I138" i="34" s="1"/>
  <c r="K141" i="32"/>
  <c r="E137" i="34" s="1"/>
  <c r="M137" i="34" s="1"/>
  <c r="J141" i="32"/>
  <c r="D137" i="34" s="1"/>
  <c r="L137" i="34" s="1"/>
  <c r="I141" i="32"/>
  <c r="C137" i="34" s="1"/>
  <c r="K137" i="34" s="1"/>
  <c r="H141" i="32"/>
  <c r="B137" i="34" s="1"/>
  <c r="J137" i="34" s="1"/>
  <c r="G141" i="32"/>
  <c r="A137" i="34" s="1"/>
  <c r="I137" i="34" s="1"/>
  <c r="K140" i="32"/>
  <c r="E136" i="34" s="1"/>
  <c r="M136" i="34" s="1"/>
  <c r="J140" i="32"/>
  <c r="D136" i="34" s="1"/>
  <c r="L136" i="34" s="1"/>
  <c r="I140" i="32"/>
  <c r="C136" i="34" s="1"/>
  <c r="K136" i="34" s="1"/>
  <c r="H140" i="32"/>
  <c r="B136" i="34" s="1"/>
  <c r="J136" i="34" s="1"/>
  <c r="G140" i="32"/>
  <c r="A136" i="34" s="1"/>
  <c r="I136" i="34" s="1"/>
  <c r="K139" i="32"/>
  <c r="E135" i="34" s="1"/>
  <c r="M135" i="34" s="1"/>
  <c r="J139" i="32"/>
  <c r="D135" i="34" s="1"/>
  <c r="L135" i="34" s="1"/>
  <c r="I139" i="32"/>
  <c r="C135" i="34" s="1"/>
  <c r="K135" i="34" s="1"/>
  <c r="H139" i="32"/>
  <c r="B135" i="34" s="1"/>
  <c r="J135" i="34" s="1"/>
  <c r="G139" i="32"/>
  <c r="A135" i="34" s="1"/>
  <c r="I135" i="34" s="1"/>
  <c r="K138" i="32"/>
  <c r="E134" i="34" s="1"/>
  <c r="M134" i="34" s="1"/>
  <c r="J138" i="32"/>
  <c r="D134" i="34" s="1"/>
  <c r="L134" i="34" s="1"/>
  <c r="I138" i="32"/>
  <c r="C134" i="34" s="1"/>
  <c r="K134" i="34" s="1"/>
  <c r="H138" i="32"/>
  <c r="B134" i="34" s="1"/>
  <c r="J134" i="34" s="1"/>
  <c r="G138" i="32"/>
  <c r="A134" i="34" s="1"/>
  <c r="I134" i="34" s="1"/>
  <c r="K137" i="32"/>
  <c r="E133" i="34" s="1"/>
  <c r="M133" i="34" s="1"/>
  <c r="J137" i="32"/>
  <c r="D133" i="34" s="1"/>
  <c r="L133" i="34" s="1"/>
  <c r="I137" i="32"/>
  <c r="C133" i="34" s="1"/>
  <c r="K133" i="34" s="1"/>
  <c r="H137" i="32"/>
  <c r="B133" i="34" s="1"/>
  <c r="J133" i="34" s="1"/>
  <c r="G137" i="32"/>
  <c r="A133" i="34" s="1"/>
  <c r="I133" i="34" s="1"/>
  <c r="K136" i="32"/>
  <c r="E132" i="34" s="1"/>
  <c r="M132" i="34" s="1"/>
  <c r="J136" i="32"/>
  <c r="D132" i="34" s="1"/>
  <c r="L132" i="34" s="1"/>
  <c r="I136" i="32"/>
  <c r="C132" i="34" s="1"/>
  <c r="K132" i="34" s="1"/>
  <c r="H136" i="32"/>
  <c r="B132" i="34" s="1"/>
  <c r="J132" i="34" s="1"/>
  <c r="G136" i="32"/>
  <c r="A132" i="34" s="1"/>
  <c r="I132" i="34" s="1"/>
  <c r="K135" i="32"/>
  <c r="E131" i="34" s="1"/>
  <c r="M131" i="34" s="1"/>
  <c r="J135" i="32"/>
  <c r="D131" i="34" s="1"/>
  <c r="L131" i="34" s="1"/>
  <c r="I135" i="32"/>
  <c r="C131" i="34" s="1"/>
  <c r="K131" i="34" s="1"/>
  <c r="H135" i="32"/>
  <c r="B131" i="34" s="1"/>
  <c r="J131" i="34" s="1"/>
  <c r="G135" i="32"/>
  <c r="A131" i="34" s="1"/>
  <c r="I131" i="34" s="1"/>
  <c r="K134" i="32"/>
  <c r="E130" i="34" s="1"/>
  <c r="M130" i="34" s="1"/>
  <c r="J134" i="32"/>
  <c r="D130" i="34" s="1"/>
  <c r="L130" i="34" s="1"/>
  <c r="I134" i="32"/>
  <c r="C130" i="34" s="1"/>
  <c r="K130" i="34" s="1"/>
  <c r="H134" i="32"/>
  <c r="B130" i="34" s="1"/>
  <c r="J130" i="34" s="1"/>
  <c r="G134" i="32"/>
  <c r="A130" i="34" s="1"/>
  <c r="I130" i="34" s="1"/>
  <c r="K133" i="32"/>
  <c r="E129" i="34" s="1"/>
  <c r="M129" i="34" s="1"/>
  <c r="J133" i="32"/>
  <c r="D129" i="34" s="1"/>
  <c r="L129" i="34" s="1"/>
  <c r="I133" i="32"/>
  <c r="C129" i="34" s="1"/>
  <c r="K129" i="34" s="1"/>
  <c r="H133" i="32"/>
  <c r="B129" i="34" s="1"/>
  <c r="J129" i="34" s="1"/>
  <c r="G133" i="32"/>
  <c r="A129" i="34" s="1"/>
  <c r="I129" i="34" s="1"/>
  <c r="K132" i="32"/>
  <c r="E128" i="34" s="1"/>
  <c r="M128" i="34" s="1"/>
  <c r="J132" i="32"/>
  <c r="D128" i="34" s="1"/>
  <c r="L128" i="34" s="1"/>
  <c r="I132" i="32"/>
  <c r="C128" i="34" s="1"/>
  <c r="K128" i="34" s="1"/>
  <c r="H132" i="32"/>
  <c r="B128" i="34" s="1"/>
  <c r="J128" i="34" s="1"/>
  <c r="G132" i="32"/>
  <c r="A128" i="34" s="1"/>
  <c r="I128" i="34" s="1"/>
  <c r="K131" i="32"/>
  <c r="E127" i="34" s="1"/>
  <c r="M127" i="34" s="1"/>
  <c r="J131" i="32"/>
  <c r="D127" i="34" s="1"/>
  <c r="L127" i="34" s="1"/>
  <c r="I131" i="32"/>
  <c r="C127" i="34" s="1"/>
  <c r="K127" i="34" s="1"/>
  <c r="H131" i="32"/>
  <c r="B127" i="34" s="1"/>
  <c r="J127" i="34" s="1"/>
  <c r="G131" i="32"/>
  <c r="A127" i="34" s="1"/>
  <c r="I127" i="34" s="1"/>
  <c r="K130" i="32"/>
  <c r="E126" i="34" s="1"/>
  <c r="M126" i="34" s="1"/>
  <c r="J130" i="32"/>
  <c r="D126" i="34" s="1"/>
  <c r="L126" i="34" s="1"/>
  <c r="I130" i="32"/>
  <c r="C126" i="34" s="1"/>
  <c r="K126" i="34" s="1"/>
  <c r="H130" i="32"/>
  <c r="B126" i="34" s="1"/>
  <c r="J126" i="34" s="1"/>
  <c r="G130" i="32"/>
  <c r="A126" i="34" s="1"/>
  <c r="I126" i="34" s="1"/>
  <c r="K129" i="32"/>
  <c r="E125" i="34" s="1"/>
  <c r="M125" i="34" s="1"/>
  <c r="J129" i="32"/>
  <c r="D125" i="34" s="1"/>
  <c r="L125" i="34" s="1"/>
  <c r="I129" i="32"/>
  <c r="C125" i="34" s="1"/>
  <c r="K125" i="34" s="1"/>
  <c r="H129" i="32"/>
  <c r="B125" i="34" s="1"/>
  <c r="J125" i="34" s="1"/>
  <c r="G129" i="32"/>
  <c r="A125" i="34" s="1"/>
  <c r="I125" i="34" s="1"/>
  <c r="K128" i="32"/>
  <c r="E124" i="34" s="1"/>
  <c r="M124" i="34" s="1"/>
  <c r="J128" i="32"/>
  <c r="D124" i="34" s="1"/>
  <c r="L124" i="34" s="1"/>
  <c r="I128" i="32"/>
  <c r="C124" i="34" s="1"/>
  <c r="K124" i="34" s="1"/>
  <c r="H128" i="32"/>
  <c r="B124" i="34" s="1"/>
  <c r="J124" i="34" s="1"/>
  <c r="G128" i="32"/>
  <c r="A124" i="34" s="1"/>
  <c r="I124" i="34" s="1"/>
  <c r="K127" i="32"/>
  <c r="E123" i="34" s="1"/>
  <c r="M123" i="34" s="1"/>
  <c r="J127" i="32"/>
  <c r="D123" i="34" s="1"/>
  <c r="L123" i="34" s="1"/>
  <c r="I127" i="32"/>
  <c r="C123" i="34" s="1"/>
  <c r="K123" i="34" s="1"/>
  <c r="H127" i="32"/>
  <c r="B123" i="34" s="1"/>
  <c r="J123" i="34" s="1"/>
  <c r="G127" i="32"/>
  <c r="A123" i="34" s="1"/>
  <c r="I123" i="34" s="1"/>
  <c r="K126" i="32"/>
  <c r="E122" i="34" s="1"/>
  <c r="M122" i="34" s="1"/>
  <c r="J126" i="32"/>
  <c r="D122" i="34" s="1"/>
  <c r="L122" i="34" s="1"/>
  <c r="I126" i="32"/>
  <c r="C122" i="34" s="1"/>
  <c r="K122" i="34" s="1"/>
  <c r="H126" i="32"/>
  <c r="B122" i="34" s="1"/>
  <c r="J122" i="34" s="1"/>
  <c r="G126" i="32"/>
  <c r="A122" i="34" s="1"/>
  <c r="I122" i="34" s="1"/>
  <c r="K125" i="32"/>
  <c r="E121" i="34" s="1"/>
  <c r="M121" i="34" s="1"/>
  <c r="J125" i="32"/>
  <c r="D121" i="34" s="1"/>
  <c r="L121" i="34" s="1"/>
  <c r="I125" i="32"/>
  <c r="C121" i="34" s="1"/>
  <c r="K121" i="34" s="1"/>
  <c r="H125" i="32"/>
  <c r="B121" i="34" s="1"/>
  <c r="J121" i="34" s="1"/>
  <c r="G125" i="32"/>
  <c r="A121" i="34" s="1"/>
  <c r="I121" i="34" s="1"/>
  <c r="K124" i="32"/>
  <c r="E120" i="34" s="1"/>
  <c r="M120" i="34" s="1"/>
  <c r="J124" i="32"/>
  <c r="D120" i="34" s="1"/>
  <c r="L120" i="34" s="1"/>
  <c r="I124" i="32"/>
  <c r="C120" i="34" s="1"/>
  <c r="K120" i="34" s="1"/>
  <c r="H124" i="32"/>
  <c r="B120" i="34" s="1"/>
  <c r="J120" i="34" s="1"/>
  <c r="G124" i="32"/>
  <c r="A120" i="34" s="1"/>
  <c r="I120" i="34" s="1"/>
  <c r="K123" i="32"/>
  <c r="E119" i="34" s="1"/>
  <c r="M119" i="34" s="1"/>
  <c r="J123" i="32"/>
  <c r="D119" i="34" s="1"/>
  <c r="L119" i="34" s="1"/>
  <c r="I123" i="32"/>
  <c r="C119" i="34" s="1"/>
  <c r="K119" i="34" s="1"/>
  <c r="H123" i="32"/>
  <c r="B119" i="34" s="1"/>
  <c r="J119" i="34" s="1"/>
  <c r="G123" i="32"/>
  <c r="A119" i="34" s="1"/>
  <c r="I119" i="34" s="1"/>
  <c r="K122" i="32"/>
  <c r="E118" i="34" s="1"/>
  <c r="M118" i="34" s="1"/>
  <c r="J122" i="32"/>
  <c r="D118" i="34" s="1"/>
  <c r="L118" i="34" s="1"/>
  <c r="I122" i="32"/>
  <c r="C118" i="34" s="1"/>
  <c r="K118" i="34" s="1"/>
  <c r="H122" i="32"/>
  <c r="B118" i="34" s="1"/>
  <c r="J118" i="34" s="1"/>
  <c r="G122" i="32"/>
  <c r="A118" i="34" s="1"/>
  <c r="I118" i="34" s="1"/>
  <c r="K121" i="32"/>
  <c r="E117" i="34" s="1"/>
  <c r="M117" i="34" s="1"/>
  <c r="J121" i="32"/>
  <c r="D117" i="34" s="1"/>
  <c r="L117" i="34" s="1"/>
  <c r="I121" i="32"/>
  <c r="C117" i="34" s="1"/>
  <c r="K117" i="34" s="1"/>
  <c r="H121" i="32"/>
  <c r="B117" i="34" s="1"/>
  <c r="J117" i="34" s="1"/>
  <c r="G121" i="32"/>
  <c r="A117" i="34" s="1"/>
  <c r="I117" i="34" s="1"/>
  <c r="K120" i="32"/>
  <c r="E116" i="34" s="1"/>
  <c r="M116" i="34" s="1"/>
  <c r="J120" i="32"/>
  <c r="D116" i="34" s="1"/>
  <c r="L116" i="34" s="1"/>
  <c r="I120" i="32"/>
  <c r="C116" i="34" s="1"/>
  <c r="K116" i="34" s="1"/>
  <c r="H120" i="32"/>
  <c r="B116" i="34" s="1"/>
  <c r="J116" i="34" s="1"/>
  <c r="G120" i="32"/>
  <c r="A116" i="34" s="1"/>
  <c r="I116" i="34" s="1"/>
  <c r="K119" i="32"/>
  <c r="E115" i="34" s="1"/>
  <c r="M115" i="34" s="1"/>
  <c r="J119" i="32"/>
  <c r="D115" i="34" s="1"/>
  <c r="L115" i="34" s="1"/>
  <c r="I119" i="32"/>
  <c r="C115" i="34" s="1"/>
  <c r="K115" i="34" s="1"/>
  <c r="H119" i="32"/>
  <c r="B115" i="34" s="1"/>
  <c r="J115" i="34" s="1"/>
  <c r="G119" i="32"/>
  <c r="A115" i="34" s="1"/>
  <c r="I115" i="34" s="1"/>
  <c r="K118" i="32"/>
  <c r="E114" i="34" s="1"/>
  <c r="M114" i="34" s="1"/>
  <c r="J118" i="32"/>
  <c r="D114" i="34" s="1"/>
  <c r="L114" i="34" s="1"/>
  <c r="I118" i="32"/>
  <c r="C114" i="34" s="1"/>
  <c r="K114" i="34" s="1"/>
  <c r="H118" i="32"/>
  <c r="B114" i="34" s="1"/>
  <c r="J114" i="34" s="1"/>
  <c r="G118" i="32"/>
  <c r="A114" i="34" s="1"/>
  <c r="I114" i="34" s="1"/>
  <c r="K117" i="32"/>
  <c r="E113" i="34" s="1"/>
  <c r="M113" i="34" s="1"/>
  <c r="J117" i="32"/>
  <c r="D113" i="34" s="1"/>
  <c r="L113" i="34" s="1"/>
  <c r="I117" i="32"/>
  <c r="C113" i="34" s="1"/>
  <c r="K113" i="34" s="1"/>
  <c r="H117" i="32"/>
  <c r="B113" i="34" s="1"/>
  <c r="J113" i="34" s="1"/>
  <c r="G117" i="32"/>
  <c r="A113" i="34" s="1"/>
  <c r="I113" i="34" s="1"/>
  <c r="K116" i="32"/>
  <c r="E112" i="34" s="1"/>
  <c r="M112" i="34" s="1"/>
  <c r="J116" i="32"/>
  <c r="D112" i="34" s="1"/>
  <c r="L112" i="34" s="1"/>
  <c r="I116" i="32"/>
  <c r="C112" i="34" s="1"/>
  <c r="K112" i="34" s="1"/>
  <c r="H116" i="32"/>
  <c r="B112" i="34" s="1"/>
  <c r="J112" i="34" s="1"/>
  <c r="G116" i="32"/>
  <c r="A112" i="34" s="1"/>
  <c r="I112" i="34" s="1"/>
  <c r="K115" i="32"/>
  <c r="E111" i="34" s="1"/>
  <c r="M111" i="34" s="1"/>
  <c r="J115" i="32"/>
  <c r="D111" i="34" s="1"/>
  <c r="L111" i="34" s="1"/>
  <c r="I115" i="32"/>
  <c r="C111" i="34" s="1"/>
  <c r="K111" i="34" s="1"/>
  <c r="H115" i="32"/>
  <c r="B111" i="34" s="1"/>
  <c r="J111" i="34" s="1"/>
  <c r="G115" i="32"/>
  <c r="A111" i="34" s="1"/>
  <c r="I111" i="34" s="1"/>
  <c r="K114" i="32"/>
  <c r="E110" i="34" s="1"/>
  <c r="M110" i="34" s="1"/>
  <c r="J114" i="32"/>
  <c r="D110" i="34" s="1"/>
  <c r="L110" i="34" s="1"/>
  <c r="I114" i="32"/>
  <c r="C110" i="34" s="1"/>
  <c r="K110" i="34" s="1"/>
  <c r="H114" i="32"/>
  <c r="B110" i="34" s="1"/>
  <c r="J110" i="34" s="1"/>
  <c r="G114" i="32"/>
  <c r="A110" i="34" s="1"/>
  <c r="I110" i="34" s="1"/>
  <c r="K113" i="32"/>
  <c r="E109" i="34" s="1"/>
  <c r="M109" i="34" s="1"/>
  <c r="J113" i="32"/>
  <c r="D109" i="34" s="1"/>
  <c r="L109" i="34" s="1"/>
  <c r="I113" i="32"/>
  <c r="C109" i="34" s="1"/>
  <c r="K109" i="34" s="1"/>
  <c r="H113" i="32"/>
  <c r="B109" i="34" s="1"/>
  <c r="J109" i="34" s="1"/>
  <c r="G113" i="32"/>
  <c r="A109" i="34" s="1"/>
  <c r="I109" i="34" s="1"/>
  <c r="K112" i="32"/>
  <c r="E108" i="34" s="1"/>
  <c r="M108" i="34" s="1"/>
  <c r="J112" i="32"/>
  <c r="D108" i="34" s="1"/>
  <c r="L108" i="34" s="1"/>
  <c r="I112" i="32"/>
  <c r="C108" i="34" s="1"/>
  <c r="K108" i="34" s="1"/>
  <c r="H112" i="32"/>
  <c r="B108" i="34" s="1"/>
  <c r="J108" i="34" s="1"/>
  <c r="G112" i="32"/>
  <c r="A108" i="34" s="1"/>
  <c r="I108" i="34" s="1"/>
  <c r="K111" i="32"/>
  <c r="E107" i="34" s="1"/>
  <c r="M107" i="34" s="1"/>
  <c r="J111" i="32"/>
  <c r="D107" i="34" s="1"/>
  <c r="L107" i="34" s="1"/>
  <c r="I111" i="32"/>
  <c r="C107" i="34" s="1"/>
  <c r="K107" i="34" s="1"/>
  <c r="H111" i="32"/>
  <c r="B107" i="34" s="1"/>
  <c r="J107" i="34" s="1"/>
  <c r="G111" i="32"/>
  <c r="A107" i="34" s="1"/>
  <c r="I107" i="34" s="1"/>
  <c r="K110" i="32"/>
  <c r="E106" i="34" s="1"/>
  <c r="M106" i="34" s="1"/>
  <c r="J110" i="32"/>
  <c r="D106" i="34" s="1"/>
  <c r="L106" i="34" s="1"/>
  <c r="I110" i="32"/>
  <c r="C106" i="34" s="1"/>
  <c r="K106" i="34" s="1"/>
  <c r="H110" i="32"/>
  <c r="B106" i="34" s="1"/>
  <c r="J106" i="34" s="1"/>
  <c r="G110" i="32"/>
  <c r="A106" i="34" s="1"/>
  <c r="I106" i="34" s="1"/>
  <c r="K109" i="32"/>
  <c r="E105" i="34" s="1"/>
  <c r="M105" i="34" s="1"/>
  <c r="J109" i="32"/>
  <c r="D105" i="34" s="1"/>
  <c r="L105" i="34" s="1"/>
  <c r="I109" i="32"/>
  <c r="C105" i="34" s="1"/>
  <c r="K105" i="34" s="1"/>
  <c r="H109" i="32"/>
  <c r="B105" i="34" s="1"/>
  <c r="J105" i="34" s="1"/>
  <c r="G109" i="32"/>
  <c r="A105" i="34" s="1"/>
  <c r="I105" i="34" s="1"/>
  <c r="K108" i="32"/>
  <c r="E104" i="34" s="1"/>
  <c r="M104" i="34" s="1"/>
  <c r="J108" i="32"/>
  <c r="D104" i="34" s="1"/>
  <c r="L104" i="34" s="1"/>
  <c r="I108" i="32"/>
  <c r="C104" i="34" s="1"/>
  <c r="K104" i="34" s="1"/>
  <c r="H108" i="32"/>
  <c r="B104" i="34" s="1"/>
  <c r="J104" i="34" s="1"/>
  <c r="G108" i="32"/>
  <c r="A104" i="34" s="1"/>
  <c r="I104" i="34" s="1"/>
  <c r="K107" i="32"/>
  <c r="E103" i="34" s="1"/>
  <c r="M103" i="34" s="1"/>
  <c r="J107" i="32"/>
  <c r="D103" i="34" s="1"/>
  <c r="L103" i="34" s="1"/>
  <c r="I107" i="32"/>
  <c r="C103" i="34" s="1"/>
  <c r="K103" i="34" s="1"/>
  <c r="H107" i="32"/>
  <c r="B103" i="34" s="1"/>
  <c r="J103" i="34" s="1"/>
  <c r="G107" i="32"/>
  <c r="A103" i="34" s="1"/>
  <c r="I103" i="34" s="1"/>
  <c r="K106" i="32"/>
  <c r="E102" i="34" s="1"/>
  <c r="M102" i="34" s="1"/>
  <c r="J106" i="32"/>
  <c r="D102" i="34" s="1"/>
  <c r="L102" i="34" s="1"/>
  <c r="I106" i="32"/>
  <c r="C102" i="34" s="1"/>
  <c r="K102" i="34" s="1"/>
  <c r="H106" i="32"/>
  <c r="B102" i="34" s="1"/>
  <c r="J102" i="34" s="1"/>
  <c r="G106" i="32"/>
  <c r="A102" i="34" s="1"/>
  <c r="I102" i="34" s="1"/>
  <c r="K105" i="32"/>
  <c r="E101" i="34" s="1"/>
  <c r="M101" i="34" s="1"/>
  <c r="J105" i="32"/>
  <c r="D101" i="34" s="1"/>
  <c r="L101" i="34" s="1"/>
  <c r="I105" i="32"/>
  <c r="C101" i="34" s="1"/>
  <c r="K101" i="34" s="1"/>
  <c r="H105" i="32"/>
  <c r="B101" i="34" s="1"/>
  <c r="J101" i="34" s="1"/>
  <c r="G105" i="32"/>
  <c r="A101" i="34" s="1"/>
  <c r="I101" i="34" s="1"/>
  <c r="K104" i="32"/>
  <c r="E100" i="34" s="1"/>
  <c r="M100" i="34" s="1"/>
  <c r="J104" i="32"/>
  <c r="D100" i="34" s="1"/>
  <c r="L100" i="34" s="1"/>
  <c r="I104" i="32"/>
  <c r="C100" i="34" s="1"/>
  <c r="K100" i="34" s="1"/>
  <c r="H104" i="32"/>
  <c r="B100" i="34" s="1"/>
  <c r="J100" i="34" s="1"/>
  <c r="G104" i="32"/>
  <c r="A100" i="34" s="1"/>
  <c r="I100" i="34" s="1"/>
  <c r="K103" i="32"/>
  <c r="E99" i="34" s="1"/>
  <c r="M99" i="34" s="1"/>
  <c r="J103" i="32"/>
  <c r="D99" i="34" s="1"/>
  <c r="L99" i="34" s="1"/>
  <c r="I103" i="32"/>
  <c r="C99" i="34" s="1"/>
  <c r="K99" i="34" s="1"/>
  <c r="H103" i="32"/>
  <c r="B99" i="34" s="1"/>
  <c r="J99" i="34" s="1"/>
  <c r="G103" i="32"/>
  <c r="A99" i="34" s="1"/>
  <c r="I99" i="34" s="1"/>
  <c r="K102" i="32"/>
  <c r="E98" i="34" s="1"/>
  <c r="M98" i="34" s="1"/>
  <c r="J102" i="32"/>
  <c r="D98" i="34" s="1"/>
  <c r="L98" i="34" s="1"/>
  <c r="I102" i="32"/>
  <c r="C98" i="34" s="1"/>
  <c r="K98" i="34" s="1"/>
  <c r="H102" i="32"/>
  <c r="B98" i="34" s="1"/>
  <c r="J98" i="34" s="1"/>
  <c r="G102" i="32"/>
  <c r="A98" i="34" s="1"/>
  <c r="I98" i="34" s="1"/>
  <c r="K101" i="32"/>
  <c r="E97" i="34" s="1"/>
  <c r="M97" i="34" s="1"/>
  <c r="J101" i="32"/>
  <c r="D97" i="34" s="1"/>
  <c r="L97" i="34" s="1"/>
  <c r="I101" i="32"/>
  <c r="C97" i="34" s="1"/>
  <c r="K97" i="34" s="1"/>
  <c r="H101" i="32"/>
  <c r="B97" i="34" s="1"/>
  <c r="J97" i="34" s="1"/>
  <c r="G101" i="32"/>
  <c r="A97" i="34" s="1"/>
  <c r="I97" i="34" s="1"/>
  <c r="K100" i="32"/>
  <c r="E96" i="34" s="1"/>
  <c r="M96" i="34" s="1"/>
  <c r="J100" i="32"/>
  <c r="D96" i="34" s="1"/>
  <c r="L96" i="34" s="1"/>
  <c r="I100" i="32"/>
  <c r="C96" i="34" s="1"/>
  <c r="K96" i="34" s="1"/>
  <c r="H100" i="32"/>
  <c r="B96" i="34" s="1"/>
  <c r="J96" i="34" s="1"/>
  <c r="G100" i="32"/>
  <c r="A96" i="34" s="1"/>
  <c r="I96" i="34" s="1"/>
  <c r="K99" i="32"/>
  <c r="E95" i="34" s="1"/>
  <c r="M95" i="34" s="1"/>
  <c r="J99" i="32"/>
  <c r="D95" i="34" s="1"/>
  <c r="L95" i="34" s="1"/>
  <c r="I99" i="32"/>
  <c r="C95" i="34" s="1"/>
  <c r="K95" i="34" s="1"/>
  <c r="H99" i="32"/>
  <c r="B95" i="34" s="1"/>
  <c r="J95" i="34" s="1"/>
  <c r="G99" i="32"/>
  <c r="A95" i="34" s="1"/>
  <c r="I95" i="34" s="1"/>
  <c r="K98" i="32"/>
  <c r="E94" i="34" s="1"/>
  <c r="M94" i="34" s="1"/>
  <c r="J98" i="32"/>
  <c r="D94" i="34" s="1"/>
  <c r="L94" i="34" s="1"/>
  <c r="I98" i="32"/>
  <c r="C94" i="34" s="1"/>
  <c r="K94" i="34" s="1"/>
  <c r="H98" i="32"/>
  <c r="B94" i="34" s="1"/>
  <c r="J94" i="34" s="1"/>
  <c r="G98" i="32"/>
  <c r="A94" i="34" s="1"/>
  <c r="I94" i="34" s="1"/>
  <c r="K97" i="32"/>
  <c r="E93" i="34" s="1"/>
  <c r="M93" i="34" s="1"/>
  <c r="J97" i="32"/>
  <c r="D93" i="34" s="1"/>
  <c r="L93" i="34" s="1"/>
  <c r="I97" i="32"/>
  <c r="C93" i="34" s="1"/>
  <c r="K93" i="34" s="1"/>
  <c r="H97" i="32"/>
  <c r="B93" i="34" s="1"/>
  <c r="J93" i="34" s="1"/>
  <c r="G97" i="32"/>
  <c r="A93" i="34" s="1"/>
  <c r="I93" i="34" s="1"/>
  <c r="K96" i="32"/>
  <c r="E92" i="34" s="1"/>
  <c r="M92" i="34" s="1"/>
  <c r="J96" i="32"/>
  <c r="D92" i="34" s="1"/>
  <c r="L92" i="34" s="1"/>
  <c r="I96" i="32"/>
  <c r="C92" i="34" s="1"/>
  <c r="K92" i="34" s="1"/>
  <c r="H96" i="32"/>
  <c r="B92" i="34" s="1"/>
  <c r="J92" i="34" s="1"/>
  <c r="G96" i="32"/>
  <c r="A92" i="34" s="1"/>
  <c r="I92" i="34" s="1"/>
  <c r="K95" i="32"/>
  <c r="E91" i="34" s="1"/>
  <c r="M91" i="34" s="1"/>
  <c r="J95" i="32"/>
  <c r="D91" i="34" s="1"/>
  <c r="L91" i="34" s="1"/>
  <c r="I95" i="32"/>
  <c r="C91" i="34" s="1"/>
  <c r="K91" i="34" s="1"/>
  <c r="H95" i="32"/>
  <c r="B91" i="34" s="1"/>
  <c r="J91" i="34" s="1"/>
  <c r="G95" i="32"/>
  <c r="A91" i="34" s="1"/>
  <c r="I91" i="34" s="1"/>
  <c r="K94" i="32"/>
  <c r="E90" i="34" s="1"/>
  <c r="M90" i="34" s="1"/>
  <c r="J94" i="32"/>
  <c r="I94" i="32"/>
  <c r="C90" i="34" s="1"/>
  <c r="K90" i="34" s="1"/>
  <c r="H94" i="32"/>
  <c r="B90" i="34" s="1"/>
  <c r="J90" i="34" s="1"/>
  <c r="G94" i="32"/>
  <c r="A90" i="34" s="1"/>
  <c r="I90" i="34" s="1"/>
  <c r="K93" i="32"/>
  <c r="E89" i="34" s="1"/>
  <c r="M89" i="34" s="1"/>
  <c r="J93" i="32"/>
  <c r="D89" i="34" s="1"/>
  <c r="L89" i="34" s="1"/>
  <c r="I93" i="32"/>
  <c r="C89" i="34" s="1"/>
  <c r="K89" i="34" s="1"/>
  <c r="H93" i="32"/>
  <c r="B89" i="34" s="1"/>
  <c r="J89" i="34" s="1"/>
  <c r="G93" i="32"/>
  <c r="A89" i="34" s="1"/>
  <c r="I89" i="34" s="1"/>
  <c r="K92" i="32"/>
  <c r="E88" i="34" s="1"/>
  <c r="M88" i="34" s="1"/>
  <c r="J92" i="32"/>
  <c r="D88" i="34" s="1"/>
  <c r="L88" i="34" s="1"/>
  <c r="I92" i="32"/>
  <c r="C88" i="34" s="1"/>
  <c r="K88" i="34" s="1"/>
  <c r="H92" i="32"/>
  <c r="B88" i="34" s="1"/>
  <c r="J88" i="34" s="1"/>
  <c r="G92" i="32"/>
  <c r="A88" i="34" s="1"/>
  <c r="I88" i="34" s="1"/>
  <c r="K91" i="32"/>
  <c r="E87" i="34" s="1"/>
  <c r="M87" i="34" s="1"/>
  <c r="J91" i="32"/>
  <c r="D87" i="34" s="1"/>
  <c r="L87" i="34" s="1"/>
  <c r="I91" i="32"/>
  <c r="C87" i="34" s="1"/>
  <c r="K87" i="34" s="1"/>
  <c r="H91" i="32"/>
  <c r="B87" i="34" s="1"/>
  <c r="J87" i="34" s="1"/>
  <c r="G91" i="32"/>
  <c r="A87" i="34" s="1"/>
  <c r="I87" i="34" s="1"/>
  <c r="K90" i="32"/>
  <c r="E86" i="34" s="1"/>
  <c r="M86" i="34" s="1"/>
  <c r="J90" i="32"/>
  <c r="D86" i="34" s="1"/>
  <c r="L86" i="34" s="1"/>
  <c r="I90" i="32"/>
  <c r="C86" i="34" s="1"/>
  <c r="K86" i="34" s="1"/>
  <c r="H90" i="32"/>
  <c r="B86" i="34" s="1"/>
  <c r="J86" i="34" s="1"/>
  <c r="G90" i="32"/>
  <c r="A86" i="34" s="1"/>
  <c r="I86" i="34" s="1"/>
  <c r="K89" i="32"/>
  <c r="E85" i="34" s="1"/>
  <c r="M85" i="34" s="1"/>
  <c r="J89" i="32"/>
  <c r="D85" i="34" s="1"/>
  <c r="L85" i="34" s="1"/>
  <c r="I89" i="32"/>
  <c r="C85" i="34" s="1"/>
  <c r="K85" i="34" s="1"/>
  <c r="H89" i="32"/>
  <c r="B85" i="34" s="1"/>
  <c r="J85" i="34" s="1"/>
  <c r="G89" i="32"/>
  <c r="A85" i="34" s="1"/>
  <c r="I85" i="34" s="1"/>
  <c r="K88" i="32"/>
  <c r="E84" i="34" s="1"/>
  <c r="M84" i="34" s="1"/>
  <c r="J88" i="32"/>
  <c r="D84" i="34" s="1"/>
  <c r="L84" i="34" s="1"/>
  <c r="I88" i="32"/>
  <c r="C84" i="34" s="1"/>
  <c r="K84" i="34" s="1"/>
  <c r="H88" i="32"/>
  <c r="B84" i="34" s="1"/>
  <c r="J84" i="34" s="1"/>
  <c r="G88" i="32"/>
  <c r="A84" i="34" s="1"/>
  <c r="I84" i="34" s="1"/>
  <c r="K87" i="32"/>
  <c r="E83" i="34" s="1"/>
  <c r="M83" i="34" s="1"/>
  <c r="J87" i="32"/>
  <c r="D83" i="34" s="1"/>
  <c r="L83" i="34" s="1"/>
  <c r="I87" i="32"/>
  <c r="C83" i="34" s="1"/>
  <c r="K83" i="34" s="1"/>
  <c r="H87" i="32"/>
  <c r="B83" i="34" s="1"/>
  <c r="J83" i="34" s="1"/>
  <c r="G87" i="32"/>
  <c r="A83" i="34" s="1"/>
  <c r="I83" i="34" s="1"/>
  <c r="K86" i="32"/>
  <c r="E82" i="34" s="1"/>
  <c r="M82" i="34" s="1"/>
  <c r="J86" i="32"/>
  <c r="D82" i="34" s="1"/>
  <c r="L82" i="34" s="1"/>
  <c r="I86" i="32"/>
  <c r="C82" i="34" s="1"/>
  <c r="K82" i="34" s="1"/>
  <c r="H86" i="32"/>
  <c r="B82" i="34" s="1"/>
  <c r="J82" i="34" s="1"/>
  <c r="G86" i="32"/>
  <c r="A82" i="34" s="1"/>
  <c r="I82" i="34" s="1"/>
  <c r="K85" i="32"/>
  <c r="E81" i="34" s="1"/>
  <c r="M81" i="34" s="1"/>
  <c r="J85" i="32"/>
  <c r="D81" i="34" s="1"/>
  <c r="L81" i="34" s="1"/>
  <c r="I85" i="32"/>
  <c r="C81" i="34" s="1"/>
  <c r="K81" i="34" s="1"/>
  <c r="H85" i="32"/>
  <c r="B81" i="34" s="1"/>
  <c r="J81" i="34" s="1"/>
  <c r="G85" i="32"/>
  <c r="A81" i="34" s="1"/>
  <c r="I81" i="34" s="1"/>
  <c r="K84" i="32"/>
  <c r="E80" i="34" s="1"/>
  <c r="M80" i="34" s="1"/>
  <c r="J84" i="32"/>
  <c r="D80" i="34" s="1"/>
  <c r="L80" i="34" s="1"/>
  <c r="I84" i="32"/>
  <c r="C80" i="34" s="1"/>
  <c r="K80" i="34" s="1"/>
  <c r="H84" i="32"/>
  <c r="B80" i="34" s="1"/>
  <c r="J80" i="34" s="1"/>
  <c r="G84" i="32"/>
  <c r="A80" i="34" s="1"/>
  <c r="I80" i="34" s="1"/>
  <c r="K83" i="32"/>
  <c r="E79" i="34" s="1"/>
  <c r="M79" i="34" s="1"/>
  <c r="J83" i="32"/>
  <c r="D79" i="34" s="1"/>
  <c r="L79" i="34" s="1"/>
  <c r="I83" i="32"/>
  <c r="C79" i="34" s="1"/>
  <c r="K79" i="34" s="1"/>
  <c r="H83" i="32"/>
  <c r="B79" i="34" s="1"/>
  <c r="J79" i="34" s="1"/>
  <c r="G83" i="32"/>
  <c r="A79" i="34" s="1"/>
  <c r="I79" i="34" s="1"/>
  <c r="K82" i="32"/>
  <c r="E78" i="34" s="1"/>
  <c r="M78" i="34" s="1"/>
  <c r="J82" i="32"/>
  <c r="D78" i="34" s="1"/>
  <c r="L78" i="34" s="1"/>
  <c r="I82" i="32"/>
  <c r="C78" i="34" s="1"/>
  <c r="K78" i="34" s="1"/>
  <c r="H82" i="32"/>
  <c r="B78" i="34" s="1"/>
  <c r="J78" i="34" s="1"/>
  <c r="G82" i="32"/>
  <c r="A78" i="34" s="1"/>
  <c r="I78" i="34" s="1"/>
  <c r="K81" i="32"/>
  <c r="E77" i="34" s="1"/>
  <c r="M77" i="34" s="1"/>
  <c r="J81" i="32"/>
  <c r="D77" i="34" s="1"/>
  <c r="L77" i="34" s="1"/>
  <c r="I81" i="32"/>
  <c r="C77" i="34" s="1"/>
  <c r="K77" i="34" s="1"/>
  <c r="H81" i="32"/>
  <c r="B77" i="34" s="1"/>
  <c r="J77" i="34" s="1"/>
  <c r="G81" i="32"/>
  <c r="A77" i="34" s="1"/>
  <c r="I77" i="34" s="1"/>
  <c r="K80" i="32"/>
  <c r="E76" i="34" s="1"/>
  <c r="M76" i="34" s="1"/>
  <c r="J80" i="32"/>
  <c r="D76" i="34" s="1"/>
  <c r="L76" i="34" s="1"/>
  <c r="I80" i="32"/>
  <c r="C76" i="34" s="1"/>
  <c r="K76" i="34" s="1"/>
  <c r="H80" i="32"/>
  <c r="B76" i="34" s="1"/>
  <c r="J76" i="34" s="1"/>
  <c r="G80" i="32"/>
  <c r="A76" i="34" s="1"/>
  <c r="I76" i="34" s="1"/>
  <c r="K79" i="32"/>
  <c r="E75" i="34" s="1"/>
  <c r="M75" i="34" s="1"/>
  <c r="J79" i="32"/>
  <c r="D75" i="34" s="1"/>
  <c r="L75" i="34" s="1"/>
  <c r="I79" i="32"/>
  <c r="C75" i="34" s="1"/>
  <c r="K75" i="34" s="1"/>
  <c r="H79" i="32"/>
  <c r="B75" i="34" s="1"/>
  <c r="J75" i="34" s="1"/>
  <c r="G79" i="32"/>
  <c r="A75" i="34" s="1"/>
  <c r="I75" i="34" s="1"/>
  <c r="K78" i="32"/>
  <c r="E74" i="34" s="1"/>
  <c r="M74" i="34" s="1"/>
  <c r="J78" i="32"/>
  <c r="D74" i="34" s="1"/>
  <c r="L74" i="34" s="1"/>
  <c r="I78" i="32"/>
  <c r="C74" i="34" s="1"/>
  <c r="K74" i="34" s="1"/>
  <c r="H78" i="32"/>
  <c r="B74" i="34" s="1"/>
  <c r="J74" i="34" s="1"/>
  <c r="G78" i="32"/>
  <c r="A74" i="34" s="1"/>
  <c r="I74" i="34" s="1"/>
  <c r="K77" i="32"/>
  <c r="E73" i="34" s="1"/>
  <c r="M73" i="34" s="1"/>
  <c r="J77" i="32"/>
  <c r="D73" i="34" s="1"/>
  <c r="L73" i="34" s="1"/>
  <c r="I77" i="32"/>
  <c r="C73" i="34" s="1"/>
  <c r="K73" i="34" s="1"/>
  <c r="H77" i="32"/>
  <c r="B73" i="34" s="1"/>
  <c r="J73" i="34" s="1"/>
  <c r="G77" i="32"/>
  <c r="A73" i="34" s="1"/>
  <c r="I73" i="34" s="1"/>
  <c r="K76" i="32"/>
  <c r="E72" i="34" s="1"/>
  <c r="M72" i="34" s="1"/>
  <c r="J76" i="32"/>
  <c r="D72" i="34" s="1"/>
  <c r="L72" i="34" s="1"/>
  <c r="I76" i="32"/>
  <c r="C72" i="34" s="1"/>
  <c r="K72" i="34" s="1"/>
  <c r="H76" i="32"/>
  <c r="B72" i="34" s="1"/>
  <c r="J72" i="34" s="1"/>
  <c r="G76" i="32"/>
  <c r="A72" i="34" s="1"/>
  <c r="I72" i="34" s="1"/>
  <c r="K75" i="32"/>
  <c r="E71" i="34" s="1"/>
  <c r="M71" i="34" s="1"/>
  <c r="J75" i="32"/>
  <c r="D71" i="34" s="1"/>
  <c r="L71" i="34" s="1"/>
  <c r="I75" i="32"/>
  <c r="C71" i="34" s="1"/>
  <c r="K71" i="34" s="1"/>
  <c r="H75" i="32"/>
  <c r="B71" i="34" s="1"/>
  <c r="J71" i="34" s="1"/>
  <c r="G75" i="32"/>
  <c r="A71" i="34" s="1"/>
  <c r="I71" i="34" s="1"/>
  <c r="K74" i="32"/>
  <c r="E70" i="34" s="1"/>
  <c r="M70" i="34" s="1"/>
  <c r="J74" i="32"/>
  <c r="D70" i="34" s="1"/>
  <c r="L70" i="34" s="1"/>
  <c r="I74" i="32"/>
  <c r="C70" i="34" s="1"/>
  <c r="K70" i="34" s="1"/>
  <c r="H74" i="32"/>
  <c r="B70" i="34" s="1"/>
  <c r="J70" i="34" s="1"/>
  <c r="G74" i="32"/>
  <c r="A70" i="34" s="1"/>
  <c r="I70" i="34" s="1"/>
  <c r="K73" i="32"/>
  <c r="E69" i="34" s="1"/>
  <c r="M69" i="34" s="1"/>
  <c r="J73" i="32"/>
  <c r="D69" i="34" s="1"/>
  <c r="L69" i="34" s="1"/>
  <c r="I73" i="32"/>
  <c r="C69" i="34" s="1"/>
  <c r="K69" i="34" s="1"/>
  <c r="H73" i="32"/>
  <c r="B69" i="34" s="1"/>
  <c r="J69" i="34" s="1"/>
  <c r="G73" i="32"/>
  <c r="A69" i="34" s="1"/>
  <c r="I69" i="34" s="1"/>
  <c r="K72" i="32"/>
  <c r="E68" i="34" s="1"/>
  <c r="M68" i="34" s="1"/>
  <c r="J72" i="32"/>
  <c r="D68" i="34" s="1"/>
  <c r="L68" i="34" s="1"/>
  <c r="I72" i="32"/>
  <c r="C68" i="34" s="1"/>
  <c r="K68" i="34" s="1"/>
  <c r="H72" i="32"/>
  <c r="B68" i="34" s="1"/>
  <c r="J68" i="34" s="1"/>
  <c r="G72" i="32"/>
  <c r="A68" i="34" s="1"/>
  <c r="I68" i="34" s="1"/>
  <c r="K71" i="32"/>
  <c r="E67" i="34" s="1"/>
  <c r="M67" i="34" s="1"/>
  <c r="J71" i="32"/>
  <c r="D67" i="34" s="1"/>
  <c r="L67" i="34" s="1"/>
  <c r="I71" i="32"/>
  <c r="C67" i="34" s="1"/>
  <c r="K67" i="34" s="1"/>
  <c r="H71" i="32"/>
  <c r="B67" i="34" s="1"/>
  <c r="J67" i="34" s="1"/>
  <c r="G71" i="32"/>
  <c r="A67" i="34" s="1"/>
  <c r="I67" i="34" s="1"/>
  <c r="K70" i="32"/>
  <c r="E66" i="34" s="1"/>
  <c r="M66" i="34" s="1"/>
  <c r="J70" i="32"/>
  <c r="D66" i="34" s="1"/>
  <c r="L66" i="34" s="1"/>
  <c r="I70" i="32"/>
  <c r="C66" i="34" s="1"/>
  <c r="K66" i="34" s="1"/>
  <c r="H70" i="32"/>
  <c r="B66" i="34" s="1"/>
  <c r="J66" i="34" s="1"/>
  <c r="G70" i="32"/>
  <c r="A66" i="34" s="1"/>
  <c r="I66" i="34" s="1"/>
  <c r="K69" i="32"/>
  <c r="E65" i="34" s="1"/>
  <c r="M65" i="34" s="1"/>
  <c r="J69" i="32"/>
  <c r="D65" i="34" s="1"/>
  <c r="L65" i="34" s="1"/>
  <c r="I69" i="32"/>
  <c r="C65" i="34" s="1"/>
  <c r="K65" i="34" s="1"/>
  <c r="H69" i="32"/>
  <c r="B65" i="34" s="1"/>
  <c r="J65" i="34" s="1"/>
  <c r="G69" i="32"/>
  <c r="A65" i="34" s="1"/>
  <c r="I65" i="34" s="1"/>
  <c r="K68" i="32"/>
  <c r="E64" i="34" s="1"/>
  <c r="M64" i="34" s="1"/>
  <c r="J68" i="32"/>
  <c r="D64" i="34" s="1"/>
  <c r="L64" i="34" s="1"/>
  <c r="I68" i="32"/>
  <c r="C64" i="34" s="1"/>
  <c r="K64" i="34" s="1"/>
  <c r="H68" i="32"/>
  <c r="B64" i="34" s="1"/>
  <c r="J64" i="34" s="1"/>
  <c r="G68" i="32"/>
  <c r="A64" i="34" s="1"/>
  <c r="I64" i="34" s="1"/>
  <c r="K67" i="32"/>
  <c r="E63" i="34" s="1"/>
  <c r="M63" i="34" s="1"/>
  <c r="J67" i="32"/>
  <c r="D63" i="34" s="1"/>
  <c r="L63" i="34" s="1"/>
  <c r="I67" i="32"/>
  <c r="C63" i="34" s="1"/>
  <c r="K63" i="34" s="1"/>
  <c r="H67" i="32"/>
  <c r="B63" i="34" s="1"/>
  <c r="J63" i="34" s="1"/>
  <c r="G67" i="32"/>
  <c r="A63" i="34" s="1"/>
  <c r="I63" i="34" s="1"/>
  <c r="K66" i="32"/>
  <c r="E62" i="34" s="1"/>
  <c r="M62" i="34" s="1"/>
  <c r="J66" i="32"/>
  <c r="D62" i="34" s="1"/>
  <c r="L62" i="34" s="1"/>
  <c r="I66" i="32"/>
  <c r="C62" i="34" s="1"/>
  <c r="K62" i="34" s="1"/>
  <c r="H66" i="32"/>
  <c r="B62" i="34" s="1"/>
  <c r="J62" i="34" s="1"/>
  <c r="G66" i="32"/>
  <c r="A62" i="34" s="1"/>
  <c r="I62" i="34" s="1"/>
  <c r="K65" i="32"/>
  <c r="E61" i="34" s="1"/>
  <c r="M61" i="34" s="1"/>
  <c r="J65" i="32"/>
  <c r="D61" i="34" s="1"/>
  <c r="L61" i="34" s="1"/>
  <c r="I65" i="32"/>
  <c r="C61" i="34" s="1"/>
  <c r="K61" i="34" s="1"/>
  <c r="H65" i="32"/>
  <c r="B61" i="34" s="1"/>
  <c r="J61" i="34" s="1"/>
  <c r="G65" i="32"/>
  <c r="A61" i="34" s="1"/>
  <c r="I61" i="34" s="1"/>
  <c r="K64" i="32"/>
  <c r="E60" i="34" s="1"/>
  <c r="M60" i="34" s="1"/>
  <c r="J64" i="32"/>
  <c r="D60" i="34" s="1"/>
  <c r="L60" i="34" s="1"/>
  <c r="I64" i="32"/>
  <c r="C60" i="34" s="1"/>
  <c r="K60" i="34" s="1"/>
  <c r="H64" i="32"/>
  <c r="B60" i="34" s="1"/>
  <c r="J60" i="34" s="1"/>
  <c r="G64" i="32"/>
  <c r="A60" i="34" s="1"/>
  <c r="I60" i="34" s="1"/>
  <c r="K63" i="32"/>
  <c r="E59" i="34" s="1"/>
  <c r="M59" i="34" s="1"/>
  <c r="J63" i="32"/>
  <c r="D59" i="34" s="1"/>
  <c r="L59" i="34" s="1"/>
  <c r="I63" i="32"/>
  <c r="C59" i="34" s="1"/>
  <c r="K59" i="34" s="1"/>
  <c r="H63" i="32"/>
  <c r="B59" i="34" s="1"/>
  <c r="J59" i="34" s="1"/>
  <c r="G63" i="32"/>
  <c r="A59" i="34" s="1"/>
  <c r="I59" i="34" s="1"/>
  <c r="K62" i="32"/>
  <c r="E58" i="34" s="1"/>
  <c r="M58" i="34" s="1"/>
  <c r="J62" i="32"/>
  <c r="D58" i="34" s="1"/>
  <c r="L58" i="34" s="1"/>
  <c r="I62" i="32"/>
  <c r="C58" i="34" s="1"/>
  <c r="K58" i="34" s="1"/>
  <c r="H62" i="32"/>
  <c r="B58" i="34" s="1"/>
  <c r="J58" i="34" s="1"/>
  <c r="G62" i="32"/>
  <c r="A58" i="34" s="1"/>
  <c r="I58" i="34" s="1"/>
  <c r="K61" i="32"/>
  <c r="E57" i="34" s="1"/>
  <c r="M57" i="34" s="1"/>
  <c r="J61" i="32"/>
  <c r="D57" i="34" s="1"/>
  <c r="L57" i="34" s="1"/>
  <c r="I61" i="32"/>
  <c r="C57" i="34" s="1"/>
  <c r="K57" i="34" s="1"/>
  <c r="H61" i="32"/>
  <c r="B57" i="34" s="1"/>
  <c r="J57" i="34" s="1"/>
  <c r="G61" i="32"/>
  <c r="A57" i="34" s="1"/>
  <c r="I57" i="34" s="1"/>
  <c r="K60" i="32"/>
  <c r="E56" i="34" s="1"/>
  <c r="M56" i="34" s="1"/>
  <c r="J60" i="32"/>
  <c r="D56" i="34" s="1"/>
  <c r="L56" i="34" s="1"/>
  <c r="I60" i="32"/>
  <c r="C56" i="34" s="1"/>
  <c r="K56" i="34" s="1"/>
  <c r="H60" i="32"/>
  <c r="B56" i="34" s="1"/>
  <c r="J56" i="34" s="1"/>
  <c r="G60" i="32"/>
  <c r="A56" i="34" s="1"/>
  <c r="I56" i="34" s="1"/>
  <c r="K59" i="32"/>
  <c r="E55" i="34" s="1"/>
  <c r="M55" i="34" s="1"/>
  <c r="J59" i="32"/>
  <c r="D55" i="34" s="1"/>
  <c r="L55" i="34" s="1"/>
  <c r="I59" i="32"/>
  <c r="C55" i="34" s="1"/>
  <c r="K55" i="34" s="1"/>
  <c r="H59" i="32"/>
  <c r="B55" i="34" s="1"/>
  <c r="J55" i="34" s="1"/>
  <c r="G59" i="32"/>
  <c r="A55" i="34" s="1"/>
  <c r="I55" i="34" s="1"/>
  <c r="K58" i="32"/>
  <c r="E54" i="34" s="1"/>
  <c r="M54" i="34" s="1"/>
  <c r="J58" i="32"/>
  <c r="D54" i="34" s="1"/>
  <c r="L54" i="34" s="1"/>
  <c r="I58" i="32"/>
  <c r="C54" i="34" s="1"/>
  <c r="K54" i="34" s="1"/>
  <c r="H58" i="32"/>
  <c r="B54" i="34" s="1"/>
  <c r="J54" i="34" s="1"/>
  <c r="G58" i="32"/>
  <c r="A54" i="34" s="1"/>
  <c r="I54" i="34" s="1"/>
  <c r="K57" i="32"/>
  <c r="E53" i="34" s="1"/>
  <c r="M53" i="34" s="1"/>
  <c r="J57" i="32"/>
  <c r="D53" i="34" s="1"/>
  <c r="L53" i="34" s="1"/>
  <c r="I57" i="32"/>
  <c r="C53" i="34" s="1"/>
  <c r="K53" i="34" s="1"/>
  <c r="H57" i="32"/>
  <c r="B53" i="34" s="1"/>
  <c r="J53" i="34" s="1"/>
  <c r="G57" i="32"/>
  <c r="A53" i="34" s="1"/>
  <c r="I53" i="34" s="1"/>
  <c r="K56" i="32"/>
  <c r="E52" i="34" s="1"/>
  <c r="M52" i="34" s="1"/>
  <c r="J56" i="32"/>
  <c r="D52" i="34" s="1"/>
  <c r="L52" i="34" s="1"/>
  <c r="I56" i="32"/>
  <c r="C52" i="34" s="1"/>
  <c r="K52" i="34" s="1"/>
  <c r="H56" i="32"/>
  <c r="B52" i="34" s="1"/>
  <c r="J52" i="34" s="1"/>
  <c r="G56" i="32"/>
  <c r="A52" i="34" s="1"/>
  <c r="I52" i="34" s="1"/>
  <c r="K55" i="32"/>
  <c r="E51" i="34" s="1"/>
  <c r="M51" i="34" s="1"/>
  <c r="J55" i="32"/>
  <c r="D51" i="34" s="1"/>
  <c r="L51" i="34" s="1"/>
  <c r="I55" i="32"/>
  <c r="C51" i="34" s="1"/>
  <c r="K51" i="34" s="1"/>
  <c r="H55" i="32"/>
  <c r="B51" i="34" s="1"/>
  <c r="J51" i="34" s="1"/>
  <c r="G55" i="32"/>
  <c r="A51" i="34" s="1"/>
  <c r="I51" i="34" s="1"/>
  <c r="K54" i="32"/>
  <c r="E50" i="34" s="1"/>
  <c r="M50" i="34" s="1"/>
  <c r="J54" i="32"/>
  <c r="D50" i="34" s="1"/>
  <c r="L50" i="34" s="1"/>
  <c r="I54" i="32"/>
  <c r="C50" i="34" s="1"/>
  <c r="K50" i="34" s="1"/>
  <c r="H54" i="32"/>
  <c r="B50" i="34" s="1"/>
  <c r="J50" i="34" s="1"/>
  <c r="G54" i="32"/>
  <c r="A50" i="34" s="1"/>
  <c r="I50" i="34" s="1"/>
  <c r="K53" i="32"/>
  <c r="E49" i="34" s="1"/>
  <c r="M49" i="34" s="1"/>
  <c r="J53" i="32"/>
  <c r="D49" i="34" s="1"/>
  <c r="L49" i="34" s="1"/>
  <c r="I53" i="32"/>
  <c r="C49" i="34" s="1"/>
  <c r="K49" i="34" s="1"/>
  <c r="H53" i="32"/>
  <c r="B49" i="34" s="1"/>
  <c r="J49" i="34" s="1"/>
  <c r="G53" i="32"/>
  <c r="A49" i="34" s="1"/>
  <c r="I49" i="34" s="1"/>
  <c r="K52" i="32"/>
  <c r="E48" i="34" s="1"/>
  <c r="M48" i="34" s="1"/>
  <c r="J52" i="32"/>
  <c r="D48" i="34" s="1"/>
  <c r="L48" i="34" s="1"/>
  <c r="I52" i="32"/>
  <c r="C48" i="34" s="1"/>
  <c r="K48" i="34" s="1"/>
  <c r="H52" i="32"/>
  <c r="B48" i="34" s="1"/>
  <c r="J48" i="34" s="1"/>
  <c r="G52" i="32"/>
  <c r="A48" i="34" s="1"/>
  <c r="I48" i="34" s="1"/>
  <c r="K51" i="32"/>
  <c r="E47" i="34" s="1"/>
  <c r="M47" i="34" s="1"/>
  <c r="J51" i="32"/>
  <c r="D47" i="34" s="1"/>
  <c r="L47" i="34" s="1"/>
  <c r="I51" i="32"/>
  <c r="C47" i="34" s="1"/>
  <c r="K47" i="34" s="1"/>
  <c r="H51" i="32"/>
  <c r="B47" i="34" s="1"/>
  <c r="J47" i="34" s="1"/>
  <c r="G51" i="32"/>
  <c r="A47" i="34" s="1"/>
  <c r="I47" i="34" s="1"/>
  <c r="K50" i="32"/>
  <c r="E46" i="34" s="1"/>
  <c r="M46" i="34" s="1"/>
  <c r="J50" i="32"/>
  <c r="D46" i="34" s="1"/>
  <c r="L46" i="34" s="1"/>
  <c r="I50" i="32"/>
  <c r="C46" i="34" s="1"/>
  <c r="K46" i="34" s="1"/>
  <c r="H50" i="32"/>
  <c r="B46" i="34" s="1"/>
  <c r="J46" i="34" s="1"/>
  <c r="G50" i="32"/>
  <c r="A46" i="34" s="1"/>
  <c r="I46" i="34" s="1"/>
  <c r="K49" i="32"/>
  <c r="E45" i="34" s="1"/>
  <c r="M45" i="34" s="1"/>
  <c r="J49" i="32"/>
  <c r="D45" i="34" s="1"/>
  <c r="L45" i="34" s="1"/>
  <c r="I49" i="32"/>
  <c r="C45" i="34" s="1"/>
  <c r="K45" i="34" s="1"/>
  <c r="H49" i="32"/>
  <c r="B45" i="34" s="1"/>
  <c r="J45" i="34" s="1"/>
  <c r="G49" i="32"/>
  <c r="A45" i="34" s="1"/>
  <c r="I45" i="34" s="1"/>
  <c r="K48" i="32"/>
  <c r="E44" i="34" s="1"/>
  <c r="M44" i="34" s="1"/>
  <c r="J48" i="32"/>
  <c r="D44" i="34" s="1"/>
  <c r="L44" i="34" s="1"/>
  <c r="I48" i="32"/>
  <c r="C44" i="34" s="1"/>
  <c r="K44" i="34" s="1"/>
  <c r="H48" i="32"/>
  <c r="B44" i="34" s="1"/>
  <c r="J44" i="34" s="1"/>
  <c r="G48" i="32"/>
  <c r="A44" i="34" s="1"/>
  <c r="I44" i="34" s="1"/>
  <c r="K47" i="32"/>
  <c r="E43" i="34" s="1"/>
  <c r="M43" i="34" s="1"/>
  <c r="J47" i="32"/>
  <c r="D43" i="34" s="1"/>
  <c r="L43" i="34" s="1"/>
  <c r="I47" i="32"/>
  <c r="C43" i="34" s="1"/>
  <c r="K43" i="34" s="1"/>
  <c r="H47" i="32"/>
  <c r="B43" i="34" s="1"/>
  <c r="J43" i="34" s="1"/>
  <c r="G47" i="32"/>
  <c r="A43" i="34" s="1"/>
  <c r="I43" i="34" s="1"/>
  <c r="K46" i="32"/>
  <c r="E42" i="34" s="1"/>
  <c r="M42" i="34" s="1"/>
  <c r="J46" i="32"/>
  <c r="D42" i="34" s="1"/>
  <c r="L42" i="34" s="1"/>
  <c r="I46" i="32"/>
  <c r="C42" i="34" s="1"/>
  <c r="K42" i="34" s="1"/>
  <c r="H46" i="32"/>
  <c r="B42" i="34" s="1"/>
  <c r="J42" i="34" s="1"/>
  <c r="G46" i="32"/>
  <c r="A42" i="34" s="1"/>
  <c r="I42" i="34" s="1"/>
  <c r="K45" i="32"/>
  <c r="E41" i="34" s="1"/>
  <c r="M41" i="34" s="1"/>
  <c r="J45" i="32"/>
  <c r="D41" i="34" s="1"/>
  <c r="L41" i="34" s="1"/>
  <c r="I45" i="32"/>
  <c r="C41" i="34" s="1"/>
  <c r="K41" i="34" s="1"/>
  <c r="H45" i="32"/>
  <c r="B41" i="34" s="1"/>
  <c r="J41" i="34" s="1"/>
  <c r="G45" i="32"/>
  <c r="A41" i="34" s="1"/>
  <c r="I41" i="34" s="1"/>
  <c r="K44" i="32"/>
  <c r="E40" i="34" s="1"/>
  <c r="M40" i="34" s="1"/>
  <c r="J44" i="32"/>
  <c r="D40" i="34" s="1"/>
  <c r="L40" i="34" s="1"/>
  <c r="I44" i="32"/>
  <c r="C40" i="34" s="1"/>
  <c r="K40" i="34" s="1"/>
  <c r="H44" i="32"/>
  <c r="B40" i="34" s="1"/>
  <c r="J40" i="34" s="1"/>
  <c r="G44" i="32"/>
  <c r="A40" i="34" s="1"/>
  <c r="I40" i="34" s="1"/>
  <c r="K43" i="32"/>
  <c r="E39" i="34" s="1"/>
  <c r="M39" i="34" s="1"/>
  <c r="J43" i="32"/>
  <c r="D39" i="34" s="1"/>
  <c r="L39" i="34" s="1"/>
  <c r="I43" i="32"/>
  <c r="C39" i="34" s="1"/>
  <c r="K39" i="34" s="1"/>
  <c r="H43" i="32"/>
  <c r="B39" i="34" s="1"/>
  <c r="J39" i="34" s="1"/>
  <c r="G43" i="32"/>
  <c r="A39" i="34" s="1"/>
  <c r="I39" i="34" s="1"/>
  <c r="K42" i="32"/>
  <c r="E38" i="34" s="1"/>
  <c r="M38" i="34" s="1"/>
  <c r="J42" i="32"/>
  <c r="D38" i="34" s="1"/>
  <c r="L38" i="34" s="1"/>
  <c r="I42" i="32"/>
  <c r="C38" i="34" s="1"/>
  <c r="K38" i="34" s="1"/>
  <c r="H42" i="32"/>
  <c r="B38" i="34" s="1"/>
  <c r="J38" i="34" s="1"/>
  <c r="G42" i="32"/>
  <c r="A38" i="34" s="1"/>
  <c r="I38" i="34" s="1"/>
  <c r="K41" i="32"/>
  <c r="E37" i="34" s="1"/>
  <c r="M37" i="34" s="1"/>
  <c r="J41" i="32"/>
  <c r="D37" i="34" s="1"/>
  <c r="L37" i="34" s="1"/>
  <c r="I41" i="32"/>
  <c r="C37" i="34" s="1"/>
  <c r="K37" i="34" s="1"/>
  <c r="H41" i="32"/>
  <c r="B37" i="34" s="1"/>
  <c r="J37" i="34" s="1"/>
  <c r="G41" i="32"/>
  <c r="A37" i="34" s="1"/>
  <c r="I37" i="34" s="1"/>
  <c r="K40" i="32"/>
  <c r="E36" i="34" s="1"/>
  <c r="M36" i="34" s="1"/>
  <c r="J40" i="32"/>
  <c r="D36" i="34" s="1"/>
  <c r="L36" i="34" s="1"/>
  <c r="I40" i="32"/>
  <c r="C36" i="34" s="1"/>
  <c r="K36" i="34" s="1"/>
  <c r="H40" i="32"/>
  <c r="B36" i="34" s="1"/>
  <c r="J36" i="34" s="1"/>
  <c r="G40" i="32"/>
  <c r="A36" i="34" s="1"/>
  <c r="I36" i="34" s="1"/>
  <c r="K39" i="32"/>
  <c r="E35" i="34" s="1"/>
  <c r="M35" i="34" s="1"/>
  <c r="J39" i="32"/>
  <c r="D35" i="34" s="1"/>
  <c r="L35" i="34" s="1"/>
  <c r="I39" i="32"/>
  <c r="C35" i="34" s="1"/>
  <c r="K35" i="34" s="1"/>
  <c r="H39" i="32"/>
  <c r="B35" i="34" s="1"/>
  <c r="J35" i="34" s="1"/>
  <c r="G39" i="32"/>
  <c r="A35" i="34" s="1"/>
  <c r="I35" i="34" s="1"/>
  <c r="K38" i="32"/>
  <c r="E34" i="34" s="1"/>
  <c r="M34" i="34" s="1"/>
  <c r="J38" i="32"/>
  <c r="D34" i="34" s="1"/>
  <c r="L34" i="34" s="1"/>
  <c r="I38" i="32"/>
  <c r="C34" i="34" s="1"/>
  <c r="K34" i="34" s="1"/>
  <c r="H38" i="32"/>
  <c r="B34" i="34" s="1"/>
  <c r="J34" i="34" s="1"/>
  <c r="G38" i="32"/>
  <c r="A34" i="34" s="1"/>
  <c r="I34" i="34" s="1"/>
  <c r="K37" i="32"/>
  <c r="E33" i="34" s="1"/>
  <c r="M33" i="34" s="1"/>
  <c r="J37" i="32"/>
  <c r="D33" i="34" s="1"/>
  <c r="L33" i="34" s="1"/>
  <c r="I37" i="32"/>
  <c r="C33" i="34" s="1"/>
  <c r="K33" i="34" s="1"/>
  <c r="H37" i="32"/>
  <c r="B33" i="34" s="1"/>
  <c r="J33" i="34" s="1"/>
  <c r="G37" i="32"/>
  <c r="A33" i="34" s="1"/>
  <c r="I33" i="34" s="1"/>
  <c r="K36" i="32"/>
  <c r="E32" i="34" s="1"/>
  <c r="M32" i="34" s="1"/>
  <c r="J36" i="32"/>
  <c r="D32" i="34" s="1"/>
  <c r="L32" i="34" s="1"/>
  <c r="I36" i="32"/>
  <c r="C32" i="34" s="1"/>
  <c r="K32" i="34" s="1"/>
  <c r="H36" i="32"/>
  <c r="B32" i="34" s="1"/>
  <c r="J32" i="34" s="1"/>
  <c r="G36" i="32"/>
  <c r="A32" i="34" s="1"/>
  <c r="I32" i="34" s="1"/>
  <c r="K35" i="32"/>
  <c r="E31" i="34" s="1"/>
  <c r="M31" i="34" s="1"/>
  <c r="J35" i="32"/>
  <c r="D31" i="34" s="1"/>
  <c r="L31" i="34" s="1"/>
  <c r="I35" i="32"/>
  <c r="C31" i="34" s="1"/>
  <c r="K31" i="34" s="1"/>
  <c r="H35" i="32"/>
  <c r="B31" i="34" s="1"/>
  <c r="J31" i="34" s="1"/>
  <c r="G35" i="32"/>
  <c r="A31" i="34" s="1"/>
  <c r="I31" i="34" s="1"/>
  <c r="K34" i="32"/>
  <c r="E30" i="34" s="1"/>
  <c r="M30" i="34" s="1"/>
  <c r="J34" i="32"/>
  <c r="D30" i="34" s="1"/>
  <c r="L30" i="34" s="1"/>
  <c r="I34" i="32"/>
  <c r="C30" i="34" s="1"/>
  <c r="K30" i="34" s="1"/>
  <c r="H34" i="32"/>
  <c r="B30" i="34" s="1"/>
  <c r="J30" i="34" s="1"/>
  <c r="G34" i="32"/>
  <c r="A30" i="34" s="1"/>
  <c r="I30" i="34" s="1"/>
  <c r="K33" i="32"/>
  <c r="E29" i="34" s="1"/>
  <c r="M29" i="34" s="1"/>
  <c r="J33" i="32"/>
  <c r="D29" i="34" s="1"/>
  <c r="L29" i="34" s="1"/>
  <c r="I33" i="32"/>
  <c r="C29" i="34" s="1"/>
  <c r="K29" i="34" s="1"/>
  <c r="H33" i="32"/>
  <c r="B29" i="34" s="1"/>
  <c r="J29" i="34" s="1"/>
  <c r="G33" i="32"/>
  <c r="A29" i="34" s="1"/>
  <c r="I29" i="34" s="1"/>
  <c r="K32" i="32"/>
  <c r="E28" i="34" s="1"/>
  <c r="M28" i="34" s="1"/>
  <c r="J32" i="32"/>
  <c r="D28" i="34" s="1"/>
  <c r="L28" i="34" s="1"/>
  <c r="I32" i="32"/>
  <c r="C28" i="34" s="1"/>
  <c r="K28" i="34" s="1"/>
  <c r="H32" i="32"/>
  <c r="B28" i="34" s="1"/>
  <c r="J28" i="34" s="1"/>
  <c r="G32" i="32"/>
  <c r="A28" i="34" s="1"/>
  <c r="I28" i="34" s="1"/>
  <c r="K31" i="32"/>
  <c r="E27" i="34" s="1"/>
  <c r="M27" i="34" s="1"/>
  <c r="J31" i="32"/>
  <c r="D27" i="34" s="1"/>
  <c r="L27" i="34" s="1"/>
  <c r="I31" i="32"/>
  <c r="C27" i="34" s="1"/>
  <c r="K27" i="34" s="1"/>
  <c r="H31" i="32"/>
  <c r="B27" i="34" s="1"/>
  <c r="J27" i="34" s="1"/>
  <c r="G31" i="32"/>
  <c r="A27" i="34" s="1"/>
  <c r="I27" i="34" s="1"/>
  <c r="K30" i="32"/>
  <c r="E26" i="34" s="1"/>
  <c r="M26" i="34" s="1"/>
  <c r="J30" i="32"/>
  <c r="D26" i="34" s="1"/>
  <c r="L26" i="34" s="1"/>
  <c r="I30" i="32"/>
  <c r="C26" i="34" s="1"/>
  <c r="K26" i="34" s="1"/>
  <c r="H30" i="32"/>
  <c r="B26" i="34" s="1"/>
  <c r="J26" i="34" s="1"/>
  <c r="G30" i="32"/>
  <c r="A26" i="34" s="1"/>
  <c r="I26" i="34" s="1"/>
  <c r="K29" i="32"/>
  <c r="E25" i="34" s="1"/>
  <c r="M25" i="34" s="1"/>
  <c r="J29" i="32"/>
  <c r="D25" i="34" s="1"/>
  <c r="L25" i="34" s="1"/>
  <c r="I29" i="32"/>
  <c r="C25" i="34" s="1"/>
  <c r="K25" i="34" s="1"/>
  <c r="H29" i="32"/>
  <c r="B25" i="34" s="1"/>
  <c r="J25" i="34" s="1"/>
  <c r="G29" i="32"/>
  <c r="A25" i="34" s="1"/>
  <c r="I25" i="34" s="1"/>
  <c r="K28" i="32"/>
  <c r="E24" i="34" s="1"/>
  <c r="M24" i="34" s="1"/>
  <c r="J28" i="32"/>
  <c r="D24" i="34" s="1"/>
  <c r="L24" i="34" s="1"/>
  <c r="I28" i="32"/>
  <c r="C24" i="34" s="1"/>
  <c r="K24" i="34" s="1"/>
  <c r="H28" i="32"/>
  <c r="B24" i="34" s="1"/>
  <c r="J24" i="34" s="1"/>
  <c r="G28" i="32"/>
  <c r="A24" i="34" s="1"/>
  <c r="I24" i="34" s="1"/>
  <c r="K27" i="32"/>
  <c r="E23" i="34" s="1"/>
  <c r="M23" i="34" s="1"/>
  <c r="J27" i="32"/>
  <c r="D23" i="34" s="1"/>
  <c r="L23" i="34" s="1"/>
  <c r="I27" i="32"/>
  <c r="C23" i="34" s="1"/>
  <c r="K23" i="34" s="1"/>
  <c r="H27" i="32"/>
  <c r="B23" i="34" s="1"/>
  <c r="J23" i="34" s="1"/>
  <c r="G27" i="32"/>
  <c r="A23" i="34" s="1"/>
  <c r="I23" i="34" s="1"/>
  <c r="K26" i="32"/>
  <c r="E22" i="34" s="1"/>
  <c r="M22" i="34" s="1"/>
  <c r="J26" i="32"/>
  <c r="D22" i="34" s="1"/>
  <c r="L22" i="34" s="1"/>
  <c r="I26" i="32"/>
  <c r="C22" i="34" s="1"/>
  <c r="K22" i="34" s="1"/>
  <c r="H26" i="32"/>
  <c r="B22" i="34" s="1"/>
  <c r="J22" i="34" s="1"/>
  <c r="G26" i="32"/>
  <c r="A22" i="34" s="1"/>
  <c r="I22" i="34" s="1"/>
  <c r="K25" i="32"/>
  <c r="E21" i="34" s="1"/>
  <c r="M21" i="34" s="1"/>
  <c r="J25" i="32"/>
  <c r="D21" i="34" s="1"/>
  <c r="L21" i="34" s="1"/>
  <c r="I25" i="32"/>
  <c r="C21" i="34" s="1"/>
  <c r="K21" i="34" s="1"/>
  <c r="H25" i="32"/>
  <c r="B21" i="34" s="1"/>
  <c r="J21" i="34" s="1"/>
  <c r="G25" i="32"/>
  <c r="A21" i="34" s="1"/>
  <c r="I21" i="34" s="1"/>
  <c r="K24" i="32"/>
  <c r="E20" i="34" s="1"/>
  <c r="M20" i="34" s="1"/>
  <c r="J24" i="32"/>
  <c r="D20" i="34" s="1"/>
  <c r="L20" i="34" s="1"/>
  <c r="I24" i="32"/>
  <c r="C20" i="34" s="1"/>
  <c r="K20" i="34" s="1"/>
  <c r="H24" i="32"/>
  <c r="B20" i="34" s="1"/>
  <c r="J20" i="34" s="1"/>
  <c r="G24" i="32"/>
  <c r="A20" i="34" s="1"/>
  <c r="I20" i="34" s="1"/>
  <c r="K23" i="32"/>
  <c r="E19" i="34" s="1"/>
  <c r="M19" i="34" s="1"/>
  <c r="J23" i="32"/>
  <c r="D19" i="34" s="1"/>
  <c r="L19" i="34" s="1"/>
  <c r="I23" i="32"/>
  <c r="C19" i="34" s="1"/>
  <c r="K19" i="34" s="1"/>
  <c r="H23" i="32"/>
  <c r="B19" i="34" s="1"/>
  <c r="J19" i="34" s="1"/>
  <c r="G23" i="32"/>
  <c r="A19" i="34" s="1"/>
  <c r="I19" i="34" s="1"/>
  <c r="K22" i="32"/>
  <c r="E18" i="34" s="1"/>
  <c r="M18" i="34" s="1"/>
  <c r="J22" i="32"/>
  <c r="D18" i="34" s="1"/>
  <c r="L18" i="34" s="1"/>
  <c r="I22" i="32"/>
  <c r="C18" i="34" s="1"/>
  <c r="K18" i="34" s="1"/>
  <c r="H22" i="32"/>
  <c r="B18" i="34" s="1"/>
  <c r="J18" i="34" s="1"/>
  <c r="G22" i="32"/>
  <c r="A18" i="34" s="1"/>
  <c r="I18" i="34" s="1"/>
  <c r="K21" i="32"/>
  <c r="E17" i="34" s="1"/>
  <c r="M17" i="34" s="1"/>
  <c r="J21" i="32"/>
  <c r="D17" i="34" s="1"/>
  <c r="L17" i="34" s="1"/>
  <c r="I21" i="32"/>
  <c r="C17" i="34" s="1"/>
  <c r="K17" i="34" s="1"/>
  <c r="H21" i="32"/>
  <c r="B17" i="34" s="1"/>
  <c r="J17" i="34" s="1"/>
  <c r="G21" i="32"/>
  <c r="A17" i="34" s="1"/>
  <c r="I17" i="34" s="1"/>
  <c r="K20" i="32"/>
  <c r="E16" i="34" s="1"/>
  <c r="M16" i="34" s="1"/>
  <c r="J20" i="32"/>
  <c r="D16" i="34" s="1"/>
  <c r="L16" i="34" s="1"/>
  <c r="I20" i="32"/>
  <c r="C16" i="34" s="1"/>
  <c r="K16" i="34" s="1"/>
  <c r="H20" i="32"/>
  <c r="B16" i="34" s="1"/>
  <c r="J16" i="34" s="1"/>
  <c r="G20" i="32"/>
  <c r="A16" i="34" s="1"/>
  <c r="I16" i="34" s="1"/>
  <c r="K19" i="32"/>
  <c r="E15" i="34" s="1"/>
  <c r="M15" i="34" s="1"/>
  <c r="J19" i="32"/>
  <c r="D15" i="34" s="1"/>
  <c r="L15" i="34" s="1"/>
  <c r="I19" i="32"/>
  <c r="C15" i="34" s="1"/>
  <c r="K15" i="34" s="1"/>
  <c r="H19" i="32"/>
  <c r="B15" i="34" s="1"/>
  <c r="J15" i="34" s="1"/>
  <c r="G19" i="32"/>
  <c r="A15" i="34" s="1"/>
  <c r="I15" i="34" s="1"/>
  <c r="K18" i="32"/>
  <c r="E14" i="34" s="1"/>
  <c r="M14" i="34" s="1"/>
  <c r="J18" i="32"/>
  <c r="D14" i="34" s="1"/>
  <c r="L14" i="34" s="1"/>
  <c r="I18" i="32"/>
  <c r="C14" i="34" s="1"/>
  <c r="K14" i="34" s="1"/>
  <c r="H18" i="32"/>
  <c r="B14" i="34" s="1"/>
  <c r="J14" i="34" s="1"/>
  <c r="G18" i="32"/>
  <c r="A14" i="34" s="1"/>
  <c r="I14" i="34" s="1"/>
  <c r="K17" i="32"/>
  <c r="E13" i="34" s="1"/>
  <c r="M13" i="34" s="1"/>
  <c r="J17" i="32"/>
  <c r="D13" i="34" s="1"/>
  <c r="L13" i="34" s="1"/>
  <c r="I17" i="32"/>
  <c r="C13" i="34" s="1"/>
  <c r="K13" i="34" s="1"/>
  <c r="H17" i="32"/>
  <c r="B13" i="34" s="1"/>
  <c r="J13" i="34" s="1"/>
  <c r="G17" i="32"/>
  <c r="A13" i="34" s="1"/>
  <c r="I13" i="34" s="1"/>
  <c r="K16" i="32"/>
  <c r="E12" i="34" s="1"/>
  <c r="M12" i="34" s="1"/>
  <c r="J16" i="32"/>
  <c r="D12" i="34" s="1"/>
  <c r="L12" i="34" s="1"/>
  <c r="I16" i="32"/>
  <c r="C12" i="34" s="1"/>
  <c r="K12" i="34" s="1"/>
  <c r="H16" i="32"/>
  <c r="B12" i="34" s="1"/>
  <c r="J12" i="34" s="1"/>
  <c r="G16" i="32"/>
  <c r="A12" i="34" s="1"/>
  <c r="I12" i="34" s="1"/>
  <c r="K15" i="32"/>
  <c r="E11" i="34" s="1"/>
  <c r="M11" i="34" s="1"/>
  <c r="J15" i="32"/>
  <c r="D11" i="34" s="1"/>
  <c r="L11" i="34" s="1"/>
  <c r="I15" i="32"/>
  <c r="C11" i="34" s="1"/>
  <c r="K11" i="34" s="1"/>
  <c r="H15" i="32"/>
  <c r="B11" i="34" s="1"/>
  <c r="J11" i="34" s="1"/>
  <c r="G15" i="32"/>
  <c r="A11" i="34" s="1"/>
  <c r="I11" i="34" s="1"/>
  <c r="K14" i="32"/>
  <c r="E10" i="34" s="1"/>
  <c r="M10" i="34" s="1"/>
  <c r="J14" i="32"/>
  <c r="D10" i="34" s="1"/>
  <c r="L10" i="34" s="1"/>
  <c r="I14" i="32"/>
  <c r="C10" i="34" s="1"/>
  <c r="K10" i="34" s="1"/>
  <c r="H14" i="32"/>
  <c r="B10" i="34" s="1"/>
  <c r="J10" i="34" s="1"/>
  <c r="G14" i="32"/>
  <c r="A10" i="34" s="1"/>
  <c r="I10" i="34" s="1"/>
  <c r="K13" i="32"/>
  <c r="E9" i="34" s="1"/>
  <c r="M9" i="34" s="1"/>
  <c r="J13" i="32"/>
  <c r="D9" i="34" s="1"/>
  <c r="L9" i="34" s="1"/>
  <c r="I13" i="32"/>
  <c r="C9" i="34" s="1"/>
  <c r="K9" i="34" s="1"/>
  <c r="H13" i="32"/>
  <c r="B9" i="34" s="1"/>
  <c r="J9" i="34" s="1"/>
  <c r="G13" i="32"/>
  <c r="A9" i="34" s="1"/>
  <c r="I9" i="34" s="1"/>
  <c r="K12" i="32"/>
  <c r="E8" i="34" s="1"/>
  <c r="M8" i="34" s="1"/>
  <c r="J12" i="32"/>
  <c r="D8" i="34" s="1"/>
  <c r="L8" i="34" s="1"/>
  <c r="I12" i="32"/>
  <c r="C8" i="34" s="1"/>
  <c r="K8" i="34" s="1"/>
  <c r="H12" i="32"/>
  <c r="B8" i="34" s="1"/>
  <c r="J8" i="34" s="1"/>
  <c r="G12" i="32"/>
  <c r="A8" i="34" s="1"/>
  <c r="I8" i="34" s="1"/>
  <c r="K11" i="32"/>
  <c r="E7" i="34" s="1"/>
  <c r="M7" i="34" s="1"/>
  <c r="J11" i="32"/>
  <c r="D7" i="34" s="1"/>
  <c r="L7" i="34" s="1"/>
  <c r="I11" i="32"/>
  <c r="C7" i="34" s="1"/>
  <c r="K7" i="34" s="1"/>
  <c r="H11" i="32"/>
  <c r="B7" i="34" s="1"/>
  <c r="J7" i="34" s="1"/>
  <c r="G11" i="32"/>
  <c r="A7" i="34" s="1"/>
  <c r="I7" i="34" s="1"/>
  <c r="K4" i="32"/>
  <c r="E4" i="34" s="1"/>
  <c r="M4" i="34" s="1"/>
  <c r="J4" i="32"/>
  <c r="D4" i="34" s="1"/>
  <c r="L4" i="34" s="1"/>
  <c r="I4" i="32"/>
  <c r="C4" i="34" s="1"/>
  <c r="K4" i="34" s="1"/>
  <c r="H4" i="32"/>
  <c r="B4" i="34" s="1"/>
  <c r="J4" i="34" s="1"/>
  <c r="G4" i="32"/>
  <c r="A4" i="34" s="1"/>
  <c r="I4" i="34" s="1"/>
  <c r="K3" i="32"/>
  <c r="E3" i="34" s="1"/>
  <c r="M3" i="34" s="1"/>
  <c r="J3" i="32"/>
  <c r="D3" i="34" s="1"/>
  <c r="L3" i="34" s="1"/>
  <c r="I3" i="32"/>
  <c r="C3" i="34" s="1"/>
  <c r="K3" i="34" s="1"/>
  <c r="H3" i="32"/>
  <c r="B3" i="34" s="1"/>
  <c r="J3" i="34" s="1"/>
  <c r="G3" i="32"/>
  <c r="A3" i="34" s="1"/>
  <c r="I3" i="34" s="1"/>
  <c r="M167" i="31"/>
  <c r="Q163" i="33" s="1"/>
  <c r="L167" i="31"/>
  <c r="P163" i="33" s="1"/>
  <c r="K167" i="31"/>
  <c r="O163" i="33" s="1"/>
  <c r="J167" i="31"/>
  <c r="N163" i="33" s="1"/>
  <c r="I167" i="31"/>
  <c r="M163" i="33" s="1"/>
  <c r="M166" i="31"/>
  <c r="Q162" i="33" s="1"/>
  <c r="L166" i="31"/>
  <c r="P162" i="33" s="1"/>
  <c r="K166" i="31"/>
  <c r="O162" i="33" s="1"/>
  <c r="J166" i="31"/>
  <c r="N162" i="33" s="1"/>
  <c r="I166" i="31"/>
  <c r="M162" i="33" s="1"/>
  <c r="M165" i="31"/>
  <c r="Q161" i="33" s="1"/>
  <c r="L165" i="31"/>
  <c r="P161" i="33" s="1"/>
  <c r="K165" i="31"/>
  <c r="O161" i="33" s="1"/>
  <c r="J165" i="31"/>
  <c r="N161" i="33" s="1"/>
  <c r="I165" i="31"/>
  <c r="M161" i="33" s="1"/>
  <c r="M164" i="31"/>
  <c r="Q160" i="33" s="1"/>
  <c r="L164" i="31"/>
  <c r="P160" i="33" s="1"/>
  <c r="K164" i="31"/>
  <c r="O160" i="33" s="1"/>
  <c r="J164" i="31"/>
  <c r="N160" i="33" s="1"/>
  <c r="I164" i="31"/>
  <c r="M160" i="33" s="1"/>
  <c r="M163" i="31"/>
  <c r="Q159" i="33" s="1"/>
  <c r="L163" i="31"/>
  <c r="P159" i="33" s="1"/>
  <c r="K163" i="31"/>
  <c r="O159" i="33" s="1"/>
  <c r="J163" i="31"/>
  <c r="N159" i="33" s="1"/>
  <c r="I163" i="31"/>
  <c r="M159" i="33" s="1"/>
  <c r="M162" i="31"/>
  <c r="Q158" i="33" s="1"/>
  <c r="L162" i="31"/>
  <c r="P158" i="33" s="1"/>
  <c r="K162" i="31"/>
  <c r="O158" i="33" s="1"/>
  <c r="J162" i="31"/>
  <c r="N158" i="33" s="1"/>
  <c r="I162" i="31"/>
  <c r="M158" i="33" s="1"/>
  <c r="M161" i="31"/>
  <c r="Q157" i="33" s="1"/>
  <c r="L161" i="31"/>
  <c r="P157" i="33" s="1"/>
  <c r="K161" i="31"/>
  <c r="O157" i="33" s="1"/>
  <c r="J161" i="31"/>
  <c r="N157" i="33" s="1"/>
  <c r="I161" i="31"/>
  <c r="M157" i="33" s="1"/>
  <c r="M160" i="31"/>
  <c r="Q156" i="33" s="1"/>
  <c r="L160" i="31"/>
  <c r="P156" i="33" s="1"/>
  <c r="K160" i="31"/>
  <c r="O156" i="33" s="1"/>
  <c r="J160" i="31"/>
  <c r="N156" i="33" s="1"/>
  <c r="I160" i="31"/>
  <c r="M156" i="33" s="1"/>
  <c r="M159" i="31"/>
  <c r="Q155" i="33" s="1"/>
  <c r="L159" i="31"/>
  <c r="P155" i="33" s="1"/>
  <c r="K159" i="31"/>
  <c r="O155" i="33" s="1"/>
  <c r="J159" i="31"/>
  <c r="N155" i="33" s="1"/>
  <c r="I159" i="31"/>
  <c r="M155" i="33" s="1"/>
  <c r="M158" i="31"/>
  <c r="Q154" i="33" s="1"/>
  <c r="L158" i="31"/>
  <c r="P154" i="33" s="1"/>
  <c r="K158" i="31"/>
  <c r="O154" i="33" s="1"/>
  <c r="J158" i="31"/>
  <c r="N154" i="33" s="1"/>
  <c r="I158" i="31"/>
  <c r="M154" i="33" s="1"/>
  <c r="M157" i="31"/>
  <c r="Q153" i="33" s="1"/>
  <c r="L157" i="31"/>
  <c r="P153" i="33" s="1"/>
  <c r="K157" i="31"/>
  <c r="O153" i="33" s="1"/>
  <c r="J157" i="31"/>
  <c r="N153" i="33" s="1"/>
  <c r="I157" i="31"/>
  <c r="M153" i="33" s="1"/>
  <c r="M156" i="31"/>
  <c r="Q152" i="33" s="1"/>
  <c r="L156" i="31"/>
  <c r="P152" i="33" s="1"/>
  <c r="K156" i="31"/>
  <c r="O152" i="33" s="1"/>
  <c r="J156" i="31"/>
  <c r="N152" i="33" s="1"/>
  <c r="I156" i="31"/>
  <c r="M152" i="33" s="1"/>
  <c r="M155" i="31"/>
  <c r="Q151" i="33" s="1"/>
  <c r="L155" i="31"/>
  <c r="P151" i="33" s="1"/>
  <c r="K155" i="31"/>
  <c r="O151" i="33" s="1"/>
  <c r="J155" i="31"/>
  <c r="N151" i="33" s="1"/>
  <c r="I155" i="31"/>
  <c r="M151" i="33" s="1"/>
  <c r="M154" i="31"/>
  <c r="Q150" i="33" s="1"/>
  <c r="L154" i="31"/>
  <c r="P150" i="33" s="1"/>
  <c r="K154" i="31"/>
  <c r="O150" i="33" s="1"/>
  <c r="J154" i="31"/>
  <c r="N150" i="33" s="1"/>
  <c r="I154" i="31"/>
  <c r="M150" i="33" s="1"/>
  <c r="M153" i="31"/>
  <c r="Q149" i="33" s="1"/>
  <c r="L153" i="31"/>
  <c r="P149" i="33" s="1"/>
  <c r="K153" i="31"/>
  <c r="O149" i="33" s="1"/>
  <c r="J153" i="31"/>
  <c r="N149" i="33" s="1"/>
  <c r="I153" i="31"/>
  <c r="M149" i="33" s="1"/>
  <c r="M152" i="31"/>
  <c r="Q148" i="33" s="1"/>
  <c r="L152" i="31"/>
  <c r="P148" i="33" s="1"/>
  <c r="K152" i="31"/>
  <c r="O148" i="33" s="1"/>
  <c r="J152" i="31"/>
  <c r="N148" i="33" s="1"/>
  <c r="I152" i="31"/>
  <c r="M148" i="33" s="1"/>
  <c r="M151" i="31"/>
  <c r="Q147" i="33" s="1"/>
  <c r="L151" i="31"/>
  <c r="P147" i="33" s="1"/>
  <c r="K151" i="31"/>
  <c r="O147" i="33" s="1"/>
  <c r="J151" i="31"/>
  <c r="N147" i="33" s="1"/>
  <c r="I151" i="31"/>
  <c r="M147" i="33" s="1"/>
  <c r="M150" i="31"/>
  <c r="Q146" i="33" s="1"/>
  <c r="L150" i="31"/>
  <c r="P146" i="33" s="1"/>
  <c r="K150" i="31"/>
  <c r="O146" i="33" s="1"/>
  <c r="J150" i="31"/>
  <c r="N146" i="33" s="1"/>
  <c r="I150" i="31"/>
  <c r="M146" i="33" s="1"/>
  <c r="M149" i="31"/>
  <c r="Q145" i="33" s="1"/>
  <c r="L149" i="31"/>
  <c r="P145" i="33" s="1"/>
  <c r="K149" i="31"/>
  <c r="O145" i="33" s="1"/>
  <c r="J149" i="31"/>
  <c r="N145" i="33" s="1"/>
  <c r="I149" i="31"/>
  <c r="M145" i="33" s="1"/>
  <c r="M148" i="31"/>
  <c r="Q144" i="33" s="1"/>
  <c r="L148" i="31"/>
  <c r="P144" i="33" s="1"/>
  <c r="K148" i="31"/>
  <c r="O144" i="33" s="1"/>
  <c r="J148" i="31"/>
  <c r="N144" i="33" s="1"/>
  <c r="I148" i="31"/>
  <c r="M144" i="33" s="1"/>
  <c r="M147" i="31"/>
  <c r="Q143" i="33" s="1"/>
  <c r="L147" i="31"/>
  <c r="P143" i="33" s="1"/>
  <c r="K147" i="31"/>
  <c r="O143" i="33" s="1"/>
  <c r="J147" i="31"/>
  <c r="N143" i="33" s="1"/>
  <c r="I147" i="31"/>
  <c r="M143" i="33" s="1"/>
  <c r="M146" i="31"/>
  <c r="Q142" i="33" s="1"/>
  <c r="L146" i="31"/>
  <c r="P142" i="33" s="1"/>
  <c r="K146" i="31"/>
  <c r="O142" i="33" s="1"/>
  <c r="J146" i="31"/>
  <c r="N142" i="33" s="1"/>
  <c r="I146" i="31"/>
  <c r="M142" i="33" s="1"/>
  <c r="M145" i="31"/>
  <c r="Q141" i="33" s="1"/>
  <c r="L145" i="31"/>
  <c r="P141" i="33" s="1"/>
  <c r="K145" i="31"/>
  <c r="O141" i="33" s="1"/>
  <c r="J145" i="31"/>
  <c r="N141" i="33" s="1"/>
  <c r="I145" i="31"/>
  <c r="M141" i="33" s="1"/>
  <c r="M144" i="31"/>
  <c r="Q140" i="33" s="1"/>
  <c r="L144" i="31"/>
  <c r="P140" i="33" s="1"/>
  <c r="K144" i="31"/>
  <c r="O140" i="33" s="1"/>
  <c r="J144" i="31"/>
  <c r="N140" i="33" s="1"/>
  <c r="I144" i="31"/>
  <c r="M140" i="33" s="1"/>
  <c r="M143" i="31"/>
  <c r="Q139" i="33" s="1"/>
  <c r="L143" i="31"/>
  <c r="P139" i="33" s="1"/>
  <c r="K143" i="31"/>
  <c r="O139" i="33" s="1"/>
  <c r="J143" i="31"/>
  <c r="N139" i="33" s="1"/>
  <c r="I143" i="31"/>
  <c r="M139" i="33" s="1"/>
  <c r="M142" i="31"/>
  <c r="Q138" i="33" s="1"/>
  <c r="L142" i="31"/>
  <c r="P138" i="33" s="1"/>
  <c r="K142" i="31"/>
  <c r="O138" i="33" s="1"/>
  <c r="J142" i="31"/>
  <c r="N138" i="33" s="1"/>
  <c r="I142" i="31"/>
  <c r="M138" i="33" s="1"/>
  <c r="M141" i="31"/>
  <c r="Q137" i="33" s="1"/>
  <c r="L141" i="31"/>
  <c r="P137" i="33" s="1"/>
  <c r="K141" i="31"/>
  <c r="O137" i="33" s="1"/>
  <c r="J141" i="31"/>
  <c r="N137" i="33" s="1"/>
  <c r="I141" i="31"/>
  <c r="M137" i="33" s="1"/>
  <c r="M140" i="31"/>
  <c r="Q136" i="33" s="1"/>
  <c r="L140" i="31"/>
  <c r="P136" i="33" s="1"/>
  <c r="K140" i="31"/>
  <c r="O136" i="33" s="1"/>
  <c r="J140" i="31"/>
  <c r="N136" i="33" s="1"/>
  <c r="I140" i="31"/>
  <c r="M136" i="33" s="1"/>
  <c r="M139" i="31"/>
  <c r="Q135" i="33" s="1"/>
  <c r="L139" i="31"/>
  <c r="P135" i="33" s="1"/>
  <c r="K139" i="31"/>
  <c r="O135" i="33" s="1"/>
  <c r="J139" i="31"/>
  <c r="N135" i="33" s="1"/>
  <c r="I139" i="31"/>
  <c r="M135" i="33" s="1"/>
  <c r="M138" i="31"/>
  <c r="Q134" i="33" s="1"/>
  <c r="L138" i="31"/>
  <c r="P134" i="33" s="1"/>
  <c r="K138" i="31"/>
  <c r="O134" i="33" s="1"/>
  <c r="J138" i="31"/>
  <c r="N134" i="33" s="1"/>
  <c r="I138" i="31"/>
  <c r="M134" i="33" s="1"/>
  <c r="M137" i="31"/>
  <c r="Q133" i="33" s="1"/>
  <c r="L137" i="31"/>
  <c r="P133" i="33" s="1"/>
  <c r="K137" i="31"/>
  <c r="O133" i="33" s="1"/>
  <c r="J137" i="31"/>
  <c r="N133" i="33" s="1"/>
  <c r="I137" i="31"/>
  <c r="M133" i="33" s="1"/>
  <c r="M136" i="31"/>
  <c r="Q132" i="33" s="1"/>
  <c r="L136" i="31"/>
  <c r="P132" i="33" s="1"/>
  <c r="K136" i="31"/>
  <c r="O132" i="33" s="1"/>
  <c r="J136" i="31"/>
  <c r="N132" i="33" s="1"/>
  <c r="I136" i="31"/>
  <c r="M132" i="33" s="1"/>
  <c r="M135" i="31"/>
  <c r="Q131" i="33" s="1"/>
  <c r="L135" i="31"/>
  <c r="P131" i="33" s="1"/>
  <c r="K135" i="31"/>
  <c r="O131" i="33" s="1"/>
  <c r="J135" i="31"/>
  <c r="N131" i="33" s="1"/>
  <c r="I135" i="31"/>
  <c r="M131" i="33" s="1"/>
  <c r="M134" i="31"/>
  <c r="Q130" i="33" s="1"/>
  <c r="L134" i="31"/>
  <c r="P130" i="33" s="1"/>
  <c r="K134" i="31"/>
  <c r="O130" i="33" s="1"/>
  <c r="J134" i="31"/>
  <c r="N130" i="33" s="1"/>
  <c r="I134" i="31"/>
  <c r="M130" i="33" s="1"/>
  <c r="M133" i="31"/>
  <c r="Q129" i="33" s="1"/>
  <c r="L133" i="31"/>
  <c r="P129" i="33" s="1"/>
  <c r="K133" i="31"/>
  <c r="O129" i="33" s="1"/>
  <c r="J133" i="31"/>
  <c r="N129" i="33" s="1"/>
  <c r="I133" i="31"/>
  <c r="M129" i="33" s="1"/>
  <c r="M132" i="31"/>
  <c r="Q128" i="33" s="1"/>
  <c r="L132" i="31"/>
  <c r="P128" i="33" s="1"/>
  <c r="K132" i="31"/>
  <c r="O128" i="33" s="1"/>
  <c r="J132" i="31"/>
  <c r="N128" i="33" s="1"/>
  <c r="I132" i="31"/>
  <c r="M128" i="33" s="1"/>
  <c r="M131" i="31"/>
  <c r="Q127" i="33" s="1"/>
  <c r="L131" i="31"/>
  <c r="P127" i="33" s="1"/>
  <c r="K131" i="31"/>
  <c r="O127" i="33" s="1"/>
  <c r="J131" i="31"/>
  <c r="N127" i="33" s="1"/>
  <c r="I131" i="31"/>
  <c r="M127" i="33" s="1"/>
  <c r="M130" i="31"/>
  <c r="Q126" i="33" s="1"/>
  <c r="L130" i="31"/>
  <c r="P126" i="33" s="1"/>
  <c r="K130" i="31"/>
  <c r="O126" i="33" s="1"/>
  <c r="J130" i="31"/>
  <c r="N126" i="33" s="1"/>
  <c r="I130" i="31"/>
  <c r="M126" i="33" s="1"/>
  <c r="M129" i="31"/>
  <c r="Q125" i="33" s="1"/>
  <c r="L129" i="31"/>
  <c r="P125" i="33" s="1"/>
  <c r="K129" i="31"/>
  <c r="O125" i="33" s="1"/>
  <c r="J129" i="31"/>
  <c r="N125" i="33" s="1"/>
  <c r="I129" i="31"/>
  <c r="M125" i="33" s="1"/>
  <c r="M128" i="31"/>
  <c r="Q124" i="33" s="1"/>
  <c r="L128" i="31"/>
  <c r="P124" i="33" s="1"/>
  <c r="K128" i="31"/>
  <c r="O124" i="33" s="1"/>
  <c r="J128" i="31"/>
  <c r="N124" i="33" s="1"/>
  <c r="I128" i="31"/>
  <c r="M124" i="33" s="1"/>
  <c r="M127" i="31"/>
  <c r="Q123" i="33" s="1"/>
  <c r="L127" i="31"/>
  <c r="P123" i="33" s="1"/>
  <c r="K127" i="31"/>
  <c r="O123" i="33" s="1"/>
  <c r="J127" i="31"/>
  <c r="N123" i="33" s="1"/>
  <c r="I127" i="31"/>
  <c r="M123" i="33" s="1"/>
  <c r="M126" i="31"/>
  <c r="Q122" i="33" s="1"/>
  <c r="L126" i="31"/>
  <c r="P122" i="33" s="1"/>
  <c r="K126" i="31"/>
  <c r="O122" i="33" s="1"/>
  <c r="J126" i="31"/>
  <c r="N122" i="33" s="1"/>
  <c r="I126" i="31"/>
  <c r="M122" i="33" s="1"/>
  <c r="M125" i="31"/>
  <c r="Q121" i="33" s="1"/>
  <c r="L125" i="31"/>
  <c r="P121" i="33" s="1"/>
  <c r="K125" i="31"/>
  <c r="O121" i="33" s="1"/>
  <c r="J125" i="31"/>
  <c r="N121" i="33" s="1"/>
  <c r="I125" i="31"/>
  <c r="M121" i="33" s="1"/>
  <c r="M124" i="31"/>
  <c r="Q120" i="33" s="1"/>
  <c r="L124" i="31"/>
  <c r="P120" i="33" s="1"/>
  <c r="K124" i="31"/>
  <c r="O120" i="33" s="1"/>
  <c r="J124" i="31"/>
  <c r="N120" i="33" s="1"/>
  <c r="I124" i="31"/>
  <c r="M120" i="33" s="1"/>
  <c r="M123" i="31"/>
  <c r="Q119" i="33" s="1"/>
  <c r="L123" i="31"/>
  <c r="P119" i="33" s="1"/>
  <c r="K123" i="31"/>
  <c r="O119" i="33" s="1"/>
  <c r="J123" i="31"/>
  <c r="N119" i="33" s="1"/>
  <c r="I123" i="31"/>
  <c r="M119" i="33" s="1"/>
  <c r="M122" i="31"/>
  <c r="Q118" i="33" s="1"/>
  <c r="L122" i="31"/>
  <c r="P118" i="33" s="1"/>
  <c r="K122" i="31"/>
  <c r="O118" i="33" s="1"/>
  <c r="J122" i="31"/>
  <c r="N118" i="33" s="1"/>
  <c r="I122" i="31"/>
  <c r="M118" i="33" s="1"/>
  <c r="M121" i="31"/>
  <c r="Q117" i="33" s="1"/>
  <c r="L121" i="31"/>
  <c r="P117" i="33" s="1"/>
  <c r="K121" i="31"/>
  <c r="O117" i="33" s="1"/>
  <c r="J121" i="31"/>
  <c r="N117" i="33" s="1"/>
  <c r="I121" i="31"/>
  <c r="M117" i="33" s="1"/>
  <c r="M120" i="31"/>
  <c r="Q116" i="33" s="1"/>
  <c r="L120" i="31"/>
  <c r="P116" i="33" s="1"/>
  <c r="K120" i="31"/>
  <c r="O116" i="33" s="1"/>
  <c r="J120" i="31"/>
  <c r="N116" i="33" s="1"/>
  <c r="I120" i="31"/>
  <c r="M116" i="33" s="1"/>
  <c r="M119" i="31"/>
  <c r="Q115" i="33" s="1"/>
  <c r="L119" i="31"/>
  <c r="P115" i="33" s="1"/>
  <c r="K119" i="31"/>
  <c r="O115" i="33" s="1"/>
  <c r="J119" i="31"/>
  <c r="N115" i="33" s="1"/>
  <c r="I119" i="31"/>
  <c r="M115" i="33" s="1"/>
  <c r="M118" i="31"/>
  <c r="Q114" i="33" s="1"/>
  <c r="L118" i="31"/>
  <c r="P114" i="33" s="1"/>
  <c r="K118" i="31"/>
  <c r="O114" i="33" s="1"/>
  <c r="J118" i="31"/>
  <c r="N114" i="33" s="1"/>
  <c r="I118" i="31"/>
  <c r="M114" i="33" s="1"/>
  <c r="M117" i="31"/>
  <c r="Q113" i="33" s="1"/>
  <c r="L117" i="31"/>
  <c r="P113" i="33" s="1"/>
  <c r="K117" i="31"/>
  <c r="O113" i="33" s="1"/>
  <c r="J117" i="31"/>
  <c r="N113" i="33" s="1"/>
  <c r="I117" i="31"/>
  <c r="M113" i="33" s="1"/>
  <c r="M116" i="31"/>
  <c r="Q112" i="33" s="1"/>
  <c r="L116" i="31"/>
  <c r="P112" i="33" s="1"/>
  <c r="K116" i="31"/>
  <c r="O112" i="33" s="1"/>
  <c r="J116" i="31"/>
  <c r="N112" i="33" s="1"/>
  <c r="I116" i="31"/>
  <c r="M112" i="33" s="1"/>
  <c r="M115" i="31"/>
  <c r="Q111" i="33" s="1"/>
  <c r="L115" i="31"/>
  <c r="P111" i="33" s="1"/>
  <c r="K115" i="31"/>
  <c r="O111" i="33" s="1"/>
  <c r="J115" i="31"/>
  <c r="N111" i="33" s="1"/>
  <c r="I115" i="31"/>
  <c r="M111" i="33" s="1"/>
  <c r="M114" i="31"/>
  <c r="Q110" i="33" s="1"/>
  <c r="L114" i="31"/>
  <c r="P110" i="33" s="1"/>
  <c r="K114" i="31"/>
  <c r="O110" i="33" s="1"/>
  <c r="J114" i="31"/>
  <c r="N110" i="33" s="1"/>
  <c r="I114" i="31"/>
  <c r="M110" i="33" s="1"/>
  <c r="M113" i="31"/>
  <c r="Q109" i="33" s="1"/>
  <c r="L113" i="31"/>
  <c r="P109" i="33" s="1"/>
  <c r="K113" i="31"/>
  <c r="O109" i="33" s="1"/>
  <c r="J113" i="31"/>
  <c r="N109" i="33" s="1"/>
  <c r="I113" i="31"/>
  <c r="M109" i="33" s="1"/>
  <c r="M112" i="31"/>
  <c r="Q108" i="33" s="1"/>
  <c r="L112" i="31"/>
  <c r="P108" i="33" s="1"/>
  <c r="K112" i="31"/>
  <c r="O108" i="33" s="1"/>
  <c r="J112" i="31"/>
  <c r="N108" i="33" s="1"/>
  <c r="I112" i="31"/>
  <c r="M108" i="33" s="1"/>
  <c r="M111" i="31"/>
  <c r="Q107" i="33" s="1"/>
  <c r="L111" i="31"/>
  <c r="P107" i="33" s="1"/>
  <c r="K111" i="31"/>
  <c r="O107" i="33" s="1"/>
  <c r="J111" i="31"/>
  <c r="N107" i="33" s="1"/>
  <c r="I111" i="31"/>
  <c r="M107" i="33" s="1"/>
  <c r="M110" i="31"/>
  <c r="Q106" i="33" s="1"/>
  <c r="L110" i="31"/>
  <c r="P106" i="33" s="1"/>
  <c r="K110" i="31"/>
  <c r="O106" i="33" s="1"/>
  <c r="J110" i="31"/>
  <c r="N106" i="33" s="1"/>
  <c r="I110" i="31"/>
  <c r="M106" i="33" s="1"/>
  <c r="M109" i="31"/>
  <c r="Q105" i="33" s="1"/>
  <c r="L109" i="31"/>
  <c r="P105" i="33" s="1"/>
  <c r="K109" i="31"/>
  <c r="O105" i="33" s="1"/>
  <c r="J109" i="31"/>
  <c r="N105" i="33" s="1"/>
  <c r="I109" i="31"/>
  <c r="M105" i="33" s="1"/>
  <c r="M108" i="31"/>
  <c r="Q104" i="33" s="1"/>
  <c r="L108" i="31"/>
  <c r="P104" i="33" s="1"/>
  <c r="K108" i="31"/>
  <c r="O104" i="33" s="1"/>
  <c r="J108" i="31"/>
  <c r="N104" i="33" s="1"/>
  <c r="I108" i="31"/>
  <c r="M104" i="33" s="1"/>
  <c r="M107" i="31"/>
  <c r="Q103" i="33" s="1"/>
  <c r="L107" i="31"/>
  <c r="P103" i="33" s="1"/>
  <c r="K107" i="31"/>
  <c r="O103" i="33" s="1"/>
  <c r="J107" i="31"/>
  <c r="N103" i="33" s="1"/>
  <c r="I107" i="31"/>
  <c r="M103" i="33" s="1"/>
  <c r="M106" i="31"/>
  <c r="Q102" i="33" s="1"/>
  <c r="L106" i="31"/>
  <c r="P102" i="33" s="1"/>
  <c r="K106" i="31"/>
  <c r="O102" i="33" s="1"/>
  <c r="J106" i="31"/>
  <c r="N102" i="33" s="1"/>
  <c r="I106" i="31"/>
  <c r="M102" i="33" s="1"/>
  <c r="M105" i="31"/>
  <c r="Q101" i="33" s="1"/>
  <c r="L105" i="31"/>
  <c r="P101" i="33" s="1"/>
  <c r="K105" i="31"/>
  <c r="O101" i="33" s="1"/>
  <c r="J105" i="31"/>
  <c r="N101" i="33" s="1"/>
  <c r="I105" i="31"/>
  <c r="M101" i="33" s="1"/>
  <c r="M104" i="31"/>
  <c r="Q100" i="33" s="1"/>
  <c r="L104" i="31"/>
  <c r="P100" i="33" s="1"/>
  <c r="K104" i="31"/>
  <c r="O100" i="33" s="1"/>
  <c r="J104" i="31"/>
  <c r="N100" i="33" s="1"/>
  <c r="I104" i="31"/>
  <c r="M100" i="33" s="1"/>
  <c r="M103" i="31"/>
  <c r="Q99" i="33" s="1"/>
  <c r="L103" i="31"/>
  <c r="P99" i="33" s="1"/>
  <c r="K103" i="31"/>
  <c r="O99" i="33" s="1"/>
  <c r="J103" i="31"/>
  <c r="N99" i="33" s="1"/>
  <c r="I103" i="31"/>
  <c r="M99" i="33" s="1"/>
  <c r="M102" i="31"/>
  <c r="Q98" i="33" s="1"/>
  <c r="L102" i="31"/>
  <c r="P98" i="33" s="1"/>
  <c r="K102" i="31"/>
  <c r="O98" i="33" s="1"/>
  <c r="J102" i="31"/>
  <c r="N98" i="33" s="1"/>
  <c r="I102" i="31"/>
  <c r="M98" i="33" s="1"/>
  <c r="M101" i="31"/>
  <c r="Q97" i="33" s="1"/>
  <c r="L101" i="31"/>
  <c r="P97" i="33" s="1"/>
  <c r="K101" i="31"/>
  <c r="O97" i="33" s="1"/>
  <c r="J101" i="31"/>
  <c r="N97" i="33" s="1"/>
  <c r="I101" i="31"/>
  <c r="M97" i="33" s="1"/>
  <c r="M100" i="31"/>
  <c r="Q96" i="33" s="1"/>
  <c r="L100" i="31"/>
  <c r="P96" i="33" s="1"/>
  <c r="K100" i="31"/>
  <c r="O96" i="33" s="1"/>
  <c r="J100" i="31"/>
  <c r="N96" i="33" s="1"/>
  <c r="I100" i="31"/>
  <c r="M96" i="33" s="1"/>
  <c r="M99" i="31"/>
  <c r="Q95" i="33" s="1"/>
  <c r="L99" i="31"/>
  <c r="P95" i="33" s="1"/>
  <c r="K99" i="31"/>
  <c r="O95" i="33" s="1"/>
  <c r="J99" i="31"/>
  <c r="N95" i="33" s="1"/>
  <c r="I99" i="31"/>
  <c r="M95" i="33" s="1"/>
  <c r="M98" i="31"/>
  <c r="Q94" i="33" s="1"/>
  <c r="L98" i="31"/>
  <c r="P94" i="33" s="1"/>
  <c r="K98" i="31"/>
  <c r="O94" i="33" s="1"/>
  <c r="J98" i="31"/>
  <c r="N94" i="33" s="1"/>
  <c r="I98" i="31"/>
  <c r="M94" i="33" s="1"/>
  <c r="M97" i="31"/>
  <c r="Q93" i="33" s="1"/>
  <c r="L97" i="31"/>
  <c r="P93" i="33" s="1"/>
  <c r="K97" i="31"/>
  <c r="O93" i="33" s="1"/>
  <c r="J97" i="31"/>
  <c r="N93" i="33" s="1"/>
  <c r="I97" i="31"/>
  <c r="M93" i="33" s="1"/>
  <c r="M96" i="31"/>
  <c r="Q92" i="33" s="1"/>
  <c r="L96" i="31"/>
  <c r="P92" i="33" s="1"/>
  <c r="K96" i="31"/>
  <c r="O92" i="33" s="1"/>
  <c r="J96" i="31"/>
  <c r="N92" i="33" s="1"/>
  <c r="I96" i="31"/>
  <c r="M92" i="33" s="1"/>
  <c r="M95" i="31"/>
  <c r="Q91" i="33" s="1"/>
  <c r="L95" i="31"/>
  <c r="P91" i="33" s="1"/>
  <c r="K95" i="31"/>
  <c r="O91" i="33" s="1"/>
  <c r="J95" i="31"/>
  <c r="N91" i="33" s="1"/>
  <c r="I95" i="31"/>
  <c r="M91" i="33" s="1"/>
  <c r="M94" i="31"/>
  <c r="Q90" i="33" s="1"/>
  <c r="L94" i="31"/>
  <c r="P90" i="33" s="1"/>
  <c r="K94" i="31"/>
  <c r="O90" i="33" s="1"/>
  <c r="J94" i="31"/>
  <c r="N90" i="33" s="1"/>
  <c r="I94" i="31"/>
  <c r="M90" i="33" s="1"/>
  <c r="M93" i="31"/>
  <c r="Q89" i="33" s="1"/>
  <c r="L93" i="31"/>
  <c r="P89" i="33" s="1"/>
  <c r="K93" i="31"/>
  <c r="O89" i="33" s="1"/>
  <c r="J93" i="31"/>
  <c r="N89" i="33" s="1"/>
  <c r="I93" i="31"/>
  <c r="M89" i="33" s="1"/>
  <c r="M92" i="31"/>
  <c r="Q88" i="33" s="1"/>
  <c r="L92" i="31"/>
  <c r="P88" i="33" s="1"/>
  <c r="K92" i="31"/>
  <c r="O88" i="33" s="1"/>
  <c r="J92" i="31"/>
  <c r="N88" i="33" s="1"/>
  <c r="I92" i="31"/>
  <c r="M88" i="33" s="1"/>
  <c r="M91" i="31"/>
  <c r="Q87" i="33" s="1"/>
  <c r="L91" i="31"/>
  <c r="P87" i="33" s="1"/>
  <c r="K91" i="31"/>
  <c r="O87" i="33" s="1"/>
  <c r="J91" i="31"/>
  <c r="N87" i="33" s="1"/>
  <c r="I91" i="31"/>
  <c r="M87" i="33" s="1"/>
  <c r="M90" i="31"/>
  <c r="Q86" i="33" s="1"/>
  <c r="L90" i="31"/>
  <c r="P86" i="33" s="1"/>
  <c r="K90" i="31"/>
  <c r="O86" i="33" s="1"/>
  <c r="J90" i="31"/>
  <c r="N86" i="33" s="1"/>
  <c r="I90" i="31"/>
  <c r="M86" i="33" s="1"/>
  <c r="M89" i="31"/>
  <c r="Q85" i="33" s="1"/>
  <c r="L89" i="31"/>
  <c r="P85" i="33" s="1"/>
  <c r="K89" i="31"/>
  <c r="O85" i="33" s="1"/>
  <c r="J89" i="31"/>
  <c r="N85" i="33" s="1"/>
  <c r="I89" i="31"/>
  <c r="M85" i="33" s="1"/>
  <c r="M88" i="31"/>
  <c r="Q84" i="33" s="1"/>
  <c r="L88" i="31"/>
  <c r="P84" i="33" s="1"/>
  <c r="K88" i="31"/>
  <c r="O84" i="33" s="1"/>
  <c r="J88" i="31"/>
  <c r="N84" i="33" s="1"/>
  <c r="I88" i="31"/>
  <c r="M84" i="33" s="1"/>
  <c r="M87" i="31"/>
  <c r="Q83" i="33" s="1"/>
  <c r="L87" i="31"/>
  <c r="P83" i="33" s="1"/>
  <c r="K87" i="31"/>
  <c r="O83" i="33" s="1"/>
  <c r="J87" i="31"/>
  <c r="N83" i="33" s="1"/>
  <c r="I87" i="31"/>
  <c r="M83" i="33" s="1"/>
  <c r="M86" i="31"/>
  <c r="Q82" i="33" s="1"/>
  <c r="L86" i="31"/>
  <c r="P82" i="33" s="1"/>
  <c r="K86" i="31"/>
  <c r="O82" i="33" s="1"/>
  <c r="J86" i="31"/>
  <c r="N82" i="33" s="1"/>
  <c r="I86" i="31"/>
  <c r="M82" i="33" s="1"/>
  <c r="M85" i="31"/>
  <c r="Q81" i="33" s="1"/>
  <c r="L85" i="31"/>
  <c r="P81" i="33" s="1"/>
  <c r="K85" i="31"/>
  <c r="O81" i="33" s="1"/>
  <c r="J85" i="31"/>
  <c r="N81" i="33" s="1"/>
  <c r="I85" i="31"/>
  <c r="M81" i="33" s="1"/>
  <c r="M84" i="31"/>
  <c r="Q80" i="33" s="1"/>
  <c r="L84" i="31"/>
  <c r="P80" i="33" s="1"/>
  <c r="K84" i="31"/>
  <c r="O80" i="33" s="1"/>
  <c r="J84" i="31"/>
  <c r="N80" i="33" s="1"/>
  <c r="I84" i="31"/>
  <c r="M80" i="33" s="1"/>
  <c r="M83" i="31"/>
  <c r="Q79" i="33" s="1"/>
  <c r="L83" i="31"/>
  <c r="P79" i="33" s="1"/>
  <c r="K83" i="31"/>
  <c r="O79" i="33" s="1"/>
  <c r="J83" i="31"/>
  <c r="N79" i="33" s="1"/>
  <c r="I83" i="31"/>
  <c r="M79" i="33" s="1"/>
  <c r="M82" i="31"/>
  <c r="Q78" i="33" s="1"/>
  <c r="L82" i="31"/>
  <c r="P78" i="33" s="1"/>
  <c r="K82" i="31"/>
  <c r="O78" i="33" s="1"/>
  <c r="J82" i="31"/>
  <c r="N78" i="33" s="1"/>
  <c r="I82" i="31"/>
  <c r="M78" i="33" s="1"/>
  <c r="M81" i="31"/>
  <c r="Q77" i="33" s="1"/>
  <c r="L81" i="31"/>
  <c r="P77" i="33" s="1"/>
  <c r="K81" i="31"/>
  <c r="O77" i="33" s="1"/>
  <c r="J81" i="31"/>
  <c r="N77" i="33" s="1"/>
  <c r="I81" i="31"/>
  <c r="M77" i="33" s="1"/>
  <c r="M80" i="31"/>
  <c r="Q76" i="33" s="1"/>
  <c r="L80" i="31"/>
  <c r="P76" i="33" s="1"/>
  <c r="K80" i="31"/>
  <c r="O76" i="33" s="1"/>
  <c r="J80" i="31"/>
  <c r="N76" i="33" s="1"/>
  <c r="I80" i="31"/>
  <c r="M76" i="33" s="1"/>
  <c r="M79" i="31"/>
  <c r="Q75" i="33" s="1"/>
  <c r="L79" i="31"/>
  <c r="P75" i="33" s="1"/>
  <c r="K79" i="31"/>
  <c r="O75" i="33" s="1"/>
  <c r="J79" i="31"/>
  <c r="N75" i="33" s="1"/>
  <c r="I79" i="31"/>
  <c r="M75" i="33" s="1"/>
  <c r="M78" i="31"/>
  <c r="Q74" i="33" s="1"/>
  <c r="L78" i="31"/>
  <c r="P74" i="33" s="1"/>
  <c r="K78" i="31"/>
  <c r="O74" i="33" s="1"/>
  <c r="J78" i="31"/>
  <c r="N74" i="33" s="1"/>
  <c r="I78" i="31"/>
  <c r="M74" i="33" s="1"/>
  <c r="M77" i="31"/>
  <c r="Q73" i="33" s="1"/>
  <c r="L77" i="31"/>
  <c r="P73" i="33" s="1"/>
  <c r="K77" i="31"/>
  <c r="O73" i="33" s="1"/>
  <c r="J77" i="31"/>
  <c r="N73" i="33" s="1"/>
  <c r="I77" i="31"/>
  <c r="M73" i="33" s="1"/>
  <c r="M76" i="31"/>
  <c r="Q72" i="33" s="1"/>
  <c r="L76" i="31"/>
  <c r="P72" i="33" s="1"/>
  <c r="K76" i="31"/>
  <c r="O72" i="33" s="1"/>
  <c r="J76" i="31"/>
  <c r="N72" i="33" s="1"/>
  <c r="I76" i="31"/>
  <c r="M72" i="33" s="1"/>
  <c r="M75" i="31"/>
  <c r="Q71" i="33" s="1"/>
  <c r="L75" i="31"/>
  <c r="P71" i="33" s="1"/>
  <c r="K75" i="31"/>
  <c r="O71" i="33" s="1"/>
  <c r="J75" i="31"/>
  <c r="N71" i="33" s="1"/>
  <c r="I75" i="31"/>
  <c r="M71" i="33" s="1"/>
  <c r="M74" i="31"/>
  <c r="Q70" i="33" s="1"/>
  <c r="L74" i="31"/>
  <c r="P70" i="33" s="1"/>
  <c r="K74" i="31"/>
  <c r="O70" i="33" s="1"/>
  <c r="J74" i="31"/>
  <c r="N70" i="33" s="1"/>
  <c r="I74" i="31"/>
  <c r="M70" i="33" s="1"/>
  <c r="M73" i="31"/>
  <c r="Q69" i="33" s="1"/>
  <c r="L73" i="31"/>
  <c r="P69" i="33" s="1"/>
  <c r="K73" i="31"/>
  <c r="O69" i="33" s="1"/>
  <c r="J73" i="31"/>
  <c r="N69" i="33" s="1"/>
  <c r="I73" i="31"/>
  <c r="M69" i="33" s="1"/>
  <c r="M72" i="31"/>
  <c r="Q68" i="33" s="1"/>
  <c r="L72" i="31"/>
  <c r="P68" i="33" s="1"/>
  <c r="K72" i="31"/>
  <c r="O68" i="33" s="1"/>
  <c r="J72" i="31"/>
  <c r="N68" i="33" s="1"/>
  <c r="I72" i="31"/>
  <c r="M68" i="33" s="1"/>
  <c r="M71" i="31"/>
  <c r="Q67" i="33" s="1"/>
  <c r="L71" i="31"/>
  <c r="P67" i="33" s="1"/>
  <c r="K71" i="31"/>
  <c r="O67" i="33" s="1"/>
  <c r="J71" i="31"/>
  <c r="N67" i="33" s="1"/>
  <c r="I71" i="31"/>
  <c r="M67" i="33" s="1"/>
  <c r="M70" i="31"/>
  <c r="Q66" i="33" s="1"/>
  <c r="L70" i="31"/>
  <c r="P66" i="33" s="1"/>
  <c r="K70" i="31"/>
  <c r="O66" i="33" s="1"/>
  <c r="J70" i="31"/>
  <c r="N66" i="33" s="1"/>
  <c r="I70" i="31"/>
  <c r="M66" i="33" s="1"/>
  <c r="M69" i="31"/>
  <c r="Q65" i="33" s="1"/>
  <c r="L69" i="31"/>
  <c r="P65" i="33" s="1"/>
  <c r="K69" i="31"/>
  <c r="O65" i="33" s="1"/>
  <c r="J69" i="31"/>
  <c r="N65" i="33" s="1"/>
  <c r="I69" i="31"/>
  <c r="M65" i="33" s="1"/>
  <c r="M68" i="31"/>
  <c r="Q64" i="33" s="1"/>
  <c r="L68" i="31"/>
  <c r="P64" i="33" s="1"/>
  <c r="K68" i="31"/>
  <c r="O64" i="33" s="1"/>
  <c r="J68" i="31"/>
  <c r="N64" i="33" s="1"/>
  <c r="I68" i="31"/>
  <c r="M64" i="33" s="1"/>
  <c r="M67" i="31"/>
  <c r="Q63" i="33" s="1"/>
  <c r="L67" i="31"/>
  <c r="P63" i="33" s="1"/>
  <c r="K67" i="31"/>
  <c r="O63" i="33" s="1"/>
  <c r="J67" i="31"/>
  <c r="N63" i="33" s="1"/>
  <c r="I67" i="31"/>
  <c r="M63" i="33" s="1"/>
  <c r="M66" i="31"/>
  <c r="Q62" i="33" s="1"/>
  <c r="L66" i="31"/>
  <c r="P62" i="33" s="1"/>
  <c r="K66" i="31"/>
  <c r="O62" i="33" s="1"/>
  <c r="J66" i="31"/>
  <c r="N62" i="33" s="1"/>
  <c r="I66" i="31"/>
  <c r="M62" i="33" s="1"/>
  <c r="M65" i="31"/>
  <c r="Q61" i="33" s="1"/>
  <c r="L65" i="31"/>
  <c r="P61" i="33" s="1"/>
  <c r="K65" i="31"/>
  <c r="O61" i="33" s="1"/>
  <c r="J65" i="31"/>
  <c r="N61" i="33" s="1"/>
  <c r="I65" i="31"/>
  <c r="M61" i="33" s="1"/>
  <c r="M64" i="31"/>
  <c r="Q60" i="33" s="1"/>
  <c r="L64" i="31"/>
  <c r="P60" i="33" s="1"/>
  <c r="K64" i="31"/>
  <c r="O60" i="33" s="1"/>
  <c r="J64" i="31"/>
  <c r="N60" i="33" s="1"/>
  <c r="I64" i="31"/>
  <c r="M60" i="33" s="1"/>
  <c r="M63" i="31"/>
  <c r="Q59" i="33" s="1"/>
  <c r="L63" i="31"/>
  <c r="P59" i="33" s="1"/>
  <c r="K63" i="31"/>
  <c r="O59" i="33" s="1"/>
  <c r="J63" i="31"/>
  <c r="N59" i="33" s="1"/>
  <c r="I63" i="31"/>
  <c r="M59" i="33" s="1"/>
  <c r="M62" i="31"/>
  <c r="Q58" i="33" s="1"/>
  <c r="L62" i="31"/>
  <c r="P58" i="33" s="1"/>
  <c r="K62" i="31"/>
  <c r="O58" i="33" s="1"/>
  <c r="J62" i="31"/>
  <c r="N58" i="33" s="1"/>
  <c r="I62" i="31"/>
  <c r="M58" i="33" s="1"/>
  <c r="M61" i="31"/>
  <c r="Q57" i="33" s="1"/>
  <c r="L61" i="31"/>
  <c r="P57" i="33" s="1"/>
  <c r="K61" i="31"/>
  <c r="O57" i="33" s="1"/>
  <c r="J61" i="31"/>
  <c r="N57" i="33" s="1"/>
  <c r="I61" i="31"/>
  <c r="M57" i="33" s="1"/>
  <c r="M60" i="31"/>
  <c r="Q56" i="33" s="1"/>
  <c r="L60" i="31"/>
  <c r="P56" i="33" s="1"/>
  <c r="K60" i="31"/>
  <c r="O56" i="33" s="1"/>
  <c r="J60" i="31"/>
  <c r="N56" i="33" s="1"/>
  <c r="I60" i="31"/>
  <c r="M56" i="33" s="1"/>
  <c r="M59" i="31"/>
  <c r="Q55" i="33" s="1"/>
  <c r="L59" i="31"/>
  <c r="P55" i="33" s="1"/>
  <c r="K59" i="31"/>
  <c r="O55" i="33" s="1"/>
  <c r="J59" i="31"/>
  <c r="N55" i="33" s="1"/>
  <c r="I59" i="31"/>
  <c r="M55" i="33" s="1"/>
  <c r="M58" i="31"/>
  <c r="Q54" i="33" s="1"/>
  <c r="L58" i="31"/>
  <c r="P54" i="33" s="1"/>
  <c r="K58" i="31"/>
  <c r="O54" i="33" s="1"/>
  <c r="J58" i="31"/>
  <c r="N54" i="33" s="1"/>
  <c r="I58" i="31"/>
  <c r="M54" i="33" s="1"/>
  <c r="M57" i="31"/>
  <c r="Q53" i="33" s="1"/>
  <c r="L57" i="31"/>
  <c r="P53" i="33" s="1"/>
  <c r="K57" i="31"/>
  <c r="O53" i="33" s="1"/>
  <c r="J57" i="31"/>
  <c r="N53" i="33" s="1"/>
  <c r="I57" i="31"/>
  <c r="M53" i="33" s="1"/>
  <c r="M56" i="31"/>
  <c r="Q52" i="33" s="1"/>
  <c r="L56" i="31"/>
  <c r="P52" i="33" s="1"/>
  <c r="K56" i="31"/>
  <c r="O52" i="33" s="1"/>
  <c r="J56" i="31"/>
  <c r="N52" i="33" s="1"/>
  <c r="I56" i="31"/>
  <c r="M52" i="33" s="1"/>
  <c r="M55" i="31"/>
  <c r="Q51" i="33" s="1"/>
  <c r="L55" i="31"/>
  <c r="P51" i="33" s="1"/>
  <c r="K55" i="31"/>
  <c r="O51" i="33" s="1"/>
  <c r="J55" i="31"/>
  <c r="N51" i="33" s="1"/>
  <c r="I55" i="31"/>
  <c r="M51" i="33" s="1"/>
  <c r="M54" i="31"/>
  <c r="Q50" i="33" s="1"/>
  <c r="L54" i="31"/>
  <c r="P50" i="33" s="1"/>
  <c r="K54" i="31"/>
  <c r="O50" i="33" s="1"/>
  <c r="J54" i="31"/>
  <c r="N50" i="33" s="1"/>
  <c r="I54" i="31"/>
  <c r="M50" i="33" s="1"/>
  <c r="M53" i="31"/>
  <c r="Q49" i="33" s="1"/>
  <c r="L53" i="31"/>
  <c r="P49" i="33" s="1"/>
  <c r="K53" i="31"/>
  <c r="O49" i="33" s="1"/>
  <c r="J53" i="31"/>
  <c r="N49" i="33" s="1"/>
  <c r="I53" i="31"/>
  <c r="M49" i="33" s="1"/>
  <c r="M52" i="31"/>
  <c r="Q48" i="33" s="1"/>
  <c r="L52" i="31"/>
  <c r="P48" i="33" s="1"/>
  <c r="K52" i="31"/>
  <c r="O48" i="33" s="1"/>
  <c r="J52" i="31"/>
  <c r="N48" i="33" s="1"/>
  <c r="I52" i="31"/>
  <c r="M48" i="33" s="1"/>
  <c r="M51" i="31"/>
  <c r="Q47" i="33" s="1"/>
  <c r="L51" i="31"/>
  <c r="P47" i="33" s="1"/>
  <c r="K51" i="31"/>
  <c r="O47" i="33" s="1"/>
  <c r="J51" i="31"/>
  <c r="N47" i="33" s="1"/>
  <c r="I51" i="31"/>
  <c r="M47" i="33" s="1"/>
  <c r="M50" i="31"/>
  <c r="Q46" i="33" s="1"/>
  <c r="L50" i="31"/>
  <c r="P46" i="33" s="1"/>
  <c r="K50" i="31"/>
  <c r="O46" i="33" s="1"/>
  <c r="J50" i="31"/>
  <c r="N46" i="33" s="1"/>
  <c r="I50" i="31"/>
  <c r="M46" i="33" s="1"/>
  <c r="M49" i="31"/>
  <c r="Q45" i="33" s="1"/>
  <c r="L49" i="31"/>
  <c r="P45" i="33" s="1"/>
  <c r="K49" i="31"/>
  <c r="O45" i="33" s="1"/>
  <c r="J49" i="31"/>
  <c r="N45" i="33" s="1"/>
  <c r="I49" i="31"/>
  <c r="M45" i="33" s="1"/>
  <c r="M48" i="31"/>
  <c r="Q44" i="33" s="1"/>
  <c r="L48" i="31"/>
  <c r="P44" i="33" s="1"/>
  <c r="K48" i="31"/>
  <c r="O44" i="33" s="1"/>
  <c r="J48" i="31"/>
  <c r="N44" i="33" s="1"/>
  <c r="I48" i="31"/>
  <c r="M44" i="33" s="1"/>
  <c r="M47" i="31"/>
  <c r="Q43" i="33" s="1"/>
  <c r="L47" i="31"/>
  <c r="P43" i="33" s="1"/>
  <c r="K47" i="31"/>
  <c r="O43" i="33" s="1"/>
  <c r="J47" i="31"/>
  <c r="N43" i="33" s="1"/>
  <c r="I47" i="31"/>
  <c r="M43" i="33" s="1"/>
  <c r="M46" i="31"/>
  <c r="Q42" i="33" s="1"/>
  <c r="L46" i="31"/>
  <c r="P42" i="33" s="1"/>
  <c r="K46" i="31"/>
  <c r="O42" i="33" s="1"/>
  <c r="J46" i="31"/>
  <c r="N42" i="33" s="1"/>
  <c r="I46" i="31"/>
  <c r="M42" i="33" s="1"/>
  <c r="M45" i="31"/>
  <c r="Q41" i="33" s="1"/>
  <c r="L45" i="31"/>
  <c r="P41" i="33" s="1"/>
  <c r="K45" i="31"/>
  <c r="O41" i="33" s="1"/>
  <c r="J45" i="31"/>
  <c r="N41" i="33" s="1"/>
  <c r="I45" i="31"/>
  <c r="M41" i="33" s="1"/>
  <c r="M44" i="31"/>
  <c r="Q40" i="33" s="1"/>
  <c r="L44" i="31"/>
  <c r="P40" i="33" s="1"/>
  <c r="K44" i="31"/>
  <c r="O40" i="33" s="1"/>
  <c r="J44" i="31"/>
  <c r="N40" i="33" s="1"/>
  <c r="I44" i="31"/>
  <c r="M40" i="33" s="1"/>
  <c r="M43" i="31"/>
  <c r="Q39" i="33" s="1"/>
  <c r="L43" i="31"/>
  <c r="P39" i="33" s="1"/>
  <c r="K43" i="31"/>
  <c r="O39" i="33" s="1"/>
  <c r="J43" i="31"/>
  <c r="N39" i="33" s="1"/>
  <c r="I43" i="31"/>
  <c r="M39" i="33" s="1"/>
  <c r="M42" i="31"/>
  <c r="Q38" i="33" s="1"/>
  <c r="L42" i="31"/>
  <c r="P38" i="33" s="1"/>
  <c r="K42" i="31"/>
  <c r="O38" i="33" s="1"/>
  <c r="J42" i="31"/>
  <c r="N38" i="33" s="1"/>
  <c r="I42" i="31"/>
  <c r="M38" i="33" s="1"/>
  <c r="M41" i="31"/>
  <c r="Q37" i="33" s="1"/>
  <c r="L41" i="31"/>
  <c r="P37" i="33" s="1"/>
  <c r="K41" i="31"/>
  <c r="O37" i="33" s="1"/>
  <c r="J41" i="31"/>
  <c r="N37" i="33" s="1"/>
  <c r="I41" i="31"/>
  <c r="M37" i="33" s="1"/>
  <c r="M40" i="31"/>
  <c r="Q36" i="33" s="1"/>
  <c r="L40" i="31"/>
  <c r="P36" i="33" s="1"/>
  <c r="K40" i="31"/>
  <c r="O36" i="33" s="1"/>
  <c r="J40" i="31"/>
  <c r="N36" i="33" s="1"/>
  <c r="I40" i="31"/>
  <c r="M36" i="33" s="1"/>
  <c r="M39" i="31"/>
  <c r="Q35" i="33" s="1"/>
  <c r="L39" i="31"/>
  <c r="P35" i="33" s="1"/>
  <c r="K39" i="31"/>
  <c r="O35" i="33" s="1"/>
  <c r="J39" i="31"/>
  <c r="N35" i="33" s="1"/>
  <c r="I39" i="31"/>
  <c r="M35" i="33" s="1"/>
  <c r="M38" i="31"/>
  <c r="Q34" i="33" s="1"/>
  <c r="L38" i="31"/>
  <c r="P34" i="33" s="1"/>
  <c r="K38" i="31"/>
  <c r="O34" i="33" s="1"/>
  <c r="J38" i="31"/>
  <c r="N34" i="33" s="1"/>
  <c r="I38" i="31"/>
  <c r="M34" i="33" s="1"/>
  <c r="M37" i="31"/>
  <c r="Q33" i="33" s="1"/>
  <c r="L37" i="31"/>
  <c r="P33" i="33" s="1"/>
  <c r="K37" i="31"/>
  <c r="O33" i="33" s="1"/>
  <c r="J37" i="31"/>
  <c r="N33" i="33" s="1"/>
  <c r="I37" i="31"/>
  <c r="M33" i="33" s="1"/>
  <c r="M36" i="31"/>
  <c r="Q32" i="33" s="1"/>
  <c r="L36" i="31"/>
  <c r="P32" i="33" s="1"/>
  <c r="K36" i="31"/>
  <c r="O32" i="33" s="1"/>
  <c r="J36" i="31"/>
  <c r="N32" i="33" s="1"/>
  <c r="I36" i="31"/>
  <c r="M32" i="33" s="1"/>
  <c r="M35" i="31"/>
  <c r="Q31" i="33" s="1"/>
  <c r="L35" i="31"/>
  <c r="P31" i="33" s="1"/>
  <c r="K35" i="31"/>
  <c r="O31" i="33" s="1"/>
  <c r="J35" i="31"/>
  <c r="N31" i="33" s="1"/>
  <c r="I35" i="31"/>
  <c r="M31" i="33" s="1"/>
  <c r="M34" i="31"/>
  <c r="Q30" i="33" s="1"/>
  <c r="L34" i="31"/>
  <c r="P30" i="33" s="1"/>
  <c r="K34" i="31"/>
  <c r="O30" i="33" s="1"/>
  <c r="J34" i="31"/>
  <c r="N30" i="33" s="1"/>
  <c r="I34" i="31"/>
  <c r="M30" i="33" s="1"/>
  <c r="M33" i="31"/>
  <c r="Q29" i="33" s="1"/>
  <c r="L33" i="31"/>
  <c r="P29" i="33" s="1"/>
  <c r="K33" i="31"/>
  <c r="O29" i="33" s="1"/>
  <c r="J33" i="31"/>
  <c r="N29" i="33" s="1"/>
  <c r="I33" i="31"/>
  <c r="M29" i="33" s="1"/>
  <c r="M32" i="31"/>
  <c r="Q28" i="33" s="1"/>
  <c r="L32" i="31"/>
  <c r="P28" i="33" s="1"/>
  <c r="K32" i="31"/>
  <c r="O28" i="33" s="1"/>
  <c r="J32" i="31"/>
  <c r="N28" i="33" s="1"/>
  <c r="I32" i="31"/>
  <c r="M28" i="33" s="1"/>
  <c r="M31" i="31"/>
  <c r="Q27" i="33" s="1"/>
  <c r="L31" i="31"/>
  <c r="P27" i="33" s="1"/>
  <c r="K31" i="31"/>
  <c r="O27" i="33" s="1"/>
  <c r="J31" i="31"/>
  <c r="N27" i="33" s="1"/>
  <c r="I31" i="31"/>
  <c r="M27" i="33" s="1"/>
  <c r="M30" i="31"/>
  <c r="Q26" i="33" s="1"/>
  <c r="L30" i="31"/>
  <c r="P26" i="33" s="1"/>
  <c r="K30" i="31"/>
  <c r="O26" i="33" s="1"/>
  <c r="J30" i="31"/>
  <c r="N26" i="33" s="1"/>
  <c r="I30" i="31"/>
  <c r="M26" i="33" s="1"/>
  <c r="M29" i="31"/>
  <c r="Q25" i="33" s="1"/>
  <c r="L29" i="31"/>
  <c r="P25" i="33" s="1"/>
  <c r="K29" i="31"/>
  <c r="O25" i="33" s="1"/>
  <c r="J29" i="31"/>
  <c r="N25" i="33" s="1"/>
  <c r="I29" i="31"/>
  <c r="M25" i="33" s="1"/>
  <c r="M28" i="31"/>
  <c r="Q24" i="33" s="1"/>
  <c r="L28" i="31"/>
  <c r="P24" i="33" s="1"/>
  <c r="K28" i="31"/>
  <c r="O24" i="33" s="1"/>
  <c r="J28" i="31"/>
  <c r="N24" i="33" s="1"/>
  <c r="I28" i="31"/>
  <c r="M24" i="33" s="1"/>
  <c r="M27" i="31"/>
  <c r="Q23" i="33" s="1"/>
  <c r="L27" i="31"/>
  <c r="P23" i="33" s="1"/>
  <c r="K27" i="31"/>
  <c r="O23" i="33" s="1"/>
  <c r="J27" i="31"/>
  <c r="N23" i="33" s="1"/>
  <c r="I27" i="31"/>
  <c r="M23" i="33" s="1"/>
  <c r="M26" i="31"/>
  <c r="Q22" i="33" s="1"/>
  <c r="L26" i="31"/>
  <c r="P22" i="33" s="1"/>
  <c r="K26" i="31"/>
  <c r="O22" i="33" s="1"/>
  <c r="J26" i="31"/>
  <c r="N22" i="33" s="1"/>
  <c r="I26" i="31"/>
  <c r="M22" i="33" s="1"/>
  <c r="M25" i="31"/>
  <c r="Q21" i="33" s="1"/>
  <c r="L25" i="31"/>
  <c r="P21" i="33" s="1"/>
  <c r="K25" i="31"/>
  <c r="O21" i="33" s="1"/>
  <c r="J25" i="31"/>
  <c r="N21" i="33" s="1"/>
  <c r="I25" i="31"/>
  <c r="M21" i="33" s="1"/>
  <c r="M24" i="31"/>
  <c r="Q20" i="33" s="1"/>
  <c r="L24" i="31"/>
  <c r="P20" i="33" s="1"/>
  <c r="K24" i="31"/>
  <c r="O20" i="33" s="1"/>
  <c r="J24" i="31"/>
  <c r="N20" i="33" s="1"/>
  <c r="I24" i="31"/>
  <c r="M20" i="33" s="1"/>
  <c r="M23" i="31"/>
  <c r="Q19" i="33" s="1"/>
  <c r="L23" i="31"/>
  <c r="P19" i="33" s="1"/>
  <c r="K23" i="31"/>
  <c r="O19" i="33" s="1"/>
  <c r="J23" i="31"/>
  <c r="N19" i="33" s="1"/>
  <c r="I23" i="31"/>
  <c r="M19" i="33" s="1"/>
  <c r="M22" i="31"/>
  <c r="Q18" i="33" s="1"/>
  <c r="L22" i="31"/>
  <c r="P18" i="33" s="1"/>
  <c r="K22" i="31"/>
  <c r="O18" i="33" s="1"/>
  <c r="J22" i="31"/>
  <c r="N18" i="33" s="1"/>
  <c r="I22" i="31"/>
  <c r="M18" i="33" s="1"/>
  <c r="M21" i="31"/>
  <c r="Q17" i="33" s="1"/>
  <c r="L21" i="31"/>
  <c r="P17" i="33" s="1"/>
  <c r="K21" i="31"/>
  <c r="O17" i="33" s="1"/>
  <c r="J21" i="31"/>
  <c r="N17" i="33" s="1"/>
  <c r="I21" i="31"/>
  <c r="M17" i="33" s="1"/>
  <c r="M20" i="31"/>
  <c r="Q16" i="33" s="1"/>
  <c r="L20" i="31"/>
  <c r="P16" i="33" s="1"/>
  <c r="K20" i="31"/>
  <c r="O16" i="33" s="1"/>
  <c r="J20" i="31"/>
  <c r="N16" i="33" s="1"/>
  <c r="I20" i="31"/>
  <c r="M16" i="33" s="1"/>
  <c r="M19" i="31"/>
  <c r="Q15" i="33" s="1"/>
  <c r="L19" i="31"/>
  <c r="P15" i="33" s="1"/>
  <c r="K19" i="31"/>
  <c r="O15" i="33" s="1"/>
  <c r="J19" i="31"/>
  <c r="N15" i="33" s="1"/>
  <c r="I19" i="31"/>
  <c r="M15" i="33" s="1"/>
  <c r="M18" i="31"/>
  <c r="Q14" i="33" s="1"/>
  <c r="L18" i="31"/>
  <c r="P14" i="33" s="1"/>
  <c r="K18" i="31"/>
  <c r="O14" i="33" s="1"/>
  <c r="J18" i="31"/>
  <c r="N14" i="33" s="1"/>
  <c r="I18" i="31"/>
  <c r="M14" i="33" s="1"/>
  <c r="M17" i="31"/>
  <c r="Q13" i="33" s="1"/>
  <c r="L17" i="31"/>
  <c r="P13" i="33" s="1"/>
  <c r="K17" i="31"/>
  <c r="O13" i="33" s="1"/>
  <c r="J17" i="31"/>
  <c r="N13" i="33" s="1"/>
  <c r="I17" i="31"/>
  <c r="M13" i="33" s="1"/>
  <c r="M16" i="31"/>
  <c r="Q12" i="33" s="1"/>
  <c r="L16" i="31"/>
  <c r="P12" i="33" s="1"/>
  <c r="K16" i="31"/>
  <c r="O12" i="33" s="1"/>
  <c r="J16" i="31"/>
  <c r="N12" i="33" s="1"/>
  <c r="I16" i="31"/>
  <c r="M12" i="33" s="1"/>
  <c r="M15" i="31"/>
  <c r="Q11" i="33" s="1"/>
  <c r="L15" i="31"/>
  <c r="P11" i="33" s="1"/>
  <c r="K15" i="31"/>
  <c r="O11" i="33" s="1"/>
  <c r="J15" i="31"/>
  <c r="N11" i="33" s="1"/>
  <c r="I15" i="31"/>
  <c r="M11" i="33" s="1"/>
  <c r="M14" i="31"/>
  <c r="Q10" i="33" s="1"/>
  <c r="L14" i="31"/>
  <c r="P10" i="33" s="1"/>
  <c r="K14" i="31"/>
  <c r="O10" i="33" s="1"/>
  <c r="J14" i="31"/>
  <c r="N10" i="33" s="1"/>
  <c r="I14" i="31"/>
  <c r="M10" i="33" s="1"/>
  <c r="M13" i="31"/>
  <c r="Q9" i="33" s="1"/>
  <c r="L13" i="31"/>
  <c r="P9" i="33" s="1"/>
  <c r="K13" i="31"/>
  <c r="O9" i="33" s="1"/>
  <c r="J13" i="31"/>
  <c r="N9" i="33" s="1"/>
  <c r="I13" i="31"/>
  <c r="M9" i="33" s="1"/>
  <c r="M12" i="31"/>
  <c r="Q8" i="33" s="1"/>
  <c r="L12" i="31"/>
  <c r="P8" i="33" s="1"/>
  <c r="K12" i="31"/>
  <c r="O8" i="33" s="1"/>
  <c r="J12" i="31"/>
  <c r="N8" i="33" s="1"/>
  <c r="I12" i="31"/>
  <c r="M8" i="33" s="1"/>
  <c r="M11" i="31"/>
  <c r="Q7" i="33" s="1"/>
  <c r="L11" i="31"/>
  <c r="P7" i="33" s="1"/>
  <c r="K11" i="31"/>
  <c r="O7" i="33" s="1"/>
  <c r="J11" i="31"/>
  <c r="N7" i="33" s="1"/>
  <c r="I11" i="31"/>
  <c r="M7" i="33" s="1"/>
  <c r="M4" i="31"/>
  <c r="Q4" i="33" s="1"/>
  <c r="L4" i="31"/>
  <c r="P4" i="33" s="1"/>
  <c r="K4" i="31"/>
  <c r="O4" i="33" s="1"/>
  <c r="J4" i="31"/>
  <c r="N4" i="33" s="1"/>
  <c r="I4" i="31"/>
  <c r="M4" i="33" s="1"/>
  <c r="M3" i="31"/>
  <c r="Q3" i="33" s="1"/>
  <c r="L3" i="31"/>
  <c r="P3" i="33" s="1"/>
  <c r="K3" i="31"/>
  <c r="O3" i="33" s="1"/>
  <c r="J3" i="31"/>
  <c r="N3" i="33" s="1"/>
  <c r="I3" i="31"/>
  <c r="M3" i="33" s="1"/>
  <c r="M167" i="30"/>
  <c r="K163" i="33" s="1"/>
  <c r="L167" i="30"/>
  <c r="J163" i="33" s="1"/>
  <c r="K167" i="30"/>
  <c r="I163" i="33" s="1"/>
  <c r="J167" i="30"/>
  <c r="H163" i="33" s="1"/>
  <c r="I167" i="30"/>
  <c r="G163" i="33" s="1"/>
  <c r="M166" i="30"/>
  <c r="K162" i="33" s="1"/>
  <c r="L166" i="30"/>
  <c r="J162" i="33" s="1"/>
  <c r="K166" i="30"/>
  <c r="I162" i="33" s="1"/>
  <c r="J166" i="30"/>
  <c r="H162" i="33" s="1"/>
  <c r="I166" i="30"/>
  <c r="G162" i="33" s="1"/>
  <c r="M165" i="30"/>
  <c r="K161" i="33" s="1"/>
  <c r="L165" i="30"/>
  <c r="J161" i="33" s="1"/>
  <c r="K165" i="30"/>
  <c r="I161" i="33" s="1"/>
  <c r="J165" i="30"/>
  <c r="H161" i="33" s="1"/>
  <c r="I165" i="30"/>
  <c r="G161" i="33" s="1"/>
  <c r="M164" i="30"/>
  <c r="K160" i="33" s="1"/>
  <c r="L164" i="30"/>
  <c r="J160" i="33" s="1"/>
  <c r="K164" i="30"/>
  <c r="I160" i="33" s="1"/>
  <c r="J164" i="30"/>
  <c r="H160" i="33" s="1"/>
  <c r="I164" i="30"/>
  <c r="G160" i="33" s="1"/>
  <c r="M163" i="30"/>
  <c r="K159" i="33" s="1"/>
  <c r="L163" i="30"/>
  <c r="J159" i="33" s="1"/>
  <c r="K163" i="30"/>
  <c r="I159" i="33" s="1"/>
  <c r="J163" i="30"/>
  <c r="H159" i="33" s="1"/>
  <c r="I163" i="30"/>
  <c r="G159" i="33" s="1"/>
  <c r="M162" i="30"/>
  <c r="K158" i="33" s="1"/>
  <c r="L162" i="30"/>
  <c r="J158" i="33" s="1"/>
  <c r="K162" i="30"/>
  <c r="I158" i="33" s="1"/>
  <c r="J162" i="30"/>
  <c r="H158" i="33" s="1"/>
  <c r="I162" i="30"/>
  <c r="G158" i="33" s="1"/>
  <c r="M161" i="30"/>
  <c r="K157" i="33" s="1"/>
  <c r="L161" i="30"/>
  <c r="J157" i="33" s="1"/>
  <c r="K161" i="30"/>
  <c r="I157" i="33" s="1"/>
  <c r="J161" i="30"/>
  <c r="H157" i="33" s="1"/>
  <c r="I161" i="30"/>
  <c r="G157" i="33" s="1"/>
  <c r="M160" i="30"/>
  <c r="K156" i="33" s="1"/>
  <c r="L160" i="30"/>
  <c r="J156" i="33" s="1"/>
  <c r="K160" i="30"/>
  <c r="I156" i="33" s="1"/>
  <c r="J160" i="30"/>
  <c r="H156" i="33" s="1"/>
  <c r="I160" i="30"/>
  <c r="G156" i="33" s="1"/>
  <c r="M159" i="30"/>
  <c r="K155" i="33" s="1"/>
  <c r="L159" i="30"/>
  <c r="J155" i="33" s="1"/>
  <c r="K159" i="30"/>
  <c r="I155" i="33" s="1"/>
  <c r="J159" i="30"/>
  <c r="H155" i="33" s="1"/>
  <c r="I159" i="30"/>
  <c r="G155" i="33" s="1"/>
  <c r="M158" i="30"/>
  <c r="K154" i="33" s="1"/>
  <c r="L158" i="30"/>
  <c r="J154" i="33" s="1"/>
  <c r="K158" i="30"/>
  <c r="I154" i="33" s="1"/>
  <c r="J158" i="30"/>
  <c r="H154" i="33" s="1"/>
  <c r="I158" i="30"/>
  <c r="G154" i="33" s="1"/>
  <c r="M157" i="30"/>
  <c r="K153" i="33" s="1"/>
  <c r="L157" i="30"/>
  <c r="J153" i="33" s="1"/>
  <c r="K157" i="30"/>
  <c r="I153" i="33" s="1"/>
  <c r="J157" i="30"/>
  <c r="H153" i="33" s="1"/>
  <c r="I157" i="30"/>
  <c r="G153" i="33" s="1"/>
  <c r="M156" i="30"/>
  <c r="K152" i="33" s="1"/>
  <c r="L156" i="30"/>
  <c r="J152" i="33" s="1"/>
  <c r="K156" i="30"/>
  <c r="I152" i="33" s="1"/>
  <c r="J156" i="30"/>
  <c r="H152" i="33" s="1"/>
  <c r="I156" i="30"/>
  <c r="G152" i="33" s="1"/>
  <c r="M155" i="30"/>
  <c r="K151" i="33" s="1"/>
  <c r="L155" i="30"/>
  <c r="J151" i="33" s="1"/>
  <c r="K155" i="30"/>
  <c r="I151" i="33" s="1"/>
  <c r="J155" i="30"/>
  <c r="H151" i="33" s="1"/>
  <c r="I155" i="30"/>
  <c r="G151" i="33" s="1"/>
  <c r="M154" i="30"/>
  <c r="K150" i="33" s="1"/>
  <c r="L154" i="30"/>
  <c r="J150" i="33" s="1"/>
  <c r="K154" i="30"/>
  <c r="I150" i="33" s="1"/>
  <c r="J154" i="30"/>
  <c r="H150" i="33" s="1"/>
  <c r="I154" i="30"/>
  <c r="G150" i="33" s="1"/>
  <c r="M153" i="30"/>
  <c r="K149" i="33" s="1"/>
  <c r="L153" i="30"/>
  <c r="J149" i="33" s="1"/>
  <c r="K153" i="30"/>
  <c r="I149" i="33" s="1"/>
  <c r="J153" i="30"/>
  <c r="H149" i="33" s="1"/>
  <c r="I153" i="30"/>
  <c r="G149" i="33" s="1"/>
  <c r="M152" i="30"/>
  <c r="K148" i="33" s="1"/>
  <c r="L152" i="30"/>
  <c r="J148" i="33" s="1"/>
  <c r="K152" i="30"/>
  <c r="I148" i="33" s="1"/>
  <c r="J152" i="30"/>
  <c r="H148" i="33" s="1"/>
  <c r="I152" i="30"/>
  <c r="G148" i="33" s="1"/>
  <c r="M151" i="30"/>
  <c r="K147" i="33" s="1"/>
  <c r="L151" i="30"/>
  <c r="J147" i="33" s="1"/>
  <c r="K151" i="30"/>
  <c r="I147" i="33" s="1"/>
  <c r="J151" i="30"/>
  <c r="H147" i="33" s="1"/>
  <c r="I151" i="30"/>
  <c r="G147" i="33" s="1"/>
  <c r="M150" i="30"/>
  <c r="K146" i="33" s="1"/>
  <c r="L150" i="30"/>
  <c r="J146" i="33" s="1"/>
  <c r="K150" i="30"/>
  <c r="I146" i="33" s="1"/>
  <c r="J150" i="30"/>
  <c r="H146" i="33" s="1"/>
  <c r="I150" i="30"/>
  <c r="G146" i="33" s="1"/>
  <c r="M149" i="30"/>
  <c r="K145" i="33" s="1"/>
  <c r="L149" i="30"/>
  <c r="J145" i="33" s="1"/>
  <c r="K149" i="30"/>
  <c r="I145" i="33" s="1"/>
  <c r="J149" i="30"/>
  <c r="H145" i="33" s="1"/>
  <c r="I149" i="30"/>
  <c r="G145" i="33" s="1"/>
  <c r="M148" i="30"/>
  <c r="K144" i="33" s="1"/>
  <c r="L148" i="30"/>
  <c r="J144" i="33" s="1"/>
  <c r="K148" i="30"/>
  <c r="I144" i="33" s="1"/>
  <c r="J148" i="30"/>
  <c r="H144" i="33" s="1"/>
  <c r="I148" i="30"/>
  <c r="G144" i="33" s="1"/>
  <c r="M147" i="30"/>
  <c r="K143" i="33" s="1"/>
  <c r="L147" i="30"/>
  <c r="J143" i="33" s="1"/>
  <c r="K147" i="30"/>
  <c r="I143" i="33" s="1"/>
  <c r="J147" i="30"/>
  <c r="H143" i="33" s="1"/>
  <c r="I147" i="30"/>
  <c r="G143" i="33" s="1"/>
  <c r="M146" i="30"/>
  <c r="K142" i="33" s="1"/>
  <c r="L146" i="30"/>
  <c r="J142" i="33" s="1"/>
  <c r="K146" i="30"/>
  <c r="I142" i="33" s="1"/>
  <c r="J146" i="30"/>
  <c r="H142" i="33" s="1"/>
  <c r="I146" i="30"/>
  <c r="G142" i="33" s="1"/>
  <c r="M145" i="30"/>
  <c r="K141" i="33" s="1"/>
  <c r="L145" i="30"/>
  <c r="J141" i="33" s="1"/>
  <c r="K145" i="30"/>
  <c r="I141" i="33" s="1"/>
  <c r="J145" i="30"/>
  <c r="H141" i="33" s="1"/>
  <c r="I145" i="30"/>
  <c r="G141" i="33" s="1"/>
  <c r="M144" i="30"/>
  <c r="K140" i="33" s="1"/>
  <c r="L144" i="30"/>
  <c r="J140" i="33" s="1"/>
  <c r="K144" i="30"/>
  <c r="I140" i="33" s="1"/>
  <c r="J144" i="30"/>
  <c r="H140" i="33" s="1"/>
  <c r="I144" i="30"/>
  <c r="G140" i="33" s="1"/>
  <c r="M143" i="30"/>
  <c r="K139" i="33" s="1"/>
  <c r="L143" i="30"/>
  <c r="J139" i="33" s="1"/>
  <c r="K143" i="30"/>
  <c r="I139" i="33" s="1"/>
  <c r="J143" i="30"/>
  <c r="H139" i="33" s="1"/>
  <c r="I143" i="30"/>
  <c r="G139" i="33" s="1"/>
  <c r="M142" i="30"/>
  <c r="K138" i="33" s="1"/>
  <c r="L142" i="30"/>
  <c r="J138" i="33" s="1"/>
  <c r="K142" i="30"/>
  <c r="I138" i="33" s="1"/>
  <c r="J142" i="30"/>
  <c r="H138" i="33" s="1"/>
  <c r="I142" i="30"/>
  <c r="G138" i="33" s="1"/>
  <c r="M141" i="30"/>
  <c r="K137" i="33" s="1"/>
  <c r="L141" i="30"/>
  <c r="J137" i="33" s="1"/>
  <c r="K141" i="30"/>
  <c r="I137" i="33" s="1"/>
  <c r="J141" i="30"/>
  <c r="H137" i="33" s="1"/>
  <c r="I141" i="30"/>
  <c r="G137" i="33" s="1"/>
  <c r="M140" i="30"/>
  <c r="K136" i="33" s="1"/>
  <c r="L140" i="30"/>
  <c r="J136" i="33" s="1"/>
  <c r="K140" i="30"/>
  <c r="I136" i="33" s="1"/>
  <c r="J140" i="30"/>
  <c r="H136" i="33" s="1"/>
  <c r="I140" i="30"/>
  <c r="G136" i="33" s="1"/>
  <c r="M139" i="30"/>
  <c r="K135" i="33" s="1"/>
  <c r="L139" i="30"/>
  <c r="J135" i="33" s="1"/>
  <c r="K139" i="30"/>
  <c r="I135" i="33" s="1"/>
  <c r="J139" i="30"/>
  <c r="H135" i="33" s="1"/>
  <c r="I139" i="30"/>
  <c r="G135" i="33" s="1"/>
  <c r="M138" i="30"/>
  <c r="K134" i="33" s="1"/>
  <c r="L138" i="30"/>
  <c r="J134" i="33" s="1"/>
  <c r="K138" i="30"/>
  <c r="I134" i="33" s="1"/>
  <c r="J138" i="30"/>
  <c r="H134" i="33" s="1"/>
  <c r="I138" i="30"/>
  <c r="G134" i="33" s="1"/>
  <c r="M137" i="30"/>
  <c r="K133" i="33" s="1"/>
  <c r="L137" i="30"/>
  <c r="J133" i="33" s="1"/>
  <c r="K137" i="30"/>
  <c r="I133" i="33" s="1"/>
  <c r="J137" i="30"/>
  <c r="H133" i="33" s="1"/>
  <c r="I137" i="30"/>
  <c r="G133" i="33" s="1"/>
  <c r="M136" i="30"/>
  <c r="K132" i="33" s="1"/>
  <c r="L136" i="30"/>
  <c r="J132" i="33" s="1"/>
  <c r="K136" i="30"/>
  <c r="I132" i="33" s="1"/>
  <c r="J136" i="30"/>
  <c r="H132" i="33" s="1"/>
  <c r="I136" i="30"/>
  <c r="G132" i="33" s="1"/>
  <c r="M135" i="30"/>
  <c r="K131" i="33" s="1"/>
  <c r="L135" i="30"/>
  <c r="J131" i="33" s="1"/>
  <c r="K135" i="30"/>
  <c r="I131" i="33" s="1"/>
  <c r="J135" i="30"/>
  <c r="H131" i="33" s="1"/>
  <c r="I135" i="30"/>
  <c r="G131" i="33" s="1"/>
  <c r="M134" i="30"/>
  <c r="K130" i="33" s="1"/>
  <c r="L134" i="30"/>
  <c r="J130" i="33" s="1"/>
  <c r="K134" i="30"/>
  <c r="I130" i="33" s="1"/>
  <c r="J134" i="30"/>
  <c r="H130" i="33" s="1"/>
  <c r="I134" i="30"/>
  <c r="G130" i="33" s="1"/>
  <c r="M133" i="30"/>
  <c r="K129" i="33" s="1"/>
  <c r="L133" i="30"/>
  <c r="J129" i="33" s="1"/>
  <c r="K133" i="30"/>
  <c r="I129" i="33" s="1"/>
  <c r="J133" i="30"/>
  <c r="H129" i="33" s="1"/>
  <c r="I133" i="30"/>
  <c r="G129" i="33" s="1"/>
  <c r="M132" i="30"/>
  <c r="K128" i="33" s="1"/>
  <c r="L132" i="30"/>
  <c r="J128" i="33" s="1"/>
  <c r="K132" i="30"/>
  <c r="I128" i="33" s="1"/>
  <c r="J132" i="30"/>
  <c r="H128" i="33" s="1"/>
  <c r="I132" i="30"/>
  <c r="G128" i="33" s="1"/>
  <c r="M131" i="30"/>
  <c r="K127" i="33" s="1"/>
  <c r="L131" i="30"/>
  <c r="J127" i="33" s="1"/>
  <c r="K131" i="30"/>
  <c r="I127" i="33" s="1"/>
  <c r="J131" i="30"/>
  <c r="H127" i="33" s="1"/>
  <c r="I131" i="30"/>
  <c r="G127" i="33" s="1"/>
  <c r="M130" i="30"/>
  <c r="K126" i="33" s="1"/>
  <c r="L130" i="30"/>
  <c r="J126" i="33" s="1"/>
  <c r="K130" i="30"/>
  <c r="I126" i="33" s="1"/>
  <c r="J130" i="30"/>
  <c r="H126" i="33" s="1"/>
  <c r="I130" i="30"/>
  <c r="G126" i="33" s="1"/>
  <c r="M129" i="30"/>
  <c r="K125" i="33" s="1"/>
  <c r="L129" i="30"/>
  <c r="J125" i="33" s="1"/>
  <c r="K129" i="30"/>
  <c r="I125" i="33" s="1"/>
  <c r="J129" i="30"/>
  <c r="H125" i="33" s="1"/>
  <c r="I129" i="30"/>
  <c r="G125" i="33" s="1"/>
  <c r="M128" i="30"/>
  <c r="K124" i="33" s="1"/>
  <c r="L128" i="30"/>
  <c r="J124" i="33" s="1"/>
  <c r="K128" i="30"/>
  <c r="I124" i="33" s="1"/>
  <c r="J128" i="30"/>
  <c r="H124" i="33" s="1"/>
  <c r="I128" i="30"/>
  <c r="G124" i="33" s="1"/>
  <c r="M127" i="30"/>
  <c r="K123" i="33" s="1"/>
  <c r="L127" i="30"/>
  <c r="J123" i="33" s="1"/>
  <c r="K127" i="30"/>
  <c r="I123" i="33" s="1"/>
  <c r="J127" i="30"/>
  <c r="H123" i="33" s="1"/>
  <c r="I127" i="30"/>
  <c r="G123" i="33" s="1"/>
  <c r="M126" i="30"/>
  <c r="K122" i="33" s="1"/>
  <c r="L126" i="30"/>
  <c r="J122" i="33" s="1"/>
  <c r="K126" i="30"/>
  <c r="I122" i="33" s="1"/>
  <c r="J126" i="30"/>
  <c r="H122" i="33" s="1"/>
  <c r="I126" i="30"/>
  <c r="G122" i="33" s="1"/>
  <c r="M125" i="30"/>
  <c r="K121" i="33" s="1"/>
  <c r="L125" i="30"/>
  <c r="J121" i="33" s="1"/>
  <c r="K125" i="30"/>
  <c r="I121" i="33" s="1"/>
  <c r="J125" i="30"/>
  <c r="H121" i="33" s="1"/>
  <c r="I125" i="30"/>
  <c r="G121" i="33" s="1"/>
  <c r="M124" i="30"/>
  <c r="K120" i="33" s="1"/>
  <c r="L124" i="30"/>
  <c r="J120" i="33" s="1"/>
  <c r="K124" i="30"/>
  <c r="I120" i="33" s="1"/>
  <c r="J124" i="30"/>
  <c r="H120" i="33" s="1"/>
  <c r="I124" i="30"/>
  <c r="G120" i="33" s="1"/>
  <c r="M123" i="30"/>
  <c r="K119" i="33" s="1"/>
  <c r="L123" i="30"/>
  <c r="J119" i="33" s="1"/>
  <c r="K123" i="30"/>
  <c r="I119" i="33" s="1"/>
  <c r="J123" i="30"/>
  <c r="H119" i="33" s="1"/>
  <c r="I123" i="30"/>
  <c r="G119" i="33" s="1"/>
  <c r="M122" i="30"/>
  <c r="K118" i="33" s="1"/>
  <c r="L122" i="30"/>
  <c r="J118" i="33" s="1"/>
  <c r="K122" i="30"/>
  <c r="I118" i="33" s="1"/>
  <c r="J122" i="30"/>
  <c r="H118" i="33" s="1"/>
  <c r="I122" i="30"/>
  <c r="G118" i="33" s="1"/>
  <c r="M121" i="30"/>
  <c r="K117" i="33" s="1"/>
  <c r="L121" i="30"/>
  <c r="J117" i="33" s="1"/>
  <c r="K121" i="30"/>
  <c r="I117" i="33" s="1"/>
  <c r="J121" i="30"/>
  <c r="H117" i="33" s="1"/>
  <c r="I121" i="30"/>
  <c r="G117" i="33" s="1"/>
  <c r="M120" i="30"/>
  <c r="K116" i="33" s="1"/>
  <c r="L120" i="30"/>
  <c r="J116" i="33" s="1"/>
  <c r="K120" i="30"/>
  <c r="I116" i="33" s="1"/>
  <c r="J120" i="30"/>
  <c r="H116" i="33" s="1"/>
  <c r="I120" i="30"/>
  <c r="G116" i="33" s="1"/>
  <c r="M119" i="30"/>
  <c r="K115" i="33" s="1"/>
  <c r="L119" i="30"/>
  <c r="J115" i="33" s="1"/>
  <c r="K119" i="30"/>
  <c r="I115" i="33" s="1"/>
  <c r="J119" i="30"/>
  <c r="H115" i="33" s="1"/>
  <c r="I119" i="30"/>
  <c r="G115" i="33" s="1"/>
  <c r="M118" i="30"/>
  <c r="K114" i="33" s="1"/>
  <c r="L118" i="30"/>
  <c r="J114" i="33" s="1"/>
  <c r="K118" i="30"/>
  <c r="I114" i="33" s="1"/>
  <c r="J118" i="30"/>
  <c r="H114" i="33" s="1"/>
  <c r="I118" i="30"/>
  <c r="G114" i="33" s="1"/>
  <c r="M117" i="30"/>
  <c r="K113" i="33" s="1"/>
  <c r="L117" i="30"/>
  <c r="J113" i="33" s="1"/>
  <c r="K117" i="30"/>
  <c r="I113" i="33" s="1"/>
  <c r="J117" i="30"/>
  <c r="H113" i="33" s="1"/>
  <c r="I117" i="30"/>
  <c r="G113" i="33" s="1"/>
  <c r="M116" i="30"/>
  <c r="K112" i="33" s="1"/>
  <c r="L116" i="30"/>
  <c r="J112" i="33" s="1"/>
  <c r="K116" i="30"/>
  <c r="I112" i="33" s="1"/>
  <c r="J116" i="30"/>
  <c r="H112" i="33" s="1"/>
  <c r="I116" i="30"/>
  <c r="G112" i="33" s="1"/>
  <c r="M115" i="30"/>
  <c r="K111" i="33" s="1"/>
  <c r="L115" i="30"/>
  <c r="J111" i="33" s="1"/>
  <c r="K115" i="30"/>
  <c r="I111" i="33" s="1"/>
  <c r="J115" i="30"/>
  <c r="H111" i="33" s="1"/>
  <c r="I115" i="30"/>
  <c r="G111" i="33" s="1"/>
  <c r="M114" i="30"/>
  <c r="K110" i="33" s="1"/>
  <c r="L114" i="30"/>
  <c r="J110" i="33" s="1"/>
  <c r="K114" i="30"/>
  <c r="I110" i="33" s="1"/>
  <c r="J114" i="30"/>
  <c r="H110" i="33" s="1"/>
  <c r="I114" i="30"/>
  <c r="G110" i="33" s="1"/>
  <c r="M113" i="30"/>
  <c r="K109" i="33" s="1"/>
  <c r="L113" i="30"/>
  <c r="J109" i="33" s="1"/>
  <c r="K113" i="30"/>
  <c r="I109" i="33" s="1"/>
  <c r="J113" i="30"/>
  <c r="H109" i="33" s="1"/>
  <c r="I113" i="30"/>
  <c r="G109" i="33" s="1"/>
  <c r="M112" i="30"/>
  <c r="K108" i="33" s="1"/>
  <c r="L112" i="30"/>
  <c r="J108" i="33" s="1"/>
  <c r="K112" i="30"/>
  <c r="I108" i="33" s="1"/>
  <c r="J112" i="30"/>
  <c r="H108" i="33" s="1"/>
  <c r="I112" i="30"/>
  <c r="G108" i="33" s="1"/>
  <c r="M111" i="30"/>
  <c r="K107" i="33" s="1"/>
  <c r="L111" i="30"/>
  <c r="J107" i="33" s="1"/>
  <c r="K111" i="30"/>
  <c r="I107" i="33" s="1"/>
  <c r="J111" i="30"/>
  <c r="H107" i="33" s="1"/>
  <c r="I111" i="30"/>
  <c r="G107" i="33" s="1"/>
  <c r="M110" i="30"/>
  <c r="K106" i="33" s="1"/>
  <c r="L110" i="30"/>
  <c r="J106" i="33" s="1"/>
  <c r="K110" i="30"/>
  <c r="I106" i="33" s="1"/>
  <c r="J110" i="30"/>
  <c r="H106" i="33" s="1"/>
  <c r="I110" i="30"/>
  <c r="G106" i="33" s="1"/>
  <c r="M109" i="30"/>
  <c r="K105" i="33" s="1"/>
  <c r="L109" i="30"/>
  <c r="J105" i="33" s="1"/>
  <c r="K109" i="30"/>
  <c r="I105" i="33" s="1"/>
  <c r="J109" i="30"/>
  <c r="H105" i="33" s="1"/>
  <c r="I109" i="30"/>
  <c r="G105" i="33" s="1"/>
  <c r="M108" i="30"/>
  <c r="K104" i="33" s="1"/>
  <c r="L108" i="30"/>
  <c r="J104" i="33" s="1"/>
  <c r="K108" i="30"/>
  <c r="I104" i="33" s="1"/>
  <c r="J108" i="30"/>
  <c r="H104" i="33" s="1"/>
  <c r="I108" i="30"/>
  <c r="G104" i="33" s="1"/>
  <c r="M107" i="30"/>
  <c r="K103" i="33" s="1"/>
  <c r="L107" i="30"/>
  <c r="J103" i="33" s="1"/>
  <c r="K107" i="30"/>
  <c r="I103" i="33" s="1"/>
  <c r="J107" i="30"/>
  <c r="H103" i="33" s="1"/>
  <c r="I107" i="30"/>
  <c r="G103" i="33" s="1"/>
  <c r="M106" i="30"/>
  <c r="K102" i="33" s="1"/>
  <c r="L106" i="30"/>
  <c r="J102" i="33" s="1"/>
  <c r="K106" i="30"/>
  <c r="I102" i="33" s="1"/>
  <c r="J106" i="30"/>
  <c r="H102" i="33" s="1"/>
  <c r="I106" i="30"/>
  <c r="G102" i="33" s="1"/>
  <c r="M105" i="30"/>
  <c r="K101" i="33" s="1"/>
  <c r="L105" i="30"/>
  <c r="J101" i="33" s="1"/>
  <c r="K105" i="30"/>
  <c r="I101" i="33" s="1"/>
  <c r="J105" i="30"/>
  <c r="H101" i="33" s="1"/>
  <c r="I105" i="30"/>
  <c r="G101" i="33" s="1"/>
  <c r="M104" i="30"/>
  <c r="K100" i="33" s="1"/>
  <c r="L104" i="30"/>
  <c r="J100" i="33" s="1"/>
  <c r="K104" i="30"/>
  <c r="I100" i="33" s="1"/>
  <c r="J104" i="30"/>
  <c r="H100" i="33" s="1"/>
  <c r="I104" i="30"/>
  <c r="G100" i="33" s="1"/>
  <c r="M103" i="30"/>
  <c r="K99" i="33" s="1"/>
  <c r="L103" i="30"/>
  <c r="J99" i="33" s="1"/>
  <c r="K103" i="30"/>
  <c r="I99" i="33" s="1"/>
  <c r="J103" i="30"/>
  <c r="H99" i="33" s="1"/>
  <c r="I103" i="30"/>
  <c r="G99" i="33" s="1"/>
  <c r="M102" i="30"/>
  <c r="K98" i="33" s="1"/>
  <c r="L102" i="30"/>
  <c r="J98" i="33" s="1"/>
  <c r="K102" i="30"/>
  <c r="I98" i="33" s="1"/>
  <c r="J102" i="30"/>
  <c r="H98" i="33" s="1"/>
  <c r="I102" i="30"/>
  <c r="G98" i="33" s="1"/>
  <c r="M101" i="30"/>
  <c r="K97" i="33" s="1"/>
  <c r="L101" i="30"/>
  <c r="J97" i="33" s="1"/>
  <c r="K101" i="30"/>
  <c r="I97" i="33" s="1"/>
  <c r="J101" i="30"/>
  <c r="H97" i="33" s="1"/>
  <c r="I101" i="30"/>
  <c r="G97" i="33" s="1"/>
  <c r="M100" i="30"/>
  <c r="K96" i="33" s="1"/>
  <c r="L100" i="30"/>
  <c r="J96" i="33" s="1"/>
  <c r="K100" i="30"/>
  <c r="I96" i="33" s="1"/>
  <c r="J100" i="30"/>
  <c r="H96" i="33" s="1"/>
  <c r="I100" i="30"/>
  <c r="G96" i="33" s="1"/>
  <c r="M99" i="30"/>
  <c r="K95" i="33" s="1"/>
  <c r="L99" i="30"/>
  <c r="J95" i="33" s="1"/>
  <c r="K99" i="30"/>
  <c r="I95" i="33" s="1"/>
  <c r="J99" i="30"/>
  <c r="H95" i="33" s="1"/>
  <c r="I99" i="30"/>
  <c r="G95" i="33" s="1"/>
  <c r="M98" i="30"/>
  <c r="K94" i="33" s="1"/>
  <c r="L98" i="30"/>
  <c r="J94" i="33" s="1"/>
  <c r="K98" i="30"/>
  <c r="I94" i="33" s="1"/>
  <c r="J98" i="30"/>
  <c r="H94" i="33" s="1"/>
  <c r="I98" i="30"/>
  <c r="G94" i="33" s="1"/>
  <c r="M97" i="30"/>
  <c r="K93" i="33" s="1"/>
  <c r="L97" i="30"/>
  <c r="J93" i="33" s="1"/>
  <c r="K97" i="30"/>
  <c r="I93" i="33" s="1"/>
  <c r="J97" i="30"/>
  <c r="H93" i="33" s="1"/>
  <c r="I97" i="30"/>
  <c r="G93" i="33" s="1"/>
  <c r="M96" i="30"/>
  <c r="K92" i="33" s="1"/>
  <c r="L96" i="30"/>
  <c r="J92" i="33" s="1"/>
  <c r="K96" i="30"/>
  <c r="I92" i="33" s="1"/>
  <c r="J96" i="30"/>
  <c r="H92" i="33" s="1"/>
  <c r="I96" i="30"/>
  <c r="G92" i="33" s="1"/>
  <c r="M95" i="30"/>
  <c r="K91" i="33" s="1"/>
  <c r="L95" i="30"/>
  <c r="J91" i="33" s="1"/>
  <c r="K95" i="30"/>
  <c r="I91" i="33" s="1"/>
  <c r="J95" i="30"/>
  <c r="H91" i="33" s="1"/>
  <c r="I95" i="30"/>
  <c r="G91" i="33" s="1"/>
  <c r="M94" i="30"/>
  <c r="K90" i="33" s="1"/>
  <c r="L94" i="30"/>
  <c r="J90" i="33" s="1"/>
  <c r="K94" i="30"/>
  <c r="I90" i="33" s="1"/>
  <c r="J94" i="30"/>
  <c r="H90" i="33" s="1"/>
  <c r="I94" i="30"/>
  <c r="G90" i="33" s="1"/>
  <c r="M93" i="30"/>
  <c r="K89" i="33" s="1"/>
  <c r="L93" i="30"/>
  <c r="J89" i="33" s="1"/>
  <c r="K93" i="30"/>
  <c r="I89" i="33" s="1"/>
  <c r="J93" i="30"/>
  <c r="H89" i="33" s="1"/>
  <c r="I93" i="30"/>
  <c r="G89" i="33" s="1"/>
  <c r="M92" i="30"/>
  <c r="K88" i="33" s="1"/>
  <c r="L92" i="30"/>
  <c r="J88" i="33" s="1"/>
  <c r="K92" i="30"/>
  <c r="I88" i="33" s="1"/>
  <c r="J92" i="30"/>
  <c r="H88" i="33" s="1"/>
  <c r="I92" i="30"/>
  <c r="G88" i="33" s="1"/>
  <c r="M91" i="30"/>
  <c r="K87" i="33" s="1"/>
  <c r="L91" i="30"/>
  <c r="J87" i="33" s="1"/>
  <c r="K91" i="30"/>
  <c r="I87" i="33" s="1"/>
  <c r="J91" i="30"/>
  <c r="H87" i="33" s="1"/>
  <c r="I91" i="30"/>
  <c r="G87" i="33" s="1"/>
  <c r="M90" i="30"/>
  <c r="K86" i="33" s="1"/>
  <c r="L90" i="30"/>
  <c r="J86" i="33" s="1"/>
  <c r="K90" i="30"/>
  <c r="I86" i="33" s="1"/>
  <c r="J90" i="30"/>
  <c r="H86" i="33" s="1"/>
  <c r="I90" i="30"/>
  <c r="G86" i="33" s="1"/>
  <c r="M89" i="30"/>
  <c r="K85" i="33" s="1"/>
  <c r="L89" i="30"/>
  <c r="J85" i="33" s="1"/>
  <c r="K89" i="30"/>
  <c r="I85" i="33" s="1"/>
  <c r="J89" i="30"/>
  <c r="H85" i="33" s="1"/>
  <c r="I89" i="30"/>
  <c r="G85" i="33" s="1"/>
  <c r="M88" i="30"/>
  <c r="K84" i="33" s="1"/>
  <c r="L88" i="30"/>
  <c r="J84" i="33" s="1"/>
  <c r="K88" i="30"/>
  <c r="I84" i="33" s="1"/>
  <c r="J88" i="30"/>
  <c r="H84" i="33" s="1"/>
  <c r="I88" i="30"/>
  <c r="G84" i="33" s="1"/>
  <c r="M87" i="30"/>
  <c r="K83" i="33" s="1"/>
  <c r="L87" i="30"/>
  <c r="J83" i="33" s="1"/>
  <c r="K87" i="30"/>
  <c r="I83" i="33" s="1"/>
  <c r="J87" i="30"/>
  <c r="H83" i="33" s="1"/>
  <c r="I87" i="30"/>
  <c r="G83" i="33" s="1"/>
  <c r="M86" i="30"/>
  <c r="K82" i="33" s="1"/>
  <c r="L86" i="30"/>
  <c r="J82" i="33" s="1"/>
  <c r="K86" i="30"/>
  <c r="I82" i="33" s="1"/>
  <c r="J86" i="30"/>
  <c r="H82" i="33" s="1"/>
  <c r="I86" i="30"/>
  <c r="G82" i="33" s="1"/>
  <c r="M85" i="30"/>
  <c r="K81" i="33" s="1"/>
  <c r="L85" i="30"/>
  <c r="J81" i="33" s="1"/>
  <c r="K85" i="30"/>
  <c r="I81" i="33" s="1"/>
  <c r="J85" i="30"/>
  <c r="H81" i="33" s="1"/>
  <c r="I85" i="30"/>
  <c r="G81" i="33" s="1"/>
  <c r="M84" i="30"/>
  <c r="K80" i="33" s="1"/>
  <c r="L84" i="30"/>
  <c r="J80" i="33" s="1"/>
  <c r="K84" i="30"/>
  <c r="I80" i="33" s="1"/>
  <c r="J84" i="30"/>
  <c r="H80" i="33" s="1"/>
  <c r="I84" i="30"/>
  <c r="G80" i="33" s="1"/>
  <c r="M83" i="30"/>
  <c r="K79" i="33" s="1"/>
  <c r="L83" i="30"/>
  <c r="J79" i="33" s="1"/>
  <c r="K83" i="30"/>
  <c r="I79" i="33" s="1"/>
  <c r="J83" i="30"/>
  <c r="H79" i="33" s="1"/>
  <c r="I83" i="30"/>
  <c r="G79" i="33" s="1"/>
  <c r="M82" i="30"/>
  <c r="K78" i="33" s="1"/>
  <c r="L82" i="30"/>
  <c r="J78" i="33" s="1"/>
  <c r="K82" i="30"/>
  <c r="I78" i="33" s="1"/>
  <c r="J82" i="30"/>
  <c r="H78" i="33" s="1"/>
  <c r="I82" i="30"/>
  <c r="G78" i="33" s="1"/>
  <c r="M81" i="30"/>
  <c r="K77" i="33" s="1"/>
  <c r="L81" i="30"/>
  <c r="J77" i="33" s="1"/>
  <c r="K81" i="30"/>
  <c r="I77" i="33" s="1"/>
  <c r="J81" i="30"/>
  <c r="H77" i="33" s="1"/>
  <c r="I81" i="30"/>
  <c r="G77" i="33" s="1"/>
  <c r="M80" i="30"/>
  <c r="K76" i="33" s="1"/>
  <c r="L80" i="30"/>
  <c r="J76" i="33" s="1"/>
  <c r="K80" i="30"/>
  <c r="I76" i="33" s="1"/>
  <c r="J80" i="30"/>
  <c r="H76" i="33" s="1"/>
  <c r="I80" i="30"/>
  <c r="G76" i="33" s="1"/>
  <c r="M79" i="30"/>
  <c r="K75" i="33" s="1"/>
  <c r="L79" i="30"/>
  <c r="J75" i="33" s="1"/>
  <c r="K79" i="30"/>
  <c r="I75" i="33" s="1"/>
  <c r="J79" i="30"/>
  <c r="H75" i="33" s="1"/>
  <c r="I79" i="30"/>
  <c r="G75" i="33" s="1"/>
  <c r="M78" i="30"/>
  <c r="K74" i="33" s="1"/>
  <c r="L78" i="30"/>
  <c r="J74" i="33" s="1"/>
  <c r="K78" i="30"/>
  <c r="I74" i="33" s="1"/>
  <c r="J78" i="30"/>
  <c r="H74" i="33" s="1"/>
  <c r="I78" i="30"/>
  <c r="G74" i="33" s="1"/>
  <c r="M77" i="30"/>
  <c r="K73" i="33" s="1"/>
  <c r="L77" i="30"/>
  <c r="J73" i="33" s="1"/>
  <c r="K77" i="30"/>
  <c r="I73" i="33" s="1"/>
  <c r="J77" i="30"/>
  <c r="H73" i="33" s="1"/>
  <c r="I77" i="30"/>
  <c r="G73" i="33" s="1"/>
  <c r="M76" i="30"/>
  <c r="K72" i="33" s="1"/>
  <c r="L76" i="30"/>
  <c r="J72" i="33" s="1"/>
  <c r="K76" i="30"/>
  <c r="I72" i="33" s="1"/>
  <c r="J76" i="30"/>
  <c r="H72" i="33" s="1"/>
  <c r="I76" i="30"/>
  <c r="G72" i="33" s="1"/>
  <c r="M75" i="30"/>
  <c r="K71" i="33" s="1"/>
  <c r="L75" i="30"/>
  <c r="J71" i="33" s="1"/>
  <c r="K75" i="30"/>
  <c r="I71" i="33" s="1"/>
  <c r="J75" i="30"/>
  <c r="H71" i="33" s="1"/>
  <c r="I75" i="30"/>
  <c r="G71" i="33" s="1"/>
  <c r="M74" i="30"/>
  <c r="K70" i="33" s="1"/>
  <c r="L74" i="30"/>
  <c r="J70" i="33" s="1"/>
  <c r="K74" i="30"/>
  <c r="I70" i="33" s="1"/>
  <c r="J74" i="30"/>
  <c r="H70" i="33" s="1"/>
  <c r="I74" i="30"/>
  <c r="G70" i="33" s="1"/>
  <c r="M73" i="30"/>
  <c r="K69" i="33" s="1"/>
  <c r="L73" i="30"/>
  <c r="J69" i="33" s="1"/>
  <c r="K73" i="30"/>
  <c r="I69" i="33" s="1"/>
  <c r="J73" i="30"/>
  <c r="H69" i="33" s="1"/>
  <c r="I73" i="30"/>
  <c r="G69" i="33" s="1"/>
  <c r="M72" i="30"/>
  <c r="K68" i="33" s="1"/>
  <c r="L72" i="30"/>
  <c r="J68" i="33" s="1"/>
  <c r="K72" i="30"/>
  <c r="I68" i="33" s="1"/>
  <c r="J72" i="30"/>
  <c r="H68" i="33" s="1"/>
  <c r="I72" i="30"/>
  <c r="G68" i="33" s="1"/>
  <c r="M71" i="30"/>
  <c r="K67" i="33" s="1"/>
  <c r="L71" i="30"/>
  <c r="J67" i="33" s="1"/>
  <c r="K71" i="30"/>
  <c r="I67" i="33" s="1"/>
  <c r="J71" i="30"/>
  <c r="H67" i="33" s="1"/>
  <c r="I71" i="30"/>
  <c r="G67" i="33" s="1"/>
  <c r="M70" i="30"/>
  <c r="K66" i="33" s="1"/>
  <c r="L70" i="30"/>
  <c r="J66" i="33" s="1"/>
  <c r="K70" i="30"/>
  <c r="I66" i="33" s="1"/>
  <c r="J70" i="30"/>
  <c r="H66" i="33" s="1"/>
  <c r="I70" i="30"/>
  <c r="G66" i="33" s="1"/>
  <c r="M69" i="30"/>
  <c r="K65" i="33" s="1"/>
  <c r="L69" i="30"/>
  <c r="J65" i="33" s="1"/>
  <c r="K69" i="30"/>
  <c r="I65" i="33" s="1"/>
  <c r="J69" i="30"/>
  <c r="H65" i="33" s="1"/>
  <c r="I69" i="30"/>
  <c r="G65" i="33" s="1"/>
  <c r="M68" i="30"/>
  <c r="K64" i="33" s="1"/>
  <c r="L68" i="30"/>
  <c r="J64" i="33" s="1"/>
  <c r="K68" i="30"/>
  <c r="I64" i="33" s="1"/>
  <c r="J68" i="30"/>
  <c r="H64" i="33" s="1"/>
  <c r="I68" i="30"/>
  <c r="G64" i="33" s="1"/>
  <c r="M67" i="30"/>
  <c r="K63" i="33" s="1"/>
  <c r="L67" i="30"/>
  <c r="J63" i="33" s="1"/>
  <c r="K67" i="30"/>
  <c r="I63" i="33" s="1"/>
  <c r="J67" i="30"/>
  <c r="H63" i="33" s="1"/>
  <c r="I67" i="30"/>
  <c r="G63" i="33" s="1"/>
  <c r="M66" i="30"/>
  <c r="K62" i="33" s="1"/>
  <c r="L66" i="30"/>
  <c r="J62" i="33" s="1"/>
  <c r="K66" i="30"/>
  <c r="I62" i="33" s="1"/>
  <c r="J66" i="30"/>
  <c r="H62" i="33" s="1"/>
  <c r="I66" i="30"/>
  <c r="G62" i="33" s="1"/>
  <c r="M65" i="30"/>
  <c r="K61" i="33" s="1"/>
  <c r="L65" i="30"/>
  <c r="J61" i="33" s="1"/>
  <c r="K65" i="30"/>
  <c r="I61" i="33" s="1"/>
  <c r="J65" i="30"/>
  <c r="H61" i="33" s="1"/>
  <c r="I65" i="30"/>
  <c r="G61" i="33" s="1"/>
  <c r="M64" i="30"/>
  <c r="K60" i="33" s="1"/>
  <c r="L64" i="30"/>
  <c r="J60" i="33" s="1"/>
  <c r="K64" i="30"/>
  <c r="I60" i="33" s="1"/>
  <c r="J64" i="30"/>
  <c r="H60" i="33" s="1"/>
  <c r="I64" i="30"/>
  <c r="G60" i="33" s="1"/>
  <c r="M63" i="30"/>
  <c r="K59" i="33" s="1"/>
  <c r="L63" i="30"/>
  <c r="J59" i="33" s="1"/>
  <c r="K63" i="30"/>
  <c r="I59" i="33" s="1"/>
  <c r="J63" i="30"/>
  <c r="H59" i="33" s="1"/>
  <c r="I63" i="30"/>
  <c r="G59" i="33" s="1"/>
  <c r="M62" i="30"/>
  <c r="K58" i="33" s="1"/>
  <c r="L62" i="30"/>
  <c r="J58" i="33" s="1"/>
  <c r="K62" i="30"/>
  <c r="I58" i="33" s="1"/>
  <c r="J62" i="30"/>
  <c r="H58" i="33" s="1"/>
  <c r="I62" i="30"/>
  <c r="G58" i="33" s="1"/>
  <c r="M61" i="30"/>
  <c r="K57" i="33" s="1"/>
  <c r="L61" i="30"/>
  <c r="J57" i="33" s="1"/>
  <c r="K61" i="30"/>
  <c r="I57" i="33" s="1"/>
  <c r="J61" i="30"/>
  <c r="H57" i="33" s="1"/>
  <c r="I61" i="30"/>
  <c r="G57" i="33" s="1"/>
  <c r="M60" i="30"/>
  <c r="K56" i="33" s="1"/>
  <c r="L60" i="30"/>
  <c r="J56" i="33" s="1"/>
  <c r="K60" i="30"/>
  <c r="I56" i="33" s="1"/>
  <c r="J60" i="30"/>
  <c r="H56" i="33" s="1"/>
  <c r="I60" i="30"/>
  <c r="G56" i="33" s="1"/>
  <c r="M59" i="30"/>
  <c r="K55" i="33" s="1"/>
  <c r="L59" i="30"/>
  <c r="J55" i="33" s="1"/>
  <c r="K59" i="30"/>
  <c r="I55" i="33" s="1"/>
  <c r="J59" i="30"/>
  <c r="H55" i="33" s="1"/>
  <c r="I59" i="30"/>
  <c r="G55" i="33" s="1"/>
  <c r="M58" i="30"/>
  <c r="K54" i="33" s="1"/>
  <c r="L58" i="30"/>
  <c r="J54" i="33" s="1"/>
  <c r="K58" i="30"/>
  <c r="I54" i="33" s="1"/>
  <c r="J58" i="30"/>
  <c r="H54" i="33" s="1"/>
  <c r="I58" i="30"/>
  <c r="G54" i="33" s="1"/>
  <c r="M57" i="30"/>
  <c r="K53" i="33" s="1"/>
  <c r="L57" i="30"/>
  <c r="J53" i="33" s="1"/>
  <c r="K57" i="30"/>
  <c r="I53" i="33" s="1"/>
  <c r="J57" i="30"/>
  <c r="H53" i="33" s="1"/>
  <c r="I57" i="30"/>
  <c r="G53" i="33" s="1"/>
  <c r="M56" i="30"/>
  <c r="K52" i="33" s="1"/>
  <c r="L56" i="30"/>
  <c r="J52" i="33" s="1"/>
  <c r="K56" i="30"/>
  <c r="I52" i="33" s="1"/>
  <c r="J56" i="30"/>
  <c r="H52" i="33" s="1"/>
  <c r="I56" i="30"/>
  <c r="G52" i="33" s="1"/>
  <c r="M55" i="30"/>
  <c r="K51" i="33" s="1"/>
  <c r="L55" i="30"/>
  <c r="J51" i="33" s="1"/>
  <c r="K55" i="30"/>
  <c r="I51" i="33" s="1"/>
  <c r="J55" i="30"/>
  <c r="H51" i="33" s="1"/>
  <c r="I55" i="30"/>
  <c r="G51" i="33" s="1"/>
  <c r="M54" i="30"/>
  <c r="K50" i="33" s="1"/>
  <c r="L54" i="30"/>
  <c r="J50" i="33" s="1"/>
  <c r="K54" i="30"/>
  <c r="I50" i="33" s="1"/>
  <c r="J54" i="30"/>
  <c r="H50" i="33" s="1"/>
  <c r="I54" i="30"/>
  <c r="G50" i="33" s="1"/>
  <c r="M53" i="30"/>
  <c r="K49" i="33" s="1"/>
  <c r="L53" i="30"/>
  <c r="J49" i="33" s="1"/>
  <c r="K53" i="30"/>
  <c r="I49" i="33" s="1"/>
  <c r="J53" i="30"/>
  <c r="H49" i="33" s="1"/>
  <c r="I53" i="30"/>
  <c r="G49" i="33" s="1"/>
  <c r="M52" i="30"/>
  <c r="K48" i="33" s="1"/>
  <c r="L52" i="30"/>
  <c r="J48" i="33" s="1"/>
  <c r="K52" i="30"/>
  <c r="I48" i="33" s="1"/>
  <c r="J52" i="30"/>
  <c r="H48" i="33" s="1"/>
  <c r="I52" i="30"/>
  <c r="G48" i="33" s="1"/>
  <c r="M51" i="30"/>
  <c r="K47" i="33" s="1"/>
  <c r="L51" i="30"/>
  <c r="J47" i="33" s="1"/>
  <c r="K51" i="30"/>
  <c r="I47" i="33" s="1"/>
  <c r="J51" i="30"/>
  <c r="H47" i="33" s="1"/>
  <c r="I51" i="30"/>
  <c r="G47" i="33" s="1"/>
  <c r="M50" i="30"/>
  <c r="K46" i="33" s="1"/>
  <c r="L50" i="30"/>
  <c r="J46" i="33" s="1"/>
  <c r="K50" i="30"/>
  <c r="I46" i="33" s="1"/>
  <c r="J50" i="30"/>
  <c r="H46" i="33" s="1"/>
  <c r="I50" i="30"/>
  <c r="G46" i="33" s="1"/>
  <c r="M49" i="30"/>
  <c r="K45" i="33" s="1"/>
  <c r="L49" i="30"/>
  <c r="J45" i="33" s="1"/>
  <c r="K49" i="30"/>
  <c r="I45" i="33" s="1"/>
  <c r="J49" i="30"/>
  <c r="H45" i="33" s="1"/>
  <c r="I49" i="30"/>
  <c r="G45" i="33" s="1"/>
  <c r="M48" i="30"/>
  <c r="K44" i="33" s="1"/>
  <c r="L48" i="30"/>
  <c r="J44" i="33" s="1"/>
  <c r="K48" i="30"/>
  <c r="I44" i="33" s="1"/>
  <c r="J48" i="30"/>
  <c r="H44" i="33" s="1"/>
  <c r="I48" i="30"/>
  <c r="G44" i="33" s="1"/>
  <c r="M47" i="30"/>
  <c r="K43" i="33" s="1"/>
  <c r="L47" i="30"/>
  <c r="J43" i="33" s="1"/>
  <c r="K47" i="30"/>
  <c r="I43" i="33" s="1"/>
  <c r="J47" i="30"/>
  <c r="H43" i="33" s="1"/>
  <c r="I47" i="30"/>
  <c r="G43" i="33" s="1"/>
  <c r="M46" i="30"/>
  <c r="K42" i="33" s="1"/>
  <c r="L46" i="30"/>
  <c r="J42" i="33" s="1"/>
  <c r="K46" i="30"/>
  <c r="I42" i="33" s="1"/>
  <c r="J46" i="30"/>
  <c r="H42" i="33" s="1"/>
  <c r="I46" i="30"/>
  <c r="G42" i="33" s="1"/>
  <c r="M45" i="30"/>
  <c r="K41" i="33" s="1"/>
  <c r="L45" i="30"/>
  <c r="J41" i="33" s="1"/>
  <c r="K45" i="30"/>
  <c r="I41" i="33" s="1"/>
  <c r="J45" i="30"/>
  <c r="H41" i="33" s="1"/>
  <c r="I45" i="30"/>
  <c r="G41" i="33" s="1"/>
  <c r="M44" i="30"/>
  <c r="K40" i="33" s="1"/>
  <c r="L44" i="30"/>
  <c r="J40" i="33" s="1"/>
  <c r="K44" i="30"/>
  <c r="I40" i="33" s="1"/>
  <c r="J44" i="30"/>
  <c r="H40" i="33" s="1"/>
  <c r="I44" i="30"/>
  <c r="G40" i="33" s="1"/>
  <c r="M43" i="30"/>
  <c r="K39" i="33" s="1"/>
  <c r="L43" i="30"/>
  <c r="J39" i="33" s="1"/>
  <c r="K43" i="30"/>
  <c r="I39" i="33" s="1"/>
  <c r="J43" i="30"/>
  <c r="H39" i="33" s="1"/>
  <c r="I43" i="30"/>
  <c r="G39" i="33" s="1"/>
  <c r="M42" i="30"/>
  <c r="K38" i="33" s="1"/>
  <c r="L42" i="30"/>
  <c r="J38" i="33" s="1"/>
  <c r="K42" i="30"/>
  <c r="I38" i="33" s="1"/>
  <c r="J42" i="30"/>
  <c r="H38" i="33" s="1"/>
  <c r="I42" i="30"/>
  <c r="G38" i="33" s="1"/>
  <c r="M41" i="30"/>
  <c r="K37" i="33" s="1"/>
  <c r="L41" i="30"/>
  <c r="J37" i="33" s="1"/>
  <c r="K41" i="30"/>
  <c r="I37" i="33" s="1"/>
  <c r="J41" i="30"/>
  <c r="H37" i="33" s="1"/>
  <c r="I41" i="30"/>
  <c r="G37" i="33" s="1"/>
  <c r="M40" i="30"/>
  <c r="K36" i="33" s="1"/>
  <c r="L40" i="30"/>
  <c r="J36" i="33" s="1"/>
  <c r="K40" i="30"/>
  <c r="I36" i="33" s="1"/>
  <c r="J40" i="30"/>
  <c r="H36" i="33" s="1"/>
  <c r="I40" i="30"/>
  <c r="G36" i="33" s="1"/>
  <c r="M39" i="30"/>
  <c r="K35" i="33" s="1"/>
  <c r="L39" i="30"/>
  <c r="J35" i="33" s="1"/>
  <c r="K39" i="30"/>
  <c r="I35" i="33" s="1"/>
  <c r="J39" i="30"/>
  <c r="H35" i="33" s="1"/>
  <c r="I39" i="30"/>
  <c r="G35" i="33" s="1"/>
  <c r="M38" i="30"/>
  <c r="K34" i="33" s="1"/>
  <c r="L38" i="30"/>
  <c r="J34" i="33" s="1"/>
  <c r="K38" i="30"/>
  <c r="I34" i="33" s="1"/>
  <c r="J38" i="30"/>
  <c r="H34" i="33" s="1"/>
  <c r="I38" i="30"/>
  <c r="G34" i="33" s="1"/>
  <c r="M37" i="30"/>
  <c r="K33" i="33" s="1"/>
  <c r="L37" i="30"/>
  <c r="J33" i="33" s="1"/>
  <c r="K37" i="30"/>
  <c r="I33" i="33" s="1"/>
  <c r="J37" i="30"/>
  <c r="H33" i="33" s="1"/>
  <c r="I37" i="30"/>
  <c r="G33" i="33" s="1"/>
  <c r="M36" i="30"/>
  <c r="K32" i="33" s="1"/>
  <c r="L36" i="30"/>
  <c r="J32" i="33" s="1"/>
  <c r="K36" i="30"/>
  <c r="I32" i="33" s="1"/>
  <c r="J36" i="30"/>
  <c r="H32" i="33" s="1"/>
  <c r="I36" i="30"/>
  <c r="G32" i="33" s="1"/>
  <c r="M35" i="30"/>
  <c r="K31" i="33" s="1"/>
  <c r="L35" i="30"/>
  <c r="J31" i="33" s="1"/>
  <c r="K35" i="30"/>
  <c r="I31" i="33" s="1"/>
  <c r="J35" i="30"/>
  <c r="H31" i="33" s="1"/>
  <c r="I35" i="30"/>
  <c r="G31" i="33" s="1"/>
  <c r="M34" i="30"/>
  <c r="K30" i="33" s="1"/>
  <c r="L34" i="30"/>
  <c r="J30" i="33" s="1"/>
  <c r="K34" i="30"/>
  <c r="I30" i="33" s="1"/>
  <c r="J34" i="30"/>
  <c r="H30" i="33" s="1"/>
  <c r="I34" i="30"/>
  <c r="G30" i="33" s="1"/>
  <c r="M33" i="30"/>
  <c r="K29" i="33" s="1"/>
  <c r="L33" i="30"/>
  <c r="J29" i="33" s="1"/>
  <c r="K33" i="30"/>
  <c r="I29" i="33" s="1"/>
  <c r="J33" i="30"/>
  <c r="H29" i="33" s="1"/>
  <c r="I33" i="30"/>
  <c r="G29" i="33" s="1"/>
  <c r="M32" i="30"/>
  <c r="K28" i="33" s="1"/>
  <c r="L32" i="30"/>
  <c r="J28" i="33" s="1"/>
  <c r="K32" i="30"/>
  <c r="I28" i="33" s="1"/>
  <c r="J32" i="30"/>
  <c r="H28" i="33" s="1"/>
  <c r="I32" i="30"/>
  <c r="G28" i="33" s="1"/>
  <c r="M31" i="30"/>
  <c r="K27" i="33" s="1"/>
  <c r="L31" i="30"/>
  <c r="J27" i="33" s="1"/>
  <c r="K31" i="30"/>
  <c r="I27" i="33" s="1"/>
  <c r="J31" i="30"/>
  <c r="H27" i="33" s="1"/>
  <c r="I31" i="30"/>
  <c r="G27" i="33" s="1"/>
  <c r="M30" i="30"/>
  <c r="K26" i="33" s="1"/>
  <c r="L30" i="30"/>
  <c r="J26" i="33" s="1"/>
  <c r="K30" i="30"/>
  <c r="I26" i="33" s="1"/>
  <c r="J30" i="30"/>
  <c r="H26" i="33" s="1"/>
  <c r="I30" i="30"/>
  <c r="G26" i="33" s="1"/>
  <c r="M29" i="30"/>
  <c r="K25" i="33" s="1"/>
  <c r="L29" i="30"/>
  <c r="J25" i="33" s="1"/>
  <c r="K29" i="30"/>
  <c r="I25" i="33" s="1"/>
  <c r="J29" i="30"/>
  <c r="H25" i="33" s="1"/>
  <c r="I29" i="30"/>
  <c r="G25" i="33" s="1"/>
  <c r="M28" i="30"/>
  <c r="K24" i="33" s="1"/>
  <c r="L28" i="30"/>
  <c r="J24" i="33" s="1"/>
  <c r="K28" i="30"/>
  <c r="I24" i="33" s="1"/>
  <c r="J28" i="30"/>
  <c r="H24" i="33" s="1"/>
  <c r="I28" i="30"/>
  <c r="G24" i="33" s="1"/>
  <c r="M27" i="30"/>
  <c r="K23" i="33" s="1"/>
  <c r="L27" i="30"/>
  <c r="J23" i="33" s="1"/>
  <c r="K27" i="30"/>
  <c r="I23" i="33" s="1"/>
  <c r="J27" i="30"/>
  <c r="H23" i="33" s="1"/>
  <c r="I27" i="30"/>
  <c r="G23" i="33" s="1"/>
  <c r="M26" i="30"/>
  <c r="K22" i="33" s="1"/>
  <c r="L26" i="30"/>
  <c r="J22" i="33" s="1"/>
  <c r="K26" i="30"/>
  <c r="I22" i="33" s="1"/>
  <c r="J26" i="30"/>
  <c r="H22" i="33" s="1"/>
  <c r="I26" i="30"/>
  <c r="G22" i="33" s="1"/>
  <c r="M25" i="30"/>
  <c r="K21" i="33" s="1"/>
  <c r="L25" i="30"/>
  <c r="J21" i="33" s="1"/>
  <c r="K25" i="30"/>
  <c r="I21" i="33" s="1"/>
  <c r="J25" i="30"/>
  <c r="H21" i="33" s="1"/>
  <c r="I25" i="30"/>
  <c r="G21" i="33" s="1"/>
  <c r="M24" i="30"/>
  <c r="K20" i="33" s="1"/>
  <c r="L24" i="30"/>
  <c r="J20" i="33" s="1"/>
  <c r="K24" i="30"/>
  <c r="I20" i="33" s="1"/>
  <c r="J24" i="30"/>
  <c r="H20" i="33" s="1"/>
  <c r="I24" i="30"/>
  <c r="G20" i="33" s="1"/>
  <c r="M23" i="30"/>
  <c r="K19" i="33" s="1"/>
  <c r="L23" i="30"/>
  <c r="J19" i="33" s="1"/>
  <c r="K23" i="30"/>
  <c r="I19" i="33" s="1"/>
  <c r="J23" i="30"/>
  <c r="H19" i="33" s="1"/>
  <c r="I23" i="30"/>
  <c r="G19" i="33" s="1"/>
  <c r="M22" i="30"/>
  <c r="K18" i="33" s="1"/>
  <c r="L22" i="30"/>
  <c r="J18" i="33" s="1"/>
  <c r="K22" i="30"/>
  <c r="I18" i="33" s="1"/>
  <c r="J22" i="30"/>
  <c r="H18" i="33" s="1"/>
  <c r="I22" i="30"/>
  <c r="G18" i="33" s="1"/>
  <c r="M21" i="30"/>
  <c r="K17" i="33" s="1"/>
  <c r="L21" i="30"/>
  <c r="J17" i="33" s="1"/>
  <c r="K21" i="30"/>
  <c r="I17" i="33" s="1"/>
  <c r="J21" i="30"/>
  <c r="H17" i="33" s="1"/>
  <c r="I21" i="30"/>
  <c r="G17" i="33" s="1"/>
  <c r="M20" i="30"/>
  <c r="K16" i="33" s="1"/>
  <c r="L20" i="30"/>
  <c r="J16" i="33" s="1"/>
  <c r="K20" i="30"/>
  <c r="I16" i="33" s="1"/>
  <c r="J20" i="30"/>
  <c r="H16" i="33" s="1"/>
  <c r="I20" i="30"/>
  <c r="G16" i="33" s="1"/>
  <c r="M19" i="30"/>
  <c r="K15" i="33" s="1"/>
  <c r="L19" i="30"/>
  <c r="J15" i="33" s="1"/>
  <c r="K19" i="30"/>
  <c r="I15" i="33" s="1"/>
  <c r="J19" i="30"/>
  <c r="H15" i="33" s="1"/>
  <c r="I19" i="30"/>
  <c r="G15" i="33" s="1"/>
  <c r="M18" i="30"/>
  <c r="K14" i="33" s="1"/>
  <c r="L18" i="30"/>
  <c r="J14" i="33" s="1"/>
  <c r="K18" i="30"/>
  <c r="I14" i="33" s="1"/>
  <c r="J18" i="30"/>
  <c r="H14" i="33" s="1"/>
  <c r="I18" i="30"/>
  <c r="G14" i="33" s="1"/>
  <c r="M17" i="30"/>
  <c r="K13" i="33" s="1"/>
  <c r="L17" i="30"/>
  <c r="J13" i="33" s="1"/>
  <c r="K17" i="30"/>
  <c r="I13" i="33" s="1"/>
  <c r="J17" i="30"/>
  <c r="H13" i="33" s="1"/>
  <c r="I17" i="30"/>
  <c r="G13" i="33" s="1"/>
  <c r="M16" i="30"/>
  <c r="K12" i="33" s="1"/>
  <c r="L16" i="30"/>
  <c r="J12" i="33" s="1"/>
  <c r="K16" i="30"/>
  <c r="I12" i="33" s="1"/>
  <c r="J16" i="30"/>
  <c r="H12" i="33" s="1"/>
  <c r="I16" i="30"/>
  <c r="G12" i="33" s="1"/>
  <c r="M15" i="30"/>
  <c r="K11" i="33" s="1"/>
  <c r="L15" i="30"/>
  <c r="J11" i="33" s="1"/>
  <c r="K15" i="30"/>
  <c r="I11" i="33" s="1"/>
  <c r="J15" i="30"/>
  <c r="H11" i="33" s="1"/>
  <c r="I15" i="30"/>
  <c r="G11" i="33" s="1"/>
  <c r="M14" i="30"/>
  <c r="K10" i="33" s="1"/>
  <c r="L14" i="30"/>
  <c r="J10" i="33" s="1"/>
  <c r="K14" i="30"/>
  <c r="I10" i="33" s="1"/>
  <c r="J14" i="30"/>
  <c r="H10" i="33" s="1"/>
  <c r="I14" i="30"/>
  <c r="G10" i="33" s="1"/>
  <c r="M13" i="30"/>
  <c r="K9" i="33" s="1"/>
  <c r="L13" i="30"/>
  <c r="J9" i="33" s="1"/>
  <c r="K13" i="30"/>
  <c r="I9" i="33" s="1"/>
  <c r="J13" i="30"/>
  <c r="H9" i="33" s="1"/>
  <c r="I13" i="30"/>
  <c r="G9" i="33" s="1"/>
  <c r="M12" i="30"/>
  <c r="K8" i="33" s="1"/>
  <c r="L12" i="30"/>
  <c r="J8" i="33" s="1"/>
  <c r="K12" i="30"/>
  <c r="I8" i="33" s="1"/>
  <c r="J12" i="30"/>
  <c r="H8" i="33" s="1"/>
  <c r="I12" i="30"/>
  <c r="G8" i="33" s="1"/>
  <c r="M11" i="30"/>
  <c r="K7" i="33" s="1"/>
  <c r="L11" i="30"/>
  <c r="J7" i="33" s="1"/>
  <c r="K11" i="30"/>
  <c r="I7" i="33" s="1"/>
  <c r="J11" i="30"/>
  <c r="H7" i="33" s="1"/>
  <c r="I11" i="30"/>
  <c r="G7" i="33" s="1"/>
  <c r="M4" i="30"/>
  <c r="K4" i="33" s="1"/>
  <c r="L4" i="30"/>
  <c r="J4" i="33" s="1"/>
  <c r="K4" i="30"/>
  <c r="I4" i="33" s="1"/>
  <c r="J4" i="30"/>
  <c r="H4" i="33" s="1"/>
  <c r="I4" i="30"/>
  <c r="G4" i="33" s="1"/>
  <c r="M3" i="30"/>
  <c r="K3" i="33" s="1"/>
  <c r="L3" i="30"/>
  <c r="J3" i="33" s="1"/>
  <c r="K3" i="30"/>
  <c r="I3" i="33" s="1"/>
  <c r="J3" i="30"/>
  <c r="H3" i="33" s="1"/>
  <c r="I3" i="30"/>
  <c r="G3" i="33" s="1"/>
  <c r="M167" i="29"/>
  <c r="E163" i="33" s="1"/>
  <c r="Y163" i="33" s="1"/>
  <c r="L167" i="29"/>
  <c r="D163" i="33" s="1"/>
  <c r="X163" i="33" s="1"/>
  <c r="K167" i="29"/>
  <c r="C163" i="33" s="1"/>
  <c r="W163" i="33" s="1"/>
  <c r="J167" i="29"/>
  <c r="B163" i="33" s="1"/>
  <c r="V163" i="33" s="1"/>
  <c r="I167" i="29"/>
  <c r="A163" i="33" s="1"/>
  <c r="U163" i="33" s="1"/>
  <c r="M166" i="29"/>
  <c r="E162" i="33" s="1"/>
  <c r="Y162" i="33" s="1"/>
  <c r="L166" i="29"/>
  <c r="D162" i="33" s="1"/>
  <c r="X162" i="33" s="1"/>
  <c r="K166" i="29"/>
  <c r="C162" i="33" s="1"/>
  <c r="W162" i="33" s="1"/>
  <c r="J166" i="29"/>
  <c r="B162" i="33" s="1"/>
  <c r="I166" i="29"/>
  <c r="A162" i="33" s="1"/>
  <c r="U162" i="33" s="1"/>
  <c r="M165" i="29"/>
  <c r="E161" i="33" s="1"/>
  <c r="Y161" i="33" s="1"/>
  <c r="L165" i="29"/>
  <c r="D161" i="33" s="1"/>
  <c r="X161" i="33" s="1"/>
  <c r="K165" i="29"/>
  <c r="C161" i="33" s="1"/>
  <c r="W161" i="33" s="1"/>
  <c r="J165" i="29"/>
  <c r="B161" i="33" s="1"/>
  <c r="V161" i="33" s="1"/>
  <c r="I165" i="29"/>
  <c r="A161" i="33" s="1"/>
  <c r="U161" i="33" s="1"/>
  <c r="M164" i="29"/>
  <c r="E160" i="33" s="1"/>
  <c r="Y160" i="33" s="1"/>
  <c r="L164" i="29"/>
  <c r="D160" i="33" s="1"/>
  <c r="X160" i="33" s="1"/>
  <c r="K164" i="29"/>
  <c r="C160" i="33" s="1"/>
  <c r="W160" i="33" s="1"/>
  <c r="J164" i="29"/>
  <c r="B160" i="33" s="1"/>
  <c r="V160" i="33" s="1"/>
  <c r="I164" i="29"/>
  <c r="A160" i="33" s="1"/>
  <c r="U160" i="33" s="1"/>
  <c r="M163" i="29"/>
  <c r="E159" i="33" s="1"/>
  <c r="L163" i="29"/>
  <c r="D159" i="33" s="1"/>
  <c r="X159" i="33" s="1"/>
  <c r="K163" i="29"/>
  <c r="C159" i="33" s="1"/>
  <c r="W159" i="33" s="1"/>
  <c r="J163" i="29"/>
  <c r="B159" i="33" s="1"/>
  <c r="V159" i="33" s="1"/>
  <c r="I163" i="29"/>
  <c r="A159" i="33" s="1"/>
  <c r="U159" i="33" s="1"/>
  <c r="M162" i="29"/>
  <c r="E158" i="33" s="1"/>
  <c r="Y158" i="33" s="1"/>
  <c r="L162" i="29"/>
  <c r="D158" i="33" s="1"/>
  <c r="X158" i="33" s="1"/>
  <c r="K162" i="29"/>
  <c r="C158" i="33" s="1"/>
  <c r="W158" i="33" s="1"/>
  <c r="J162" i="29"/>
  <c r="B158" i="33" s="1"/>
  <c r="V158" i="33" s="1"/>
  <c r="I162" i="29"/>
  <c r="A158" i="33" s="1"/>
  <c r="U158" i="33" s="1"/>
  <c r="M161" i="29"/>
  <c r="E157" i="33" s="1"/>
  <c r="Y157" i="33" s="1"/>
  <c r="L161" i="29"/>
  <c r="D157" i="33" s="1"/>
  <c r="X157" i="33" s="1"/>
  <c r="K161" i="29"/>
  <c r="C157" i="33" s="1"/>
  <c r="J161" i="29"/>
  <c r="B157" i="33" s="1"/>
  <c r="V157" i="33" s="1"/>
  <c r="I161" i="29"/>
  <c r="A157" i="33" s="1"/>
  <c r="U157" i="33" s="1"/>
  <c r="M160" i="29"/>
  <c r="E156" i="33" s="1"/>
  <c r="Y156" i="33" s="1"/>
  <c r="L160" i="29"/>
  <c r="D156" i="33" s="1"/>
  <c r="X156" i="33" s="1"/>
  <c r="K160" i="29"/>
  <c r="C156" i="33" s="1"/>
  <c r="W156" i="33" s="1"/>
  <c r="J160" i="29"/>
  <c r="B156" i="33" s="1"/>
  <c r="V156" i="33" s="1"/>
  <c r="I160" i="29"/>
  <c r="A156" i="33" s="1"/>
  <c r="U156" i="33" s="1"/>
  <c r="M159" i="29"/>
  <c r="E155" i="33" s="1"/>
  <c r="Y155" i="33" s="1"/>
  <c r="L159" i="29"/>
  <c r="D155" i="33" s="1"/>
  <c r="X155" i="33" s="1"/>
  <c r="K159" i="29"/>
  <c r="C155" i="33" s="1"/>
  <c r="W155" i="33" s="1"/>
  <c r="J159" i="29"/>
  <c r="B155" i="33" s="1"/>
  <c r="V155" i="33" s="1"/>
  <c r="I159" i="29"/>
  <c r="A155" i="33" s="1"/>
  <c r="M158" i="29"/>
  <c r="E154" i="33" s="1"/>
  <c r="Y154" i="33" s="1"/>
  <c r="L158" i="29"/>
  <c r="D154" i="33" s="1"/>
  <c r="X154" i="33" s="1"/>
  <c r="K158" i="29"/>
  <c r="C154" i="33" s="1"/>
  <c r="W154" i="33" s="1"/>
  <c r="J158" i="29"/>
  <c r="B154" i="33" s="1"/>
  <c r="V154" i="33" s="1"/>
  <c r="I158" i="29"/>
  <c r="A154" i="33" s="1"/>
  <c r="U154" i="33" s="1"/>
  <c r="M157" i="29"/>
  <c r="E153" i="33" s="1"/>
  <c r="Y153" i="33" s="1"/>
  <c r="L157" i="29"/>
  <c r="D153" i="33" s="1"/>
  <c r="X153" i="33" s="1"/>
  <c r="K157" i="29"/>
  <c r="C153" i="33" s="1"/>
  <c r="W153" i="33" s="1"/>
  <c r="J157" i="29"/>
  <c r="B153" i="33" s="1"/>
  <c r="V153" i="33" s="1"/>
  <c r="I157" i="29"/>
  <c r="A153" i="33" s="1"/>
  <c r="U153" i="33" s="1"/>
  <c r="M156" i="29"/>
  <c r="E152" i="33" s="1"/>
  <c r="Y152" i="33" s="1"/>
  <c r="L156" i="29"/>
  <c r="D152" i="33" s="1"/>
  <c r="K156" i="29"/>
  <c r="C152" i="33" s="1"/>
  <c r="W152" i="33" s="1"/>
  <c r="J156" i="29"/>
  <c r="B152" i="33" s="1"/>
  <c r="V152" i="33" s="1"/>
  <c r="I156" i="29"/>
  <c r="A152" i="33" s="1"/>
  <c r="U152" i="33" s="1"/>
  <c r="M155" i="29"/>
  <c r="E151" i="33" s="1"/>
  <c r="Y151" i="33" s="1"/>
  <c r="L155" i="29"/>
  <c r="D151" i="33" s="1"/>
  <c r="X151" i="33" s="1"/>
  <c r="K155" i="29"/>
  <c r="C151" i="33" s="1"/>
  <c r="W151" i="33" s="1"/>
  <c r="J155" i="29"/>
  <c r="B151" i="33" s="1"/>
  <c r="V151" i="33" s="1"/>
  <c r="I155" i="29"/>
  <c r="A151" i="33" s="1"/>
  <c r="U151" i="33" s="1"/>
  <c r="M154" i="29"/>
  <c r="E150" i="33" s="1"/>
  <c r="Y150" i="33" s="1"/>
  <c r="L154" i="29"/>
  <c r="D150" i="33" s="1"/>
  <c r="X150" i="33" s="1"/>
  <c r="K154" i="29"/>
  <c r="C150" i="33" s="1"/>
  <c r="W150" i="33" s="1"/>
  <c r="J154" i="29"/>
  <c r="B150" i="33" s="1"/>
  <c r="I154" i="29"/>
  <c r="A150" i="33" s="1"/>
  <c r="U150" i="33" s="1"/>
  <c r="M153" i="29"/>
  <c r="E149" i="33" s="1"/>
  <c r="Y149" i="33" s="1"/>
  <c r="L153" i="29"/>
  <c r="D149" i="33" s="1"/>
  <c r="X149" i="33" s="1"/>
  <c r="K153" i="29"/>
  <c r="C149" i="33" s="1"/>
  <c r="W149" i="33" s="1"/>
  <c r="J153" i="29"/>
  <c r="B149" i="33" s="1"/>
  <c r="V149" i="33" s="1"/>
  <c r="I153" i="29"/>
  <c r="A149" i="33" s="1"/>
  <c r="U149" i="33" s="1"/>
  <c r="M152" i="29"/>
  <c r="E148" i="33" s="1"/>
  <c r="Y148" i="33" s="1"/>
  <c r="L152" i="29"/>
  <c r="D148" i="33" s="1"/>
  <c r="X148" i="33" s="1"/>
  <c r="K152" i="29"/>
  <c r="C148" i="33" s="1"/>
  <c r="W148" i="33" s="1"/>
  <c r="J152" i="29"/>
  <c r="B148" i="33" s="1"/>
  <c r="V148" i="33" s="1"/>
  <c r="I152" i="29"/>
  <c r="A148" i="33" s="1"/>
  <c r="U148" i="33" s="1"/>
  <c r="M151" i="29"/>
  <c r="E147" i="33" s="1"/>
  <c r="L151" i="29"/>
  <c r="D147" i="33" s="1"/>
  <c r="X147" i="33" s="1"/>
  <c r="K151" i="29"/>
  <c r="C147" i="33" s="1"/>
  <c r="W147" i="33" s="1"/>
  <c r="J151" i="29"/>
  <c r="B147" i="33" s="1"/>
  <c r="V147" i="33" s="1"/>
  <c r="I151" i="29"/>
  <c r="A147" i="33" s="1"/>
  <c r="U147" i="33" s="1"/>
  <c r="M150" i="29"/>
  <c r="E146" i="33" s="1"/>
  <c r="Y146" i="33" s="1"/>
  <c r="L150" i="29"/>
  <c r="D146" i="33" s="1"/>
  <c r="X146" i="33" s="1"/>
  <c r="K150" i="29"/>
  <c r="C146" i="33" s="1"/>
  <c r="W146" i="33" s="1"/>
  <c r="J150" i="29"/>
  <c r="B146" i="33" s="1"/>
  <c r="V146" i="33" s="1"/>
  <c r="I150" i="29"/>
  <c r="A146" i="33" s="1"/>
  <c r="U146" i="33" s="1"/>
  <c r="M149" i="29"/>
  <c r="E145" i="33" s="1"/>
  <c r="Y145" i="33" s="1"/>
  <c r="L149" i="29"/>
  <c r="D145" i="33" s="1"/>
  <c r="X145" i="33" s="1"/>
  <c r="K149" i="29"/>
  <c r="C145" i="33" s="1"/>
  <c r="J149" i="29"/>
  <c r="B145" i="33" s="1"/>
  <c r="V145" i="33" s="1"/>
  <c r="I149" i="29"/>
  <c r="A145" i="33" s="1"/>
  <c r="U145" i="33" s="1"/>
  <c r="M148" i="29"/>
  <c r="E144" i="33" s="1"/>
  <c r="Y144" i="33" s="1"/>
  <c r="L148" i="29"/>
  <c r="D144" i="33" s="1"/>
  <c r="X144" i="33" s="1"/>
  <c r="K148" i="29"/>
  <c r="C144" i="33" s="1"/>
  <c r="W144" i="33" s="1"/>
  <c r="J148" i="29"/>
  <c r="B144" i="33" s="1"/>
  <c r="V144" i="33" s="1"/>
  <c r="I148" i="29"/>
  <c r="A144" i="33" s="1"/>
  <c r="U144" i="33" s="1"/>
  <c r="M147" i="29"/>
  <c r="E143" i="33" s="1"/>
  <c r="Y143" i="33" s="1"/>
  <c r="L147" i="29"/>
  <c r="D143" i="33" s="1"/>
  <c r="X143" i="33" s="1"/>
  <c r="K147" i="29"/>
  <c r="C143" i="33" s="1"/>
  <c r="W143" i="33" s="1"/>
  <c r="J147" i="29"/>
  <c r="B143" i="33" s="1"/>
  <c r="V143" i="33" s="1"/>
  <c r="I147" i="29"/>
  <c r="A143" i="33" s="1"/>
  <c r="M146" i="29"/>
  <c r="E142" i="33" s="1"/>
  <c r="Y142" i="33" s="1"/>
  <c r="L146" i="29"/>
  <c r="D142" i="33" s="1"/>
  <c r="X142" i="33" s="1"/>
  <c r="K146" i="29"/>
  <c r="C142" i="33" s="1"/>
  <c r="W142" i="33" s="1"/>
  <c r="J146" i="29"/>
  <c r="B142" i="33" s="1"/>
  <c r="V142" i="33" s="1"/>
  <c r="I146" i="29"/>
  <c r="A142" i="33" s="1"/>
  <c r="U142" i="33" s="1"/>
  <c r="M145" i="29"/>
  <c r="E141" i="33" s="1"/>
  <c r="Y141" i="33" s="1"/>
  <c r="L145" i="29"/>
  <c r="D141" i="33" s="1"/>
  <c r="X141" i="33" s="1"/>
  <c r="K145" i="29"/>
  <c r="C141" i="33" s="1"/>
  <c r="W141" i="33" s="1"/>
  <c r="J145" i="29"/>
  <c r="B141" i="33" s="1"/>
  <c r="V141" i="33" s="1"/>
  <c r="I145" i="29"/>
  <c r="A141" i="33" s="1"/>
  <c r="U141" i="33" s="1"/>
  <c r="M144" i="29"/>
  <c r="E140" i="33" s="1"/>
  <c r="Y140" i="33" s="1"/>
  <c r="L144" i="29"/>
  <c r="D140" i="33" s="1"/>
  <c r="K144" i="29"/>
  <c r="C140" i="33" s="1"/>
  <c r="J144" i="29"/>
  <c r="B140" i="33" s="1"/>
  <c r="V140" i="33" s="1"/>
  <c r="I144" i="29"/>
  <c r="A140" i="33" s="1"/>
  <c r="M143" i="29"/>
  <c r="E139" i="33" s="1"/>
  <c r="Y139" i="33" s="1"/>
  <c r="L143" i="29"/>
  <c r="D139" i="33" s="1"/>
  <c r="X139" i="33" s="1"/>
  <c r="K143" i="29"/>
  <c r="C139" i="33" s="1"/>
  <c r="W139" i="33" s="1"/>
  <c r="J143" i="29"/>
  <c r="B139" i="33" s="1"/>
  <c r="V139" i="33" s="1"/>
  <c r="I143" i="29"/>
  <c r="A139" i="33" s="1"/>
  <c r="U139" i="33" s="1"/>
  <c r="M142" i="29"/>
  <c r="E138" i="33" s="1"/>
  <c r="Y138" i="33" s="1"/>
  <c r="L142" i="29"/>
  <c r="D138" i="33" s="1"/>
  <c r="X138" i="33" s="1"/>
  <c r="K142" i="29"/>
  <c r="C138" i="33" s="1"/>
  <c r="W138" i="33" s="1"/>
  <c r="J142" i="29"/>
  <c r="B138" i="33" s="1"/>
  <c r="I142" i="29"/>
  <c r="A138" i="33" s="1"/>
  <c r="U138" i="33" s="1"/>
  <c r="M141" i="29"/>
  <c r="E137" i="33" s="1"/>
  <c r="Y137" i="33" s="1"/>
  <c r="L141" i="29"/>
  <c r="D137" i="33" s="1"/>
  <c r="X137" i="33" s="1"/>
  <c r="K141" i="29"/>
  <c r="C137" i="33" s="1"/>
  <c r="W137" i="33" s="1"/>
  <c r="J141" i="29"/>
  <c r="B137" i="33" s="1"/>
  <c r="V137" i="33" s="1"/>
  <c r="I141" i="29"/>
  <c r="A137" i="33" s="1"/>
  <c r="U137" i="33" s="1"/>
  <c r="M140" i="29"/>
  <c r="E136" i="33" s="1"/>
  <c r="Y136" i="33" s="1"/>
  <c r="L140" i="29"/>
  <c r="D136" i="33" s="1"/>
  <c r="X136" i="33" s="1"/>
  <c r="K140" i="29"/>
  <c r="C136" i="33" s="1"/>
  <c r="W136" i="33" s="1"/>
  <c r="J140" i="29"/>
  <c r="B136" i="33" s="1"/>
  <c r="V136" i="33" s="1"/>
  <c r="I140" i="29"/>
  <c r="A136" i="33" s="1"/>
  <c r="U136" i="33" s="1"/>
  <c r="M139" i="29"/>
  <c r="E135" i="33" s="1"/>
  <c r="L139" i="29"/>
  <c r="D135" i="33" s="1"/>
  <c r="X135" i="33" s="1"/>
  <c r="K139" i="29"/>
  <c r="C135" i="33" s="1"/>
  <c r="W135" i="33" s="1"/>
  <c r="J139" i="29"/>
  <c r="B135" i="33" s="1"/>
  <c r="V135" i="33" s="1"/>
  <c r="I139" i="29"/>
  <c r="A135" i="33" s="1"/>
  <c r="U135" i="33" s="1"/>
  <c r="M138" i="29"/>
  <c r="E134" i="33" s="1"/>
  <c r="Y134" i="33" s="1"/>
  <c r="L138" i="29"/>
  <c r="D134" i="33" s="1"/>
  <c r="X134" i="33" s="1"/>
  <c r="K138" i="29"/>
  <c r="C134" i="33" s="1"/>
  <c r="W134" i="33" s="1"/>
  <c r="J138" i="29"/>
  <c r="B134" i="33" s="1"/>
  <c r="V134" i="33" s="1"/>
  <c r="I138" i="29"/>
  <c r="A134" i="33" s="1"/>
  <c r="U134" i="33" s="1"/>
  <c r="M137" i="29"/>
  <c r="E133" i="33" s="1"/>
  <c r="Y133" i="33" s="1"/>
  <c r="L137" i="29"/>
  <c r="D133" i="33" s="1"/>
  <c r="X133" i="33" s="1"/>
  <c r="K137" i="29"/>
  <c r="C133" i="33" s="1"/>
  <c r="J137" i="29"/>
  <c r="B133" i="33" s="1"/>
  <c r="V133" i="33" s="1"/>
  <c r="I137" i="29"/>
  <c r="A133" i="33" s="1"/>
  <c r="U133" i="33" s="1"/>
  <c r="M136" i="29"/>
  <c r="E132" i="33" s="1"/>
  <c r="Y132" i="33" s="1"/>
  <c r="L136" i="29"/>
  <c r="D132" i="33" s="1"/>
  <c r="X132" i="33" s="1"/>
  <c r="K136" i="29"/>
  <c r="C132" i="33" s="1"/>
  <c r="W132" i="33" s="1"/>
  <c r="J136" i="29"/>
  <c r="B132" i="33" s="1"/>
  <c r="V132" i="33" s="1"/>
  <c r="I136" i="29"/>
  <c r="A132" i="33" s="1"/>
  <c r="U132" i="33" s="1"/>
  <c r="M135" i="29"/>
  <c r="E131" i="33" s="1"/>
  <c r="Y131" i="33" s="1"/>
  <c r="L135" i="29"/>
  <c r="D131" i="33" s="1"/>
  <c r="X131" i="33" s="1"/>
  <c r="K135" i="29"/>
  <c r="C131" i="33" s="1"/>
  <c r="W131" i="33" s="1"/>
  <c r="J135" i="29"/>
  <c r="B131" i="33" s="1"/>
  <c r="V131" i="33" s="1"/>
  <c r="I135" i="29"/>
  <c r="A131" i="33" s="1"/>
  <c r="M134" i="29"/>
  <c r="E130" i="33" s="1"/>
  <c r="Y130" i="33" s="1"/>
  <c r="L134" i="29"/>
  <c r="D130" i="33" s="1"/>
  <c r="X130" i="33" s="1"/>
  <c r="K134" i="29"/>
  <c r="C130" i="33" s="1"/>
  <c r="W130" i="33" s="1"/>
  <c r="J134" i="29"/>
  <c r="B130" i="33" s="1"/>
  <c r="V130" i="33" s="1"/>
  <c r="I134" i="29"/>
  <c r="A130" i="33" s="1"/>
  <c r="U130" i="33" s="1"/>
  <c r="M133" i="29"/>
  <c r="E129" i="33" s="1"/>
  <c r="L133" i="29"/>
  <c r="D129" i="33" s="1"/>
  <c r="X129" i="33" s="1"/>
  <c r="K133" i="29"/>
  <c r="C129" i="33" s="1"/>
  <c r="W129" i="33" s="1"/>
  <c r="J133" i="29"/>
  <c r="B129" i="33" s="1"/>
  <c r="I133" i="29"/>
  <c r="A129" i="33" s="1"/>
  <c r="U129" i="33" s="1"/>
  <c r="M132" i="29"/>
  <c r="E128" i="33" s="1"/>
  <c r="Y128" i="33" s="1"/>
  <c r="L132" i="29"/>
  <c r="D128" i="33" s="1"/>
  <c r="K132" i="29"/>
  <c r="C128" i="33" s="1"/>
  <c r="W128" i="33" s="1"/>
  <c r="J132" i="29"/>
  <c r="B128" i="33" s="1"/>
  <c r="V128" i="33" s="1"/>
  <c r="I132" i="29"/>
  <c r="A128" i="33" s="1"/>
  <c r="U128" i="33" s="1"/>
  <c r="M131" i="29"/>
  <c r="E127" i="33" s="1"/>
  <c r="Y127" i="33" s="1"/>
  <c r="L131" i="29"/>
  <c r="D127" i="33" s="1"/>
  <c r="X127" i="33" s="1"/>
  <c r="K131" i="29"/>
  <c r="C127" i="33" s="1"/>
  <c r="W127" i="33" s="1"/>
  <c r="J131" i="29"/>
  <c r="B127" i="33" s="1"/>
  <c r="V127" i="33" s="1"/>
  <c r="I131" i="29"/>
  <c r="A127" i="33" s="1"/>
  <c r="U127" i="33" s="1"/>
  <c r="M130" i="29"/>
  <c r="E126" i="33" s="1"/>
  <c r="Y126" i="33" s="1"/>
  <c r="L130" i="29"/>
  <c r="D126" i="33" s="1"/>
  <c r="X126" i="33" s="1"/>
  <c r="K130" i="29"/>
  <c r="C126" i="33" s="1"/>
  <c r="W126" i="33" s="1"/>
  <c r="J130" i="29"/>
  <c r="B126" i="33" s="1"/>
  <c r="I130" i="29"/>
  <c r="A126" i="33" s="1"/>
  <c r="U126" i="33" s="1"/>
  <c r="M129" i="29"/>
  <c r="E125" i="33" s="1"/>
  <c r="Y125" i="33" s="1"/>
  <c r="L129" i="29"/>
  <c r="D125" i="33" s="1"/>
  <c r="X125" i="33" s="1"/>
  <c r="K129" i="29"/>
  <c r="C125" i="33" s="1"/>
  <c r="W125" i="33" s="1"/>
  <c r="J129" i="29"/>
  <c r="B125" i="33" s="1"/>
  <c r="V125" i="33" s="1"/>
  <c r="I129" i="29"/>
  <c r="A125" i="33" s="1"/>
  <c r="U125" i="33" s="1"/>
  <c r="M128" i="29"/>
  <c r="E124" i="33" s="1"/>
  <c r="Y124" i="33" s="1"/>
  <c r="L128" i="29"/>
  <c r="D124" i="33" s="1"/>
  <c r="X124" i="33" s="1"/>
  <c r="K128" i="29"/>
  <c r="C124" i="33" s="1"/>
  <c r="W124" i="33" s="1"/>
  <c r="J128" i="29"/>
  <c r="B124" i="33" s="1"/>
  <c r="V124" i="33" s="1"/>
  <c r="I128" i="29"/>
  <c r="A124" i="33" s="1"/>
  <c r="U124" i="33" s="1"/>
  <c r="M127" i="29"/>
  <c r="E123" i="33" s="1"/>
  <c r="L127" i="29"/>
  <c r="D123" i="33" s="1"/>
  <c r="X123" i="33" s="1"/>
  <c r="K127" i="29"/>
  <c r="C123" i="33" s="1"/>
  <c r="W123" i="33" s="1"/>
  <c r="J127" i="29"/>
  <c r="B123" i="33" s="1"/>
  <c r="V123" i="33" s="1"/>
  <c r="I127" i="29"/>
  <c r="A123" i="33" s="1"/>
  <c r="U123" i="33" s="1"/>
  <c r="M126" i="29"/>
  <c r="E122" i="33" s="1"/>
  <c r="Y122" i="33" s="1"/>
  <c r="L126" i="29"/>
  <c r="D122" i="33" s="1"/>
  <c r="X122" i="33" s="1"/>
  <c r="K126" i="29"/>
  <c r="C122" i="33" s="1"/>
  <c r="W122" i="33" s="1"/>
  <c r="J126" i="29"/>
  <c r="B122" i="33" s="1"/>
  <c r="V122" i="33" s="1"/>
  <c r="I126" i="29"/>
  <c r="A122" i="33" s="1"/>
  <c r="U122" i="33" s="1"/>
  <c r="M125" i="29"/>
  <c r="E121" i="33" s="1"/>
  <c r="Y121" i="33" s="1"/>
  <c r="L125" i="29"/>
  <c r="D121" i="33" s="1"/>
  <c r="K125" i="29"/>
  <c r="C121" i="33" s="1"/>
  <c r="J125" i="29"/>
  <c r="B121" i="33" s="1"/>
  <c r="I125" i="29"/>
  <c r="A121" i="33" s="1"/>
  <c r="U121" i="33" s="1"/>
  <c r="M124" i="29"/>
  <c r="E120" i="33" s="1"/>
  <c r="Y120" i="33" s="1"/>
  <c r="L124" i="29"/>
  <c r="D120" i="33" s="1"/>
  <c r="X120" i="33" s="1"/>
  <c r="K124" i="29"/>
  <c r="C120" i="33" s="1"/>
  <c r="W120" i="33" s="1"/>
  <c r="J124" i="29"/>
  <c r="B120" i="33" s="1"/>
  <c r="V120" i="33" s="1"/>
  <c r="I124" i="29"/>
  <c r="A120" i="33" s="1"/>
  <c r="U120" i="33" s="1"/>
  <c r="M123" i="29"/>
  <c r="E119" i="33" s="1"/>
  <c r="Y119" i="33" s="1"/>
  <c r="L123" i="29"/>
  <c r="D119" i="33" s="1"/>
  <c r="X119" i="33" s="1"/>
  <c r="K123" i="29"/>
  <c r="C119" i="33" s="1"/>
  <c r="W119" i="33" s="1"/>
  <c r="J123" i="29"/>
  <c r="B119" i="33" s="1"/>
  <c r="V119" i="33" s="1"/>
  <c r="I123" i="29"/>
  <c r="A119" i="33" s="1"/>
  <c r="M122" i="29"/>
  <c r="E118" i="33" s="1"/>
  <c r="Y118" i="33" s="1"/>
  <c r="L122" i="29"/>
  <c r="D118" i="33" s="1"/>
  <c r="X118" i="33" s="1"/>
  <c r="K122" i="29"/>
  <c r="C118" i="33" s="1"/>
  <c r="W118" i="33" s="1"/>
  <c r="J122" i="29"/>
  <c r="B118" i="33" s="1"/>
  <c r="V118" i="33" s="1"/>
  <c r="I122" i="29"/>
  <c r="A118" i="33" s="1"/>
  <c r="U118" i="33" s="1"/>
  <c r="M121" i="29"/>
  <c r="E117" i="33" s="1"/>
  <c r="Y117" i="33" s="1"/>
  <c r="L121" i="29"/>
  <c r="D117" i="33" s="1"/>
  <c r="K121" i="29"/>
  <c r="C117" i="33" s="1"/>
  <c r="J121" i="29"/>
  <c r="B117" i="33" s="1"/>
  <c r="V117" i="33" s="1"/>
  <c r="I121" i="29"/>
  <c r="A117" i="33" s="1"/>
  <c r="U117" i="33" s="1"/>
  <c r="M120" i="29"/>
  <c r="E116" i="33" s="1"/>
  <c r="Y116" i="33" s="1"/>
  <c r="L120" i="29"/>
  <c r="D116" i="33" s="1"/>
  <c r="K120" i="29"/>
  <c r="C116" i="33" s="1"/>
  <c r="W116" i="33" s="1"/>
  <c r="J120" i="29"/>
  <c r="B116" i="33" s="1"/>
  <c r="V116" i="33" s="1"/>
  <c r="I120" i="29"/>
  <c r="A116" i="33" s="1"/>
  <c r="U116" i="33" s="1"/>
  <c r="M119" i="29"/>
  <c r="E115" i="33" s="1"/>
  <c r="Y115" i="33" s="1"/>
  <c r="L119" i="29"/>
  <c r="D115" i="33" s="1"/>
  <c r="X115" i="33" s="1"/>
  <c r="K119" i="29"/>
  <c r="C115" i="33" s="1"/>
  <c r="W115" i="33" s="1"/>
  <c r="J119" i="29"/>
  <c r="B115" i="33" s="1"/>
  <c r="V115" i="33" s="1"/>
  <c r="I119" i="29"/>
  <c r="A115" i="33" s="1"/>
  <c r="M118" i="29"/>
  <c r="E114" i="33" s="1"/>
  <c r="Y114" i="33" s="1"/>
  <c r="L118" i="29"/>
  <c r="D114" i="33" s="1"/>
  <c r="X114" i="33" s="1"/>
  <c r="K118" i="29"/>
  <c r="C114" i="33" s="1"/>
  <c r="W114" i="33" s="1"/>
  <c r="J118" i="29"/>
  <c r="B114" i="33" s="1"/>
  <c r="I118" i="29"/>
  <c r="A114" i="33" s="1"/>
  <c r="U114" i="33" s="1"/>
  <c r="M117" i="29"/>
  <c r="E113" i="33" s="1"/>
  <c r="Y113" i="33" s="1"/>
  <c r="L117" i="29"/>
  <c r="D113" i="33" s="1"/>
  <c r="X113" i="33" s="1"/>
  <c r="K117" i="29"/>
  <c r="C113" i="33" s="1"/>
  <c r="W113" i="33" s="1"/>
  <c r="J117" i="29"/>
  <c r="B113" i="33" s="1"/>
  <c r="V113" i="33" s="1"/>
  <c r="I117" i="29"/>
  <c r="A113" i="33" s="1"/>
  <c r="U113" i="33" s="1"/>
  <c r="M116" i="29"/>
  <c r="E112" i="33" s="1"/>
  <c r="Y112" i="33" s="1"/>
  <c r="L116" i="29"/>
  <c r="D112" i="33" s="1"/>
  <c r="X112" i="33" s="1"/>
  <c r="K116" i="29"/>
  <c r="C112" i="33" s="1"/>
  <c r="W112" i="33" s="1"/>
  <c r="J116" i="29"/>
  <c r="B112" i="33" s="1"/>
  <c r="V112" i="33" s="1"/>
  <c r="I116" i="29"/>
  <c r="A112" i="33" s="1"/>
  <c r="U112" i="33" s="1"/>
  <c r="M115" i="29"/>
  <c r="E111" i="33" s="1"/>
  <c r="L115" i="29"/>
  <c r="D111" i="33" s="1"/>
  <c r="X111" i="33" s="1"/>
  <c r="K115" i="29"/>
  <c r="C111" i="33" s="1"/>
  <c r="W111" i="33" s="1"/>
  <c r="J115" i="29"/>
  <c r="B111" i="33" s="1"/>
  <c r="V111" i="33" s="1"/>
  <c r="I115" i="29"/>
  <c r="A111" i="33" s="1"/>
  <c r="U111" i="33" s="1"/>
  <c r="M114" i="29"/>
  <c r="E110" i="33" s="1"/>
  <c r="Y110" i="33" s="1"/>
  <c r="L114" i="29"/>
  <c r="D110" i="33" s="1"/>
  <c r="X110" i="33" s="1"/>
  <c r="K114" i="29"/>
  <c r="C110" i="33" s="1"/>
  <c r="W110" i="33" s="1"/>
  <c r="J114" i="29"/>
  <c r="B110" i="33" s="1"/>
  <c r="V110" i="33" s="1"/>
  <c r="I114" i="29"/>
  <c r="A110" i="33" s="1"/>
  <c r="U110" i="33" s="1"/>
  <c r="M113" i="29"/>
  <c r="E109" i="33" s="1"/>
  <c r="Y109" i="33" s="1"/>
  <c r="L113" i="29"/>
  <c r="D109" i="33" s="1"/>
  <c r="X109" i="33" s="1"/>
  <c r="K113" i="29"/>
  <c r="C109" i="33" s="1"/>
  <c r="J113" i="29"/>
  <c r="B109" i="33" s="1"/>
  <c r="V109" i="33" s="1"/>
  <c r="I113" i="29"/>
  <c r="A109" i="33" s="1"/>
  <c r="U109" i="33" s="1"/>
  <c r="M112" i="29"/>
  <c r="E108" i="33" s="1"/>
  <c r="Y108" i="33" s="1"/>
  <c r="L112" i="29"/>
  <c r="D108" i="33" s="1"/>
  <c r="X108" i="33" s="1"/>
  <c r="K112" i="29"/>
  <c r="C108" i="33" s="1"/>
  <c r="W108" i="33" s="1"/>
  <c r="J112" i="29"/>
  <c r="B108" i="33" s="1"/>
  <c r="V108" i="33" s="1"/>
  <c r="I112" i="29"/>
  <c r="A108" i="33" s="1"/>
  <c r="U108" i="33" s="1"/>
  <c r="M111" i="29"/>
  <c r="E107" i="33" s="1"/>
  <c r="Y107" i="33" s="1"/>
  <c r="L111" i="29"/>
  <c r="D107" i="33" s="1"/>
  <c r="X107" i="33" s="1"/>
  <c r="K111" i="29"/>
  <c r="C107" i="33" s="1"/>
  <c r="W107" i="33" s="1"/>
  <c r="J111" i="29"/>
  <c r="B107" i="33" s="1"/>
  <c r="V107" i="33" s="1"/>
  <c r="I111" i="29"/>
  <c r="A107" i="33" s="1"/>
  <c r="U107" i="33" s="1"/>
  <c r="M110" i="29"/>
  <c r="E106" i="33" s="1"/>
  <c r="Y106" i="33" s="1"/>
  <c r="L110" i="29"/>
  <c r="D106" i="33" s="1"/>
  <c r="X106" i="33" s="1"/>
  <c r="K110" i="29"/>
  <c r="C106" i="33" s="1"/>
  <c r="W106" i="33" s="1"/>
  <c r="J110" i="29"/>
  <c r="B106" i="33" s="1"/>
  <c r="V106" i="33" s="1"/>
  <c r="I110" i="29"/>
  <c r="A106" i="33" s="1"/>
  <c r="U106" i="33" s="1"/>
  <c r="M109" i="29"/>
  <c r="E105" i="33" s="1"/>
  <c r="Y105" i="33" s="1"/>
  <c r="L109" i="29"/>
  <c r="D105" i="33" s="1"/>
  <c r="X105" i="33" s="1"/>
  <c r="K109" i="29"/>
  <c r="C105" i="33" s="1"/>
  <c r="W105" i="33" s="1"/>
  <c r="J109" i="29"/>
  <c r="B105" i="33" s="1"/>
  <c r="V105" i="33" s="1"/>
  <c r="I109" i="29"/>
  <c r="A105" i="33" s="1"/>
  <c r="M108" i="29"/>
  <c r="E104" i="33" s="1"/>
  <c r="Y104" i="33" s="1"/>
  <c r="L108" i="29"/>
  <c r="D104" i="33" s="1"/>
  <c r="K108" i="29"/>
  <c r="C104" i="33" s="1"/>
  <c r="W104" i="33" s="1"/>
  <c r="J108" i="29"/>
  <c r="B104" i="33" s="1"/>
  <c r="V104" i="33" s="1"/>
  <c r="I108" i="29"/>
  <c r="A104" i="33" s="1"/>
  <c r="U104" i="33" s="1"/>
  <c r="M107" i="29"/>
  <c r="E103" i="33" s="1"/>
  <c r="L107" i="29"/>
  <c r="D103" i="33" s="1"/>
  <c r="K107" i="29"/>
  <c r="C103" i="33" s="1"/>
  <c r="W103" i="33" s="1"/>
  <c r="J107" i="29"/>
  <c r="B103" i="33" s="1"/>
  <c r="V103" i="33" s="1"/>
  <c r="I107" i="29"/>
  <c r="A103" i="33" s="1"/>
  <c r="U103" i="33" s="1"/>
  <c r="M106" i="29"/>
  <c r="E102" i="33" s="1"/>
  <c r="Y102" i="33" s="1"/>
  <c r="L106" i="29"/>
  <c r="D102" i="33" s="1"/>
  <c r="X102" i="33" s="1"/>
  <c r="K106" i="29"/>
  <c r="C102" i="33" s="1"/>
  <c r="W102" i="33" s="1"/>
  <c r="J106" i="29"/>
  <c r="B102" i="33" s="1"/>
  <c r="I106" i="29"/>
  <c r="A102" i="33" s="1"/>
  <c r="U102" i="33" s="1"/>
  <c r="M105" i="29"/>
  <c r="E101" i="33" s="1"/>
  <c r="Y101" i="33" s="1"/>
  <c r="L105" i="29"/>
  <c r="D101" i="33" s="1"/>
  <c r="K105" i="29"/>
  <c r="C101" i="33" s="1"/>
  <c r="J105" i="29"/>
  <c r="B101" i="33" s="1"/>
  <c r="V101" i="33" s="1"/>
  <c r="I105" i="29"/>
  <c r="A101" i="33" s="1"/>
  <c r="U101" i="33" s="1"/>
  <c r="M104" i="29"/>
  <c r="E100" i="33" s="1"/>
  <c r="Y100" i="33" s="1"/>
  <c r="L104" i="29"/>
  <c r="D100" i="33" s="1"/>
  <c r="X100" i="33" s="1"/>
  <c r="K104" i="29"/>
  <c r="C100" i="33" s="1"/>
  <c r="W100" i="33" s="1"/>
  <c r="J104" i="29"/>
  <c r="B100" i="33" s="1"/>
  <c r="V100" i="33" s="1"/>
  <c r="I104" i="29"/>
  <c r="A100" i="33" s="1"/>
  <c r="U100" i="33" s="1"/>
  <c r="M103" i="29"/>
  <c r="E99" i="33" s="1"/>
  <c r="L103" i="29"/>
  <c r="D99" i="33" s="1"/>
  <c r="X99" i="33" s="1"/>
  <c r="K103" i="29"/>
  <c r="C99" i="33" s="1"/>
  <c r="W99" i="33" s="1"/>
  <c r="J103" i="29"/>
  <c r="B99" i="33" s="1"/>
  <c r="V99" i="33" s="1"/>
  <c r="I103" i="29"/>
  <c r="A99" i="33" s="1"/>
  <c r="U99" i="33" s="1"/>
  <c r="M102" i="29"/>
  <c r="E98" i="33" s="1"/>
  <c r="Y98" i="33" s="1"/>
  <c r="L102" i="29"/>
  <c r="D98" i="33" s="1"/>
  <c r="X98" i="33" s="1"/>
  <c r="K102" i="29"/>
  <c r="C98" i="33" s="1"/>
  <c r="W98" i="33" s="1"/>
  <c r="J102" i="29"/>
  <c r="B98" i="33" s="1"/>
  <c r="V98" i="33" s="1"/>
  <c r="I102" i="29"/>
  <c r="A98" i="33" s="1"/>
  <c r="U98" i="33" s="1"/>
  <c r="M101" i="29"/>
  <c r="E97" i="33" s="1"/>
  <c r="Y97" i="33" s="1"/>
  <c r="L101" i="29"/>
  <c r="D97" i="33" s="1"/>
  <c r="X97" i="33" s="1"/>
  <c r="K101" i="29"/>
  <c r="C97" i="33" s="1"/>
  <c r="J101" i="29"/>
  <c r="B97" i="33" s="1"/>
  <c r="V97" i="33" s="1"/>
  <c r="I101" i="29"/>
  <c r="A97" i="33" s="1"/>
  <c r="U97" i="33" s="1"/>
  <c r="M100" i="29"/>
  <c r="E96" i="33" s="1"/>
  <c r="Y96" i="33" s="1"/>
  <c r="L100" i="29"/>
  <c r="D96" i="33" s="1"/>
  <c r="X96" i="33" s="1"/>
  <c r="K100" i="29"/>
  <c r="C96" i="33" s="1"/>
  <c r="W96" i="33" s="1"/>
  <c r="J100" i="29"/>
  <c r="B96" i="33" s="1"/>
  <c r="V96" i="33" s="1"/>
  <c r="I100" i="29"/>
  <c r="A96" i="33" s="1"/>
  <c r="M99" i="29"/>
  <c r="E95" i="33" s="1"/>
  <c r="Y95" i="33" s="1"/>
  <c r="L99" i="29"/>
  <c r="D95" i="33" s="1"/>
  <c r="X95" i="33" s="1"/>
  <c r="K99" i="29"/>
  <c r="C95" i="33" s="1"/>
  <c r="W95" i="33" s="1"/>
  <c r="J99" i="29"/>
  <c r="B95" i="33" s="1"/>
  <c r="V95" i="33" s="1"/>
  <c r="I99" i="29"/>
  <c r="A95" i="33" s="1"/>
  <c r="M98" i="29"/>
  <c r="E94" i="33" s="1"/>
  <c r="L98" i="29"/>
  <c r="D94" i="33" s="1"/>
  <c r="K98" i="29"/>
  <c r="C94" i="33" s="1"/>
  <c r="W94" i="33" s="1"/>
  <c r="J98" i="29"/>
  <c r="B94" i="33" s="1"/>
  <c r="V94" i="33" s="1"/>
  <c r="I98" i="29"/>
  <c r="A94" i="33" s="1"/>
  <c r="U94" i="33" s="1"/>
  <c r="M97" i="29"/>
  <c r="E93" i="33" s="1"/>
  <c r="Y93" i="33" s="1"/>
  <c r="L97" i="29"/>
  <c r="D93" i="33" s="1"/>
  <c r="X93" i="33" s="1"/>
  <c r="K97" i="29"/>
  <c r="C93" i="33" s="1"/>
  <c r="W93" i="33" s="1"/>
  <c r="J97" i="29"/>
  <c r="B93" i="33" s="1"/>
  <c r="V93" i="33" s="1"/>
  <c r="I97" i="29"/>
  <c r="A93" i="33" s="1"/>
  <c r="U93" i="33" s="1"/>
  <c r="M96" i="29"/>
  <c r="E92" i="33" s="1"/>
  <c r="Y92" i="33" s="1"/>
  <c r="L96" i="29"/>
  <c r="D92" i="33" s="1"/>
  <c r="K96" i="29"/>
  <c r="C92" i="33" s="1"/>
  <c r="J96" i="29"/>
  <c r="B92" i="33" s="1"/>
  <c r="V92" i="33" s="1"/>
  <c r="I96" i="29"/>
  <c r="A92" i="33" s="1"/>
  <c r="U92" i="33" s="1"/>
  <c r="M95" i="29"/>
  <c r="E91" i="33" s="1"/>
  <c r="Y91" i="33" s="1"/>
  <c r="L95" i="29"/>
  <c r="D91" i="33" s="1"/>
  <c r="X91" i="33" s="1"/>
  <c r="K95" i="29"/>
  <c r="C91" i="33" s="1"/>
  <c r="W91" i="33" s="1"/>
  <c r="J95" i="29"/>
  <c r="B91" i="33" s="1"/>
  <c r="V91" i="33" s="1"/>
  <c r="I95" i="29"/>
  <c r="A91" i="33" s="1"/>
  <c r="U91" i="33" s="1"/>
  <c r="M94" i="29"/>
  <c r="E90" i="33" s="1"/>
  <c r="Y90" i="33" s="1"/>
  <c r="L94" i="29"/>
  <c r="D90" i="33" s="1"/>
  <c r="X90" i="33" s="1"/>
  <c r="K94" i="29"/>
  <c r="C90" i="33" s="1"/>
  <c r="W90" i="33" s="1"/>
  <c r="J94" i="29"/>
  <c r="B90" i="33" s="1"/>
  <c r="V90" i="33" s="1"/>
  <c r="I94" i="29"/>
  <c r="A90" i="33" s="1"/>
  <c r="U90" i="33" s="1"/>
  <c r="M93" i="29"/>
  <c r="E89" i="33" s="1"/>
  <c r="Y89" i="33" s="1"/>
  <c r="L93" i="29"/>
  <c r="D89" i="33" s="1"/>
  <c r="X89" i="33" s="1"/>
  <c r="K93" i="29"/>
  <c r="C89" i="33" s="1"/>
  <c r="J93" i="29"/>
  <c r="B89" i="33" s="1"/>
  <c r="V89" i="33" s="1"/>
  <c r="I93" i="29"/>
  <c r="A89" i="33" s="1"/>
  <c r="M92" i="29"/>
  <c r="E88" i="33" s="1"/>
  <c r="Y88" i="33" s="1"/>
  <c r="L92" i="29"/>
  <c r="D88" i="33" s="1"/>
  <c r="X88" i="33" s="1"/>
  <c r="K92" i="29"/>
  <c r="C88" i="33" s="1"/>
  <c r="W88" i="33" s="1"/>
  <c r="J92" i="29"/>
  <c r="B88" i="33" s="1"/>
  <c r="V88" i="33" s="1"/>
  <c r="I92" i="29"/>
  <c r="A88" i="33" s="1"/>
  <c r="U88" i="33" s="1"/>
  <c r="M91" i="29"/>
  <c r="E87" i="33" s="1"/>
  <c r="Y87" i="33" s="1"/>
  <c r="L91" i="29"/>
  <c r="D87" i="33" s="1"/>
  <c r="X87" i="33" s="1"/>
  <c r="K91" i="29"/>
  <c r="C87" i="33" s="1"/>
  <c r="W87" i="33" s="1"/>
  <c r="J91" i="29"/>
  <c r="B87" i="33" s="1"/>
  <c r="V87" i="33" s="1"/>
  <c r="I91" i="29"/>
  <c r="A87" i="33" s="1"/>
  <c r="U87" i="33" s="1"/>
  <c r="M90" i="29"/>
  <c r="E86" i="33" s="1"/>
  <c r="Y86" i="33" s="1"/>
  <c r="L90" i="29"/>
  <c r="D86" i="33" s="1"/>
  <c r="X86" i="33" s="1"/>
  <c r="K90" i="29"/>
  <c r="C86" i="33" s="1"/>
  <c r="J90" i="29"/>
  <c r="B86" i="33" s="1"/>
  <c r="V86" i="33" s="1"/>
  <c r="I90" i="29"/>
  <c r="A86" i="33" s="1"/>
  <c r="M89" i="29"/>
  <c r="E85" i="33" s="1"/>
  <c r="Y85" i="33" s="1"/>
  <c r="L89" i="29"/>
  <c r="D85" i="33" s="1"/>
  <c r="K89" i="29"/>
  <c r="C85" i="33" s="1"/>
  <c r="J89" i="29"/>
  <c r="B85" i="33" s="1"/>
  <c r="I89" i="29"/>
  <c r="A85" i="33" s="1"/>
  <c r="U85" i="33" s="1"/>
  <c r="M88" i="29"/>
  <c r="E84" i="33" s="1"/>
  <c r="Y84" i="33" s="1"/>
  <c r="L88" i="29"/>
  <c r="D84" i="33" s="1"/>
  <c r="X84" i="33" s="1"/>
  <c r="K88" i="29"/>
  <c r="C84" i="33" s="1"/>
  <c r="W84" i="33" s="1"/>
  <c r="J88" i="29"/>
  <c r="B84" i="33" s="1"/>
  <c r="V84" i="33" s="1"/>
  <c r="I88" i="29"/>
  <c r="A84" i="33" s="1"/>
  <c r="U84" i="33" s="1"/>
  <c r="M87" i="29"/>
  <c r="E83" i="33" s="1"/>
  <c r="Y83" i="33" s="1"/>
  <c r="L87" i="29"/>
  <c r="D83" i="33" s="1"/>
  <c r="X83" i="33" s="1"/>
  <c r="K87" i="29"/>
  <c r="C83" i="33" s="1"/>
  <c r="W83" i="33" s="1"/>
  <c r="J87" i="29"/>
  <c r="B83" i="33" s="1"/>
  <c r="V83" i="33" s="1"/>
  <c r="I87" i="29"/>
  <c r="A83" i="33" s="1"/>
  <c r="M86" i="29"/>
  <c r="E82" i="33" s="1"/>
  <c r="Y82" i="33" s="1"/>
  <c r="L86" i="29"/>
  <c r="D82" i="33" s="1"/>
  <c r="K86" i="29"/>
  <c r="C82" i="33" s="1"/>
  <c r="J86" i="29"/>
  <c r="B82" i="33" s="1"/>
  <c r="V82" i="33" s="1"/>
  <c r="I86" i="29"/>
  <c r="A82" i="33" s="1"/>
  <c r="U82" i="33" s="1"/>
  <c r="M85" i="29"/>
  <c r="E81" i="33" s="1"/>
  <c r="Y81" i="33" s="1"/>
  <c r="L85" i="29"/>
  <c r="D81" i="33" s="1"/>
  <c r="X81" i="33" s="1"/>
  <c r="K85" i="29"/>
  <c r="C81" i="33" s="1"/>
  <c r="J85" i="29"/>
  <c r="B81" i="33" s="1"/>
  <c r="I85" i="29"/>
  <c r="A81" i="33" s="1"/>
  <c r="U81" i="33" s="1"/>
  <c r="M84" i="29"/>
  <c r="E80" i="33" s="1"/>
  <c r="L84" i="29"/>
  <c r="D80" i="33" s="1"/>
  <c r="K84" i="29"/>
  <c r="C80" i="33" s="1"/>
  <c r="W80" i="33" s="1"/>
  <c r="J84" i="29"/>
  <c r="B80" i="33" s="1"/>
  <c r="V80" i="33" s="1"/>
  <c r="I84" i="29"/>
  <c r="A80" i="33" s="1"/>
  <c r="U80" i="33" s="1"/>
  <c r="M83" i="29"/>
  <c r="E79" i="33" s="1"/>
  <c r="Y79" i="33" s="1"/>
  <c r="L83" i="29"/>
  <c r="D79" i="33" s="1"/>
  <c r="X79" i="33" s="1"/>
  <c r="K83" i="29"/>
  <c r="C79" i="33" s="1"/>
  <c r="W79" i="33" s="1"/>
  <c r="J83" i="29"/>
  <c r="B79" i="33" s="1"/>
  <c r="I83" i="29"/>
  <c r="A79" i="33" s="1"/>
  <c r="U79" i="33" s="1"/>
  <c r="M82" i="29"/>
  <c r="E78" i="33" s="1"/>
  <c r="Y78" i="33" s="1"/>
  <c r="L82" i="29"/>
  <c r="D78" i="33" s="1"/>
  <c r="X78" i="33" s="1"/>
  <c r="K82" i="29"/>
  <c r="C78" i="33" s="1"/>
  <c r="W78" i="33" s="1"/>
  <c r="J82" i="29"/>
  <c r="B78" i="33" s="1"/>
  <c r="I82" i="29"/>
  <c r="A78" i="33" s="1"/>
  <c r="M81" i="29"/>
  <c r="E77" i="33" s="1"/>
  <c r="Y77" i="33" s="1"/>
  <c r="L81" i="29"/>
  <c r="D77" i="33" s="1"/>
  <c r="X77" i="33" s="1"/>
  <c r="K81" i="29"/>
  <c r="C77" i="33" s="1"/>
  <c r="W77" i="33" s="1"/>
  <c r="J81" i="29"/>
  <c r="B77" i="33" s="1"/>
  <c r="I81" i="29"/>
  <c r="A77" i="33" s="1"/>
  <c r="M80" i="29"/>
  <c r="E76" i="33" s="1"/>
  <c r="L80" i="29"/>
  <c r="D76" i="33" s="1"/>
  <c r="K80" i="29"/>
  <c r="C76" i="33" s="1"/>
  <c r="W76" i="33" s="1"/>
  <c r="J80" i="29"/>
  <c r="B76" i="33" s="1"/>
  <c r="V76" i="33" s="1"/>
  <c r="I80" i="29"/>
  <c r="A76" i="33" s="1"/>
  <c r="U76" i="33" s="1"/>
  <c r="M79" i="29"/>
  <c r="E75" i="33" s="1"/>
  <c r="L79" i="29"/>
  <c r="D75" i="33" s="1"/>
  <c r="X75" i="33" s="1"/>
  <c r="K79" i="29"/>
  <c r="C75" i="33" s="1"/>
  <c r="W75" i="33" s="1"/>
  <c r="J79" i="29"/>
  <c r="B75" i="33" s="1"/>
  <c r="V75" i="33" s="1"/>
  <c r="I79" i="29"/>
  <c r="A75" i="33" s="1"/>
  <c r="M78" i="29"/>
  <c r="E74" i="33" s="1"/>
  <c r="Y74" i="33" s="1"/>
  <c r="L78" i="29"/>
  <c r="D74" i="33" s="1"/>
  <c r="X74" i="33" s="1"/>
  <c r="K78" i="29"/>
  <c r="C74" i="33" s="1"/>
  <c r="W74" i="33" s="1"/>
  <c r="J78" i="29"/>
  <c r="B74" i="33" s="1"/>
  <c r="I78" i="29"/>
  <c r="A74" i="33" s="1"/>
  <c r="M77" i="29"/>
  <c r="E73" i="33" s="1"/>
  <c r="L77" i="29"/>
  <c r="D73" i="33" s="1"/>
  <c r="K77" i="29"/>
  <c r="C73" i="33" s="1"/>
  <c r="W73" i="33" s="1"/>
  <c r="J77" i="29"/>
  <c r="B73" i="33" s="1"/>
  <c r="V73" i="33" s="1"/>
  <c r="I77" i="29"/>
  <c r="A73" i="33" s="1"/>
  <c r="U73" i="33" s="1"/>
  <c r="M76" i="29"/>
  <c r="E72" i="33" s="1"/>
  <c r="L76" i="29"/>
  <c r="D72" i="33" s="1"/>
  <c r="X72" i="33" s="1"/>
  <c r="K76" i="29"/>
  <c r="C72" i="33" s="1"/>
  <c r="W72" i="33" s="1"/>
  <c r="J76" i="29"/>
  <c r="B72" i="33" s="1"/>
  <c r="V72" i="33" s="1"/>
  <c r="I76" i="29"/>
  <c r="A72" i="33" s="1"/>
  <c r="M75" i="29"/>
  <c r="E71" i="33" s="1"/>
  <c r="Y71" i="33" s="1"/>
  <c r="L75" i="29"/>
  <c r="D71" i="33" s="1"/>
  <c r="X71" i="33" s="1"/>
  <c r="K75" i="29"/>
  <c r="C71" i="33" s="1"/>
  <c r="W71" i="33" s="1"/>
  <c r="J75" i="29"/>
  <c r="B71" i="33" s="1"/>
  <c r="I75" i="29"/>
  <c r="A71" i="33" s="1"/>
  <c r="M74" i="29"/>
  <c r="E70" i="33" s="1"/>
  <c r="L74" i="29"/>
  <c r="D70" i="33" s="1"/>
  <c r="K74" i="29"/>
  <c r="C70" i="33" s="1"/>
  <c r="W70" i="33" s="1"/>
  <c r="J74" i="29"/>
  <c r="B70" i="33" s="1"/>
  <c r="V70" i="33" s="1"/>
  <c r="I74" i="29"/>
  <c r="A70" i="33" s="1"/>
  <c r="U70" i="33" s="1"/>
  <c r="M73" i="29"/>
  <c r="E69" i="33" s="1"/>
  <c r="L73" i="29"/>
  <c r="D69" i="33" s="1"/>
  <c r="X69" i="33" s="1"/>
  <c r="K73" i="29"/>
  <c r="C69" i="33" s="1"/>
  <c r="W69" i="33" s="1"/>
  <c r="J73" i="29"/>
  <c r="B69" i="33" s="1"/>
  <c r="V69" i="33" s="1"/>
  <c r="I73" i="29"/>
  <c r="A69" i="33" s="1"/>
  <c r="M72" i="29"/>
  <c r="E68" i="33" s="1"/>
  <c r="Y68" i="33" s="1"/>
  <c r="L72" i="29"/>
  <c r="D68" i="33" s="1"/>
  <c r="X68" i="33" s="1"/>
  <c r="K72" i="29"/>
  <c r="C68" i="33" s="1"/>
  <c r="W68" i="33" s="1"/>
  <c r="J72" i="29"/>
  <c r="B68" i="33" s="1"/>
  <c r="I72" i="29"/>
  <c r="A68" i="33" s="1"/>
  <c r="M71" i="29"/>
  <c r="E67" i="33" s="1"/>
  <c r="L71" i="29"/>
  <c r="D67" i="33" s="1"/>
  <c r="K71" i="29"/>
  <c r="C67" i="33" s="1"/>
  <c r="W67" i="33" s="1"/>
  <c r="J71" i="29"/>
  <c r="B67" i="33" s="1"/>
  <c r="V67" i="33" s="1"/>
  <c r="I71" i="29"/>
  <c r="A67" i="33" s="1"/>
  <c r="U67" i="33" s="1"/>
  <c r="M70" i="29"/>
  <c r="E66" i="33" s="1"/>
  <c r="L70" i="29"/>
  <c r="D66" i="33" s="1"/>
  <c r="X66" i="33" s="1"/>
  <c r="K70" i="29"/>
  <c r="C66" i="33" s="1"/>
  <c r="W66" i="33" s="1"/>
  <c r="J70" i="29"/>
  <c r="B66" i="33" s="1"/>
  <c r="I70" i="29"/>
  <c r="A66" i="33" s="1"/>
  <c r="M69" i="29"/>
  <c r="E65" i="33" s="1"/>
  <c r="Y65" i="33" s="1"/>
  <c r="L69" i="29"/>
  <c r="D65" i="33" s="1"/>
  <c r="X65" i="33" s="1"/>
  <c r="K69" i="29"/>
  <c r="C65" i="33" s="1"/>
  <c r="W65" i="33" s="1"/>
  <c r="J69" i="29"/>
  <c r="B65" i="33" s="1"/>
  <c r="I69" i="29"/>
  <c r="A65" i="33" s="1"/>
  <c r="M68" i="29"/>
  <c r="E64" i="33" s="1"/>
  <c r="L68" i="29"/>
  <c r="D64" i="33" s="1"/>
  <c r="K68" i="29"/>
  <c r="C64" i="33" s="1"/>
  <c r="W64" i="33" s="1"/>
  <c r="J68" i="29"/>
  <c r="B64" i="33" s="1"/>
  <c r="V64" i="33" s="1"/>
  <c r="I68" i="29"/>
  <c r="A64" i="33" s="1"/>
  <c r="U64" i="33" s="1"/>
  <c r="M67" i="29"/>
  <c r="E63" i="33" s="1"/>
  <c r="L67" i="29"/>
  <c r="D63" i="33" s="1"/>
  <c r="X63" i="33" s="1"/>
  <c r="K67" i="29"/>
  <c r="C63" i="33" s="1"/>
  <c r="W63" i="33" s="1"/>
  <c r="J67" i="29"/>
  <c r="B63" i="33" s="1"/>
  <c r="V63" i="33" s="1"/>
  <c r="I67" i="29"/>
  <c r="A63" i="33" s="1"/>
  <c r="M66" i="29"/>
  <c r="E62" i="33" s="1"/>
  <c r="Y62" i="33" s="1"/>
  <c r="L66" i="29"/>
  <c r="D62" i="33" s="1"/>
  <c r="X62" i="33" s="1"/>
  <c r="K66" i="29"/>
  <c r="C62" i="33" s="1"/>
  <c r="W62" i="33" s="1"/>
  <c r="J66" i="29"/>
  <c r="B62" i="33" s="1"/>
  <c r="I66" i="29"/>
  <c r="A62" i="33" s="1"/>
  <c r="M65" i="29"/>
  <c r="E61" i="33" s="1"/>
  <c r="L65" i="29"/>
  <c r="D61" i="33" s="1"/>
  <c r="K65" i="29"/>
  <c r="C61" i="33" s="1"/>
  <c r="W61" i="33" s="1"/>
  <c r="J65" i="29"/>
  <c r="B61" i="33" s="1"/>
  <c r="V61" i="33" s="1"/>
  <c r="I65" i="29"/>
  <c r="A61" i="33" s="1"/>
  <c r="U61" i="33" s="1"/>
  <c r="M64" i="29"/>
  <c r="E60" i="33" s="1"/>
  <c r="L64" i="29"/>
  <c r="D60" i="33" s="1"/>
  <c r="X60" i="33" s="1"/>
  <c r="K64" i="29"/>
  <c r="C60" i="33" s="1"/>
  <c r="W60" i="33" s="1"/>
  <c r="J64" i="29"/>
  <c r="B60" i="33" s="1"/>
  <c r="V60" i="33" s="1"/>
  <c r="I64" i="29"/>
  <c r="A60" i="33" s="1"/>
  <c r="M63" i="29"/>
  <c r="E59" i="33" s="1"/>
  <c r="Y59" i="33" s="1"/>
  <c r="L63" i="29"/>
  <c r="D59" i="33" s="1"/>
  <c r="X59" i="33" s="1"/>
  <c r="K63" i="29"/>
  <c r="C59" i="33" s="1"/>
  <c r="W59" i="33" s="1"/>
  <c r="J63" i="29"/>
  <c r="B59" i="33" s="1"/>
  <c r="I63" i="29"/>
  <c r="A59" i="33" s="1"/>
  <c r="M62" i="29"/>
  <c r="E58" i="33" s="1"/>
  <c r="L62" i="29"/>
  <c r="D58" i="33" s="1"/>
  <c r="K62" i="29"/>
  <c r="C58" i="33" s="1"/>
  <c r="W58" i="33" s="1"/>
  <c r="J62" i="29"/>
  <c r="B58" i="33" s="1"/>
  <c r="V58" i="33" s="1"/>
  <c r="I62" i="29"/>
  <c r="A58" i="33" s="1"/>
  <c r="U58" i="33" s="1"/>
  <c r="M61" i="29"/>
  <c r="E57" i="33" s="1"/>
  <c r="L61" i="29"/>
  <c r="D57" i="33" s="1"/>
  <c r="X57" i="33" s="1"/>
  <c r="K61" i="29"/>
  <c r="C57" i="33" s="1"/>
  <c r="W57" i="33" s="1"/>
  <c r="J61" i="29"/>
  <c r="B57" i="33" s="1"/>
  <c r="V57" i="33" s="1"/>
  <c r="I61" i="29"/>
  <c r="A57" i="33" s="1"/>
  <c r="M60" i="29"/>
  <c r="E56" i="33" s="1"/>
  <c r="Y56" i="33" s="1"/>
  <c r="L60" i="29"/>
  <c r="D56" i="33" s="1"/>
  <c r="X56" i="33" s="1"/>
  <c r="K60" i="29"/>
  <c r="C56" i="33" s="1"/>
  <c r="W56" i="33" s="1"/>
  <c r="J60" i="29"/>
  <c r="B56" i="33" s="1"/>
  <c r="I60" i="29"/>
  <c r="A56" i="33" s="1"/>
  <c r="M59" i="29"/>
  <c r="E55" i="33" s="1"/>
  <c r="L59" i="29"/>
  <c r="D55" i="33" s="1"/>
  <c r="K59" i="29"/>
  <c r="C55" i="33" s="1"/>
  <c r="W55" i="33" s="1"/>
  <c r="J59" i="29"/>
  <c r="B55" i="33" s="1"/>
  <c r="V55" i="33" s="1"/>
  <c r="I59" i="29"/>
  <c r="A55" i="33" s="1"/>
  <c r="U55" i="33" s="1"/>
  <c r="M58" i="29"/>
  <c r="E54" i="33" s="1"/>
  <c r="L58" i="29"/>
  <c r="D54" i="33" s="1"/>
  <c r="X54" i="33" s="1"/>
  <c r="K58" i="29"/>
  <c r="C54" i="33" s="1"/>
  <c r="W54" i="33" s="1"/>
  <c r="J58" i="29"/>
  <c r="B54" i="33" s="1"/>
  <c r="I58" i="29"/>
  <c r="A54" i="33" s="1"/>
  <c r="M57" i="29"/>
  <c r="E53" i="33" s="1"/>
  <c r="Y53" i="33" s="1"/>
  <c r="L57" i="29"/>
  <c r="D53" i="33" s="1"/>
  <c r="X53" i="33" s="1"/>
  <c r="K57" i="29"/>
  <c r="C53" i="33" s="1"/>
  <c r="W53" i="33" s="1"/>
  <c r="J57" i="29"/>
  <c r="B53" i="33" s="1"/>
  <c r="I57" i="29"/>
  <c r="A53" i="33" s="1"/>
  <c r="M56" i="29"/>
  <c r="E52" i="33" s="1"/>
  <c r="L56" i="29"/>
  <c r="D52" i="33" s="1"/>
  <c r="K56" i="29"/>
  <c r="C52" i="33" s="1"/>
  <c r="W52" i="33" s="1"/>
  <c r="J56" i="29"/>
  <c r="B52" i="33" s="1"/>
  <c r="V52" i="33" s="1"/>
  <c r="I56" i="29"/>
  <c r="A52" i="33" s="1"/>
  <c r="U52" i="33" s="1"/>
  <c r="M55" i="29"/>
  <c r="E51" i="33" s="1"/>
  <c r="L55" i="29"/>
  <c r="D51" i="33" s="1"/>
  <c r="X51" i="33" s="1"/>
  <c r="K55" i="29"/>
  <c r="C51" i="33" s="1"/>
  <c r="W51" i="33" s="1"/>
  <c r="J55" i="29"/>
  <c r="B51" i="33" s="1"/>
  <c r="V51" i="33" s="1"/>
  <c r="I55" i="29"/>
  <c r="A51" i="33" s="1"/>
  <c r="M54" i="29"/>
  <c r="E50" i="33" s="1"/>
  <c r="Y50" i="33" s="1"/>
  <c r="L54" i="29"/>
  <c r="D50" i="33" s="1"/>
  <c r="X50" i="33" s="1"/>
  <c r="K54" i="29"/>
  <c r="C50" i="33" s="1"/>
  <c r="W50" i="33" s="1"/>
  <c r="J54" i="29"/>
  <c r="B50" i="33" s="1"/>
  <c r="I54" i="29"/>
  <c r="A50" i="33" s="1"/>
  <c r="M53" i="29"/>
  <c r="E49" i="33" s="1"/>
  <c r="L53" i="29"/>
  <c r="D49" i="33" s="1"/>
  <c r="K53" i="29"/>
  <c r="C49" i="33" s="1"/>
  <c r="W49" i="33" s="1"/>
  <c r="J53" i="29"/>
  <c r="B49" i="33" s="1"/>
  <c r="V49" i="33" s="1"/>
  <c r="I53" i="29"/>
  <c r="A49" i="33" s="1"/>
  <c r="U49" i="33" s="1"/>
  <c r="M52" i="29"/>
  <c r="E48" i="33" s="1"/>
  <c r="L52" i="29"/>
  <c r="D48" i="33" s="1"/>
  <c r="X48" i="33" s="1"/>
  <c r="K52" i="29"/>
  <c r="C48" i="33" s="1"/>
  <c r="W48" i="33" s="1"/>
  <c r="J52" i="29"/>
  <c r="B48" i="33" s="1"/>
  <c r="V48" i="33" s="1"/>
  <c r="I52" i="29"/>
  <c r="A48" i="33" s="1"/>
  <c r="M51" i="29"/>
  <c r="E47" i="33" s="1"/>
  <c r="Y47" i="33" s="1"/>
  <c r="L51" i="29"/>
  <c r="D47" i="33" s="1"/>
  <c r="X47" i="33" s="1"/>
  <c r="K51" i="29"/>
  <c r="C47" i="33" s="1"/>
  <c r="W47" i="33" s="1"/>
  <c r="J51" i="29"/>
  <c r="B47" i="33" s="1"/>
  <c r="I51" i="29"/>
  <c r="A47" i="33" s="1"/>
  <c r="M50" i="29"/>
  <c r="E46" i="33" s="1"/>
  <c r="L50" i="29"/>
  <c r="D46" i="33" s="1"/>
  <c r="K50" i="29"/>
  <c r="C46" i="33" s="1"/>
  <c r="W46" i="33" s="1"/>
  <c r="J50" i="29"/>
  <c r="B46" i="33" s="1"/>
  <c r="V46" i="33" s="1"/>
  <c r="I50" i="29"/>
  <c r="A46" i="33" s="1"/>
  <c r="U46" i="33" s="1"/>
  <c r="M49" i="29"/>
  <c r="E45" i="33" s="1"/>
  <c r="L49" i="29"/>
  <c r="D45" i="33" s="1"/>
  <c r="X45" i="33" s="1"/>
  <c r="K49" i="29"/>
  <c r="C45" i="33" s="1"/>
  <c r="J49" i="29"/>
  <c r="B45" i="33" s="1"/>
  <c r="V45" i="33" s="1"/>
  <c r="I49" i="29"/>
  <c r="A45" i="33" s="1"/>
  <c r="M48" i="29"/>
  <c r="E44" i="33" s="1"/>
  <c r="Y44" i="33" s="1"/>
  <c r="L48" i="29"/>
  <c r="D44" i="33" s="1"/>
  <c r="X44" i="33" s="1"/>
  <c r="K48" i="29"/>
  <c r="C44" i="33" s="1"/>
  <c r="W44" i="33" s="1"/>
  <c r="J48" i="29"/>
  <c r="B44" i="33" s="1"/>
  <c r="I48" i="29"/>
  <c r="A44" i="33" s="1"/>
  <c r="U44" i="33" s="1"/>
  <c r="M47" i="29"/>
  <c r="E43" i="33" s="1"/>
  <c r="L47" i="29"/>
  <c r="D43" i="33" s="1"/>
  <c r="K47" i="29"/>
  <c r="C43" i="33" s="1"/>
  <c r="W43" i="33" s="1"/>
  <c r="J47" i="29"/>
  <c r="B43" i="33" s="1"/>
  <c r="V43" i="33" s="1"/>
  <c r="I47" i="29"/>
  <c r="A43" i="33" s="1"/>
  <c r="U43" i="33" s="1"/>
  <c r="M46" i="29"/>
  <c r="E42" i="33" s="1"/>
  <c r="L46" i="29"/>
  <c r="D42" i="33" s="1"/>
  <c r="X42" i="33" s="1"/>
  <c r="K46" i="29"/>
  <c r="C42" i="33" s="1"/>
  <c r="J46" i="29"/>
  <c r="B42" i="33" s="1"/>
  <c r="I46" i="29"/>
  <c r="A42" i="33" s="1"/>
  <c r="M45" i="29"/>
  <c r="E41" i="33" s="1"/>
  <c r="Y41" i="33" s="1"/>
  <c r="L45" i="29"/>
  <c r="D41" i="33" s="1"/>
  <c r="X41" i="33" s="1"/>
  <c r="K45" i="29"/>
  <c r="C41" i="33" s="1"/>
  <c r="W41" i="33" s="1"/>
  <c r="J45" i="29"/>
  <c r="B41" i="33" s="1"/>
  <c r="I45" i="29"/>
  <c r="A41" i="33" s="1"/>
  <c r="U41" i="33" s="1"/>
  <c r="M44" i="29"/>
  <c r="E40" i="33" s="1"/>
  <c r="L44" i="29"/>
  <c r="D40" i="33" s="1"/>
  <c r="K44" i="29"/>
  <c r="C40" i="33" s="1"/>
  <c r="W40" i="33" s="1"/>
  <c r="J44" i="29"/>
  <c r="B40" i="33" s="1"/>
  <c r="V40" i="33" s="1"/>
  <c r="I44" i="29"/>
  <c r="A40" i="33" s="1"/>
  <c r="U40" i="33" s="1"/>
  <c r="M43" i="29"/>
  <c r="E39" i="33" s="1"/>
  <c r="Y39" i="33" s="1"/>
  <c r="L43" i="29"/>
  <c r="D39" i="33" s="1"/>
  <c r="X39" i="33" s="1"/>
  <c r="K43" i="29"/>
  <c r="C39" i="33" s="1"/>
  <c r="J43" i="29"/>
  <c r="B39" i="33" s="1"/>
  <c r="V39" i="33" s="1"/>
  <c r="I43" i="29"/>
  <c r="A39" i="33" s="1"/>
  <c r="M42" i="29"/>
  <c r="E38" i="33" s="1"/>
  <c r="Y38" i="33" s="1"/>
  <c r="L42" i="29"/>
  <c r="D38" i="33" s="1"/>
  <c r="X38" i="33" s="1"/>
  <c r="K42" i="29"/>
  <c r="C38" i="33" s="1"/>
  <c r="W38" i="33" s="1"/>
  <c r="J42" i="29"/>
  <c r="B38" i="33" s="1"/>
  <c r="I42" i="29"/>
  <c r="A38" i="33" s="1"/>
  <c r="M41" i="29"/>
  <c r="E37" i="33" s="1"/>
  <c r="L41" i="29"/>
  <c r="D37" i="33" s="1"/>
  <c r="K41" i="29"/>
  <c r="C37" i="33" s="1"/>
  <c r="W37" i="33" s="1"/>
  <c r="J41" i="29"/>
  <c r="B37" i="33" s="1"/>
  <c r="V37" i="33" s="1"/>
  <c r="I41" i="29"/>
  <c r="A37" i="33" s="1"/>
  <c r="U37" i="33" s="1"/>
  <c r="M40" i="29"/>
  <c r="E36" i="33" s="1"/>
  <c r="Y36" i="33" s="1"/>
  <c r="L40" i="29"/>
  <c r="D36" i="33" s="1"/>
  <c r="X36" i="33" s="1"/>
  <c r="K40" i="29"/>
  <c r="C36" i="33" s="1"/>
  <c r="J40" i="29"/>
  <c r="B36" i="33" s="1"/>
  <c r="V36" i="33" s="1"/>
  <c r="I40" i="29"/>
  <c r="A36" i="33" s="1"/>
  <c r="M39" i="29"/>
  <c r="E35" i="33" s="1"/>
  <c r="Y35" i="33" s="1"/>
  <c r="L39" i="29"/>
  <c r="D35" i="33" s="1"/>
  <c r="X35" i="33" s="1"/>
  <c r="K39" i="29"/>
  <c r="C35" i="33" s="1"/>
  <c r="W35" i="33" s="1"/>
  <c r="J39" i="29"/>
  <c r="B35" i="33" s="1"/>
  <c r="I39" i="29"/>
  <c r="A35" i="33" s="1"/>
  <c r="U35" i="33" s="1"/>
  <c r="M38" i="29"/>
  <c r="E34" i="33" s="1"/>
  <c r="L38" i="29"/>
  <c r="D34" i="33" s="1"/>
  <c r="K38" i="29"/>
  <c r="C34" i="33" s="1"/>
  <c r="W34" i="33" s="1"/>
  <c r="J38" i="29"/>
  <c r="B34" i="33" s="1"/>
  <c r="V34" i="33" s="1"/>
  <c r="I38" i="29"/>
  <c r="A34" i="33" s="1"/>
  <c r="U34" i="33" s="1"/>
  <c r="M37" i="29"/>
  <c r="E33" i="33" s="1"/>
  <c r="Y33" i="33" s="1"/>
  <c r="L37" i="29"/>
  <c r="D33" i="33" s="1"/>
  <c r="X33" i="33" s="1"/>
  <c r="K37" i="29"/>
  <c r="C33" i="33" s="1"/>
  <c r="J37" i="29"/>
  <c r="B33" i="33" s="1"/>
  <c r="V33" i="33" s="1"/>
  <c r="I37" i="29"/>
  <c r="A33" i="33" s="1"/>
  <c r="M36" i="29"/>
  <c r="E32" i="33" s="1"/>
  <c r="Y32" i="33" s="1"/>
  <c r="L36" i="29"/>
  <c r="D32" i="33" s="1"/>
  <c r="X32" i="33" s="1"/>
  <c r="K36" i="29"/>
  <c r="C32" i="33" s="1"/>
  <c r="W32" i="33" s="1"/>
  <c r="J36" i="29"/>
  <c r="B32" i="33" s="1"/>
  <c r="I36" i="29"/>
  <c r="A32" i="33" s="1"/>
  <c r="U32" i="33" s="1"/>
  <c r="M35" i="29"/>
  <c r="E31" i="33" s="1"/>
  <c r="L35" i="29"/>
  <c r="D31" i="33" s="1"/>
  <c r="K35" i="29"/>
  <c r="C31" i="33" s="1"/>
  <c r="W31" i="33" s="1"/>
  <c r="J35" i="29"/>
  <c r="B31" i="33" s="1"/>
  <c r="V31" i="33" s="1"/>
  <c r="I35" i="29"/>
  <c r="A31" i="33" s="1"/>
  <c r="U31" i="33" s="1"/>
  <c r="M34" i="29"/>
  <c r="E30" i="33" s="1"/>
  <c r="L34" i="29"/>
  <c r="D30" i="33" s="1"/>
  <c r="X30" i="33" s="1"/>
  <c r="K34" i="29"/>
  <c r="C30" i="33" s="1"/>
  <c r="J34" i="29"/>
  <c r="B30" i="33" s="1"/>
  <c r="V30" i="33" s="1"/>
  <c r="I34" i="29"/>
  <c r="A30" i="33" s="1"/>
  <c r="M33" i="29"/>
  <c r="E29" i="33" s="1"/>
  <c r="Y29" i="33" s="1"/>
  <c r="L33" i="29"/>
  <c r="D29" i="33" s="1"/>
  <c r="X29" i="33" s="1"/>
  <c r="K33" i="29"/>
  <c r="C29" i="33" s="1"/>
  <c r="W29" i="33" s="1"/>
  <c r="J33" i="29"/>
  <c r="B29" i="33" s="1"/>
  <c r="I33" i="29"/>
  <c r="A29" i="33" s="1"/>
  <c r="U29" i="33" s="1"/>
  <c r="M32" i="29"/>
  <c r="E28" i="33" s="1"/>
  <c r="L32" i="29"/>
  <c r="D28" i="33" s="1"/>
  <c r="K32" i="29"/>
  <c r="C28" i="33" s="1"/>
  <c r="W28" i="33" s="1"/>
  <c r="J32" i="29"/>
  <c r="B28" i="33" s="1"/>
  <c r="V28" i="33" s="1"/>
  <c r="I32" i="29"/>
  <c r="A28" i="33" s="1"/>
  <c r="U28" i="33" s="1"/>
  <c r="M31" i="29"/>
  <c r="E27" i="33" s="1"/>
  <c r="Y27" i="33" s="1"/>
  <c r="L31" i="29"/>
  <c r="D27" i="33" s="1"/>
  <c r="X27" i="33" s="1"/>
  <c r="K31" i="29"/>
  <c r="C27" i="33" s="1"/>
  <c r="J31" i="29"/>
  <c r="B27" i="33" s="1"/>
  <c r="V27" i="33" s="1"/>
  <c r="I31" i="29"/>
  <c r="A27" i="33" s="1"/>
  <c r="M30" i="29"/>
  <c r="E26" i="33" s="1"/>
  <c r="Y26" i="33" s="1"/>
  <c r="L30" i="29"/>
  <c r="D26" i="33" s="1"/>
  <c r="X26" i="33" s="1"/>
  <c r="K30" i="29"/>
  <c r="C26" i="33" s="1"/>
  <c r="W26" i="33" s="1"/>
  <c r="J30" i="29"/>
  <c r="B26" i="33" s="1"/>
  <c r="I30" i="29"/>
  <c r="A26" i="33" s="1"/>
  <c r="M29" i="29"/>
  <c r="E25" i="33" s="1"/>
  <c r="L29" i="29"/>
  <c r="D25" i="33" s="1"/>
  <c r="K29" i="29"/>
  <c r="C25" i="33" s="1"/>
  <c r="W25" i="33" s="1"/>
  <c r="J29" i="29"/>
  <c r="B25" i="33" s="1"/>
  <c r="V25" i="33" s="1"/>
  <c r="I29" i="29"/>
  <c r="A25" i="33" s="1"/>
  <c r="U25" i="33" s="1"/>
  <c r="M28" i="29"/>
  <c r="E24" i="33" s="1"/>
  <c r="Y24" i="33" s="1"/>
  <c r="L28" i="29"/>
  <c r="D24" i="33" s="1"/>
  <c r="X24" i="33" s="1"/>
  <c r="K28" i="29"/>
  <c r="C24" i="33" s="1"/>
  <c r="J28" i="29"/>
  <c r="B24" i="33" s="1"/>
  <c r="V24" i="33" s="1"/>
  <c r="I28" i="29"/>
  <c r="A24" i="33" s="1"/>
  <c r="M27" i="29"/>
  <c r="E23" i="33" s="1"/>
  <c r="Y23" i="33" s="1"/>
  <c r="L27" i="29"/>
  <c r="D23" i="33" s="1"/>
  <c r="X23" i="33" s="1"/>
  <c r="K27" i="29"/>
  <c r="C23" i="33" s="1"/>
  <c r="W23" i="33" s="1"/>
  <c r="J27" i="29"/>
  <c r="B23" i="33" s="1"/>
  <c r="I27" i="29"/>
  <c r="A23" i="33" s="1"/>
  <c r="U23" i="33" s="1"/>
  <c r="M26" i="29"/>
  <c r="E22" i="33" s="1"/>
  <c r="L26" i="29"/>
  <c r="D22" i="33" s="1"/>
  <c r="K26" i="29"/>
  <c r="C22" i="33" s="1"/>
  <c r="W22" i="33" s="1"/>
  <c r="J26" i="29"/>
  <c r="B22" i="33" s="1"/>
  <c r="V22" i="33" s="1"/>
  <c r="I26" i="29"/>
  <c r="A22" i="33" s="1"/>
  <c r="U22" i="33" s="1"/>
  <c r="M25" i="29"/>
  <c r="E21" i="33" s="1"/>
  <c r="Y21" i="33" s="1"/>
  <c r="L25" i="29"/>
  <c r="D21" i="33" s="1"/>
  <c r="X21" i="33" s="1"/>
  <c r="K25" i="29"/>
  <c r="C21" i="33" s="1"/>
  <c r="J25" i="29"/>
  <c r="B21" i="33" s="1"/>
  <c r="V21" i="33" s="1"/>
  <c r="I25" i="29"/>
  <c r="A21" i="33" s="1"/>
  <c r="M24" i="29"/>
  <c r="E20" i="33" s="1"/>
  <c r="Y20" i="33" s="1"/>
  <c r="L24" i="29"/>
  <c r="D20" i="33" s="1"/>
  <c r="X20" i="33" s="1"/>
  <c r="K24" i="29"/>
  <c r="C20" i="33" s="1"/>
  <c r="W20" i="33" s="1"/>
  <c r="J24" i="29"/>
  <c r="B20" i="33" s="1"/>
  <c r="I24" i="29"/>
  <c r="A20" i="33" s="1"/>
  <c r="U20" i="33" s="1"/>
  <c r="M23" i="29"/>
  <c r="E19" i="33" s="1"/>
  <c r="L23" i="29"/>
  <c r="D19" i="33" s="1"/>
  <c r="K23" i="29"/>
  <c r="C19" i="33" s="1"/>
  <c r="W19" i="33" s="1"/>
  <c r="J23" i="29"/>
  <c r="B19" i="33" s="1"/>
  <c r="V19" i="33" s="1"/>
  <c r="I23" i="29"/>
  <c r="A19" i="33" s="1"/>
  <c r="U19" i="33" s="1"/>
  <c r="M22" i="29"/>
  <c r="E18" i="33" s="1"/>
  <c r="L22" i="29"/>
  <c r="D18" i="33" s="1"/>
  <c r="X18" i="33" s="1"/>
  <c r="K22" i="29"/>
  <c r="C18" i="33" s="1"/>
  <c r="J22" i="29"/>
  <c r="B18" i="33" s="1"/>
  <c r="V18" i="33" s="1"/>
  <c r="I22" i="29"/>
  <c r="A18" i="33" s="1"/>
  <c r="M21" i="29"/>
  <c r="E17" i="33" s="1"/>
  <c r="Y17" i="33" s="1"/>
  <c r="L21" i="29"/>
  <c r="D17" i="33" s="1"/>
  <c r="X17" i="33" s="1"/>
  <c r="K21" i="29"/>
  <c r="C17" i="33" s="1"/>
  <c r="W17" i="33" s="1"/>
  <c r="J21" i="29"/>
  <c r="B17" i="33" s="1"/>
  <c r="I21" i="29"/>
  <c r="A17" i="33" s="1"/>
  <c r="U17" i="33" s="1"/>
  <c r="M20" i="29"/>
  <c r="E16" i="33" s="1"/>
  <c r="L20" i="29"/>
  <c r="D16" i="33" s="1"/>
  <c r="K20" i="29"/>
  <c r="C16" i="33" s="1"/>
  <c r="W16" i="33" s="1"/>
  <c r="J20" i="29"/>
  <c r="B16" i="33" s="1"/>
  <c r="V16" i="33" s="1"/>
  <c r="I20" i="29"/>
  <c r="A16" i="33" s="1"/>
  <c r="U16" i="33" s="1"/>
  <c r="M19" i="29"/>
  <c r="E15" i="33" s="1"/>
  <c r="Y15" i="33" s="1"/>
  <c r="L19" i="29"/>
  <c r="D15" i="33" s="1"/>
  <c r="X15" i="33" s="1"/>
  <c r="K19" i="29"/>
  <c r="C15" i="33" s="1"/>
  <c r="J19" i="29"/>
  <c r="B15" i="33" s="1"/>
  <c r="V15" i="33" s="1"/>
  <c r="I19" i="29"/>
  <c r="A15" i="33" s="1"/>
  <c r="M18" i="29"/>
  <c r="E14" i="33" s="1"/>
  <c r="Y14" i="33" s="1"/>
  <c r="L18" i="29"/>
  <c r="D14" i="33" s="1"/>
  <c r="X14" i="33" s="1"/>
  <c r="K18" i="29"/>
  <c r="C14" i="33" s="1"/>
  <c r="W14" i="33" s="1"/>
  <c r="J18" i="29"/>
  <c r="B14" i="33" s="1"/>
  <c r="I18" i="29"/>
  <c r="A14" i="33" s="1"/>
  <c r="M17" i="29"/>
  <c r="E13" i="33" s="1"/>
  <c r="L17" i="29"/>
  <c r="D13" i="33" s="1"/>
  <c r="K17" i="29"/>
  <c r="C13" i="33" s="1"/>
  <c r="W13" i="33" s="1"/>
  <c r="J17" i="29"/>
  <c r="B13" i="33" s="1"/>
  <c r="V13" i="33" s="1"/>
  <c r="I17" i="29"/>
  <c r="A13" i="33" s="1"/>
  <c r="U13" i="33" s="1"/>
  <c r="M16" i="29"/>
  <c r="E12" i="33" s="1"/>
  <c r="Y12" i="33" s="1"/>
  <c r="L16" i="29"/>
  <c r="D12" i="33" s="1"/>
  <c r="X12" i="33" s="1"/>
  <c r="K16" i="29"/>
  <c r="C12" i="33" s="1"/>
  <c r="J16" i="29"/>
  <c r="B12" i="33" s="1"/>
  <c r="V12" i="33" s="1"/>
  <c r="I16" i="29"/>
  <c r="A12" i="33" s="1"/>
  <c r="M15" i="29"/>
  <c r="E11" i="33" s="1"/>
  <c r="Y11" i="33" s="1"/>
  <c r="L15" i="29"/>
  <c r="D11" i="33" s="1"/>
  <c r="X11" i="33" s="1"/>
  <c r="K15" i="29"/>
  <c r="C11" i="33" s="1"/>
  <c r="W11" i="33" s="1"/>
  <c r="J15" i="29"/>
  <c r="B11" i="33" s="1"/>
  <c r="I15" i="29"/>
  <c r="A11" i="33" s="1"/>
  <c r="U11" i="33" s="1"/>
  <c r="M14" i="29"/>
  <c r="E10" i="33" s="1"/>
  <c r="L14" i="29"/>
  <c r="D10" i="33" s="1"/>
  <c r="K14" i="29"/>
  <c r="C10" i="33" s="1"/>
  <c r="W10" i="33" s="1"/>
  <c r="J14" i="29"/>
  <c r="B10" i="33" s="1"/>
  <c r="V10" i="33" s="1"/>
  <c r="I14" i="29"/>
  <c r="A10" i="33" s="1"/>
  <c r="U10" i="33" s="1"/>
  <c r="M13" i="29"/>
  <c r="E9" i="33" s="1"/>
  <c r="Y9" i="33" s="1"/>
  <c r="L13" i="29"/>
  <c r="D9" i="33" s="1"/>
  <c r="X9" i="33" s="1"/>
  <c r="K13" i="29"/>
  <c r="C9" i="33" s="1"/>
  <c r="J13" i="29"/>
  <c r="B9" i="33" s="1"/>
  <c r="V9" i="33" s="1"/>
  <c r="I13" i="29"/>
  <c r="A9" i="33" s="1"/>
  <c r="M12" i="29"/>
  <c r="E8" i="33" s="1"/>
  <c r="Y8" i="33" s="1"/>
  <c r="L12" i="29"/>
  <c r="D8" i="33" s="1"/>
  <c r="X8" i="33" s="1"/>
  <c r="K12" i="29"/>
  <c r="C8" i="33" s="1"/>
  <c r="W8" i="33" s="1"/>
  <c r="J12" i="29"/>
  <c r="B8" i="33" s="1"/>
  <c r="I12" i="29"/>
  <c r="A8" i="33" s="1"/>
  <c r="U8" i="33" s="1"/>
  <c r="M11" i="29"/>
  <c r="E7" i="33" s="1"/>
  <c r="L11" i="29"/>
  <c r="D7" i="33" s="1"/>
  <c r="K11" i="29"/>
  <c r="C7" i="33" s="1"/>
  <c r="W7" i="33" s="1"/>
  <c r="J11" i="29"/>
  <c r="B7" i="33" s="1"/>
  <c r="V7" i="33" s="1"/>
  <c r="I11" i="29"/>
  <c r="A7" i="33" s="1"/>
  <c r="U7" i="33" s="1"/>
  <c r="M4" i="29"/>
  <c r="E4" i="33" s="1"/>
  <c r="L4" i="29"/>
  <c r="D4" i="33" s="1"/>
  <c r="X4" i="33" s="1"/>
  <c r="K4" i="29"/>
  <c r="C4" i="33" s="1"/>
  <c r="J4" i="29"/>
  <c r="B4" i="33" s="1"/>
  <c r="V4" i="33" s="1"/>
  <c r="I4" i="29"/>
  <c r="A4" i="33" s="1"/>
  <c r="M3" i="29"/>
  <c r="E3" i="33" s="1"/>
  <c r="Y3" i="33" s="1"/>
  <c r="L3" i="29"/>
  <c r="D3" i="33" s="1"/>
  <c r="X3" i="33" s="1"/>
  <c r="K3" i="29"/>
  <c r="C3" i="33" s="1"/>
  <c r="W3" i="33" s="1"/>
  <c r="J3" i="29"/>
  <c r="B3" i="33" s="1"/>
  <c r="I3" i="29"/>
  <c r="A3" i="33" s="1"/>
  <c r="U3" i="33" s="1"/>
  <c r="B18" i="28"/>
  <c r="E16" i="28"/>
  <c r="E16" i="35" s="1"/>
  <c r="M93" i="35" s="1"/>
  <c r="B16" i="28"/>
  <c r="E15" i="28"/>
  <c r="E15" i="35" s="1"/>
  <c r="M76" i="35" s="1"/>
  <c r="E14" i="28"/>
  <c r="E14" i="35" s="1"/>
  <c r="M59" i="35" s="1"/>
  <c r="E13" i="28"/>
  <c r="E13" i="35" s="1"/>
  <c r="M42" i="35" s="1"/>
  <c r="E12" i="28"/>
  <c r="E12" i="35" s="1"/>
  <c r="M25" i="35" s="1"/>
  <c r="Y4" i="33" l="1"/>
  <c r="U14" i="33"/>
  <c r="Y18" i="33"/>
  <c r="U26" i="33"/>
  <c r="Y30" i="33"/>
  <c r="U38" i="33"/>
  <c r="Y42" i="33"/>
  <c r="U50" i="33"/>
  <c r="U74" i="33"/>
  <c r="V29" i="33"/>
  <c r="X31" i="33"/>
  <c r="W36" i="33"/>
  <c r="V41" i="33"/>
  <c r="X43" i="33"/>
  <c r="V53" i="33"/>
  <c r="X55" i="33"/>
  <c r="V65" i="33"/>
  <c r="X67" i="33"/>
  <c r="V77" i="33"/>
  <c r="X103" i="33"/>
  <c r="Y16" i="33"/>
  <c r="Y28" i="33"/>
  <c r="W12" i="33"/>
  <c r="W24" i="33"/>
  <c r="Y19" i="33"/>
  <c r="Y31" i="33"/>
  <c r="U39" i="33"/>
  <c r="U75" i="33"/>
  <c r="W89" i="33"/>
  <c r="W101" i="33"/>
  <c r="Y72" i="33"/>
  <c r="W82" i="33"/>
  <c r="X101" i="33"/>
  <c r="U140" i="33"/>
  <c r="B18" i="36"/>
  <c r="O3" i="36" s="1"/>
  <c r="B18" i="35"/>
  <c r="Y40" i="33"/>
  <c r="V3" i="33"/>
  <c r="X19" i="33"/>
  <c r="Y7" i="33"/>
  <c r="U27" i="33"/>
  <c r="Y67" i="33"/>
  <c r="Y103" i="33"/>
  <c r="Y48" i="33"/>
  <c r="U56" i="33"/>
  <c r="Y60" i="33"/>
  <c r="U68" i="33"/>
  <c r="V8" i="33"/>
  <c r="V168" i="33" s="1"/>
  <c r="I42" i="35" s="1"/>
  <c r="X10" i="33"/>
  <c r="W15" i="33"/>
  <c r="V20" i="33"/>
  <c r="X22" i="33"/>
  <c r="W27" i="33"/>
  <c r="V32" i="33"/>
  <c r="X34" i="33"/>
  <c r="W39" i="33"/>
  <c r="V44" i="33"/>
  <c r="X46" i="33"/>
  <c r="V56" i="33"/>
  <c r="X58" i="33"/>
  <c r="V68" i="33"/>
  <c r="X70" i="33"/>
  <c r="X82" i="33"/>
  <c r="X94" i="33"/>
  <c r="Y22" i="33"/>
  <c r="U30" i="33"/>
  <c r="Y34" i="33"/>
  <c r="U42" i="33"/>
  <c r="Y46" i="33"/>
  <c r="U54" i="33"/>
  <c r="Y58" i="33"/>
  <c r="U66" i="33"/>
  <c r="Y70" i="33"/>
  <c r="U78" i="33"/>
  <c r="V85" i="33"/>
  <c r="W92" i="33"/>
  <c r="Y94" i="33"/>
  <c r="W140" i="33"/>
  <c r="Y13" i="33"/>
  <c r="Y54" i="33"/>
  <c r="X7" i="33"/>
  <c r="V17" i="33"/>
  <c r="U15" i="33"/>
  <c r="Y43" i="33"/>
  <c r="U51" i="33"/>
  <c r="N25" i="35"/>
  <c r="N5" i="36" s="1"/>
  <c r="M5" i="36"/>
  <c r="V121" i="33"/>
  <c r="N42" i="35"/>
  <c r="N6" i="36" s="1"/>
  <c r="M6" i="36"/>
  <c r="V42" i="33"/>
  <c r="U47" i="33"/>
  <c r="Y51" i="33"/>
  <c r="V54" i="33"/>
  <c r="U59" i="33"/>
  <c r="Y63" i="33"/>
  <c r="V66" i="33"/>
  <c r="U71" i="33"/>
  <c r="Y75" i="33"/>
  <c r="V78" i="33"/>
  <c r="X80" i="33"/>
  <c r="U83" i="33"/>
  <c r="W85" i="33"/>
  <c r="X92" i="33"/>
  <c r="U95" i="33"/>
  <c r="W97" i="33"/>
  <c r="Y99" i="33"/>
  <c r="V102" i="33"/>
  <c r="X104" i="33"/>
  <c r="W109" i="33"/>
  <c r="Y111" i="33"/>
  <c r="V114" i="33"/>
  <c r="X116" i="33"/>
  <c r="U119" i="33"/>
  <c r="W121" i="33"/>
  <c r="Y123" i="33"/>
  <c r="V126" i="33"/>
  <c r="X128" i="33"/>
  <c r="U131" i="33"/>
  <c r="W133" i="33"/>
  <c r="Y135" i="33"/>
  <c r="V138" i="33"/>
  <c r="X140" i="33"/>
  <c r="U143" i="33"/>
  <c r="W145" i="33"/>
  <c r="Y147" i="33"/>
  <c r="V150" i="33"/>
  <c r="X152" i="33"/>
  <c r="U155" i="33"/>
  <c r="W157" i="33"/>
  <c r="Y159" i="33"/>
  <c r="V162" i="33"/>
  <c r="U21" i="33"/>
  <c r="U24" i="33"/>
  <c r="Y55" i="33"/>
  <c r="U63" i="33"/>
  <c r="U4" i="33"/>
  <c r="Y10" i="33"/>
  <c r="U18" i="33"/>
  <c r="N59" i="35"/>
  <c r="N7" i="36" s="1"/>
  <c r="M7" i="36"/>
  <c r="W4" i="33"/>
  <c r="V11" i="33"/>
  <c r="X13" i="33"/>
  <c r="W18" i="33"/>
  <c r="V23" i="33"/>
  <c r="X25" i="33"/>
  <c r="W30" i="33"/>
  <c r="V35" i="33"/>
  <c r="X37" i="33"/>
  <c r="W42" i="33"/>
  <c r="V47" i="33"/>
  <c r="X49" i="33"/>
  <c r="V59" i="33"/>
  <c r="X61" i="33"/>
  <c r="V71" i="33"/>
  <c r="X73" i="33"/>
  <c r="Y80" i="33"/>
  <c r="X85" i="33"/>
  <c r="X121" i="33"/>
  <c r="I166" i="34"/>
  <c r="I168" i="34" s="1"/>
  <c r="G25" i="35" s="1"/>
  <c r="Y25" i="33"/>
  <c r="U33" i="33"/>
  <c r="Y37" i="33"/>
  <c r="U45" i="33"/>
  <c r="Y49" i="33"/>
  <c r="U57" i="33"/>
  <c r="Y61" i="33"/>
  <c r="U69" i="33"/>
  <c r="Y73" i="33"/>
  <c r="U105" i="33"/>
  <c r="J166" i="34"/>
  <c r="J168" i="34" s="1"/>
  <c r="G42" i="35" s="1"/>
  <c r="V81" i="33"/>
  <c r="K166" i="34"/>
  <c r="K168" i="34" s="1"/>
  <c r="G59" i="35" s="1"/>
  <c r="Y66" i="33"/>
  <c r="V129" i="33"/>
  <c r="N93" i="35"/>
  <c r="N9" i="36" s="1"/>
  <c r="M9" i="36"/>
  <c r="W9" i="33"/>
  <c r="V14" i="33"/>
  <c r="X16" i="33"/>
  <c r="W21" i="33"/>
  <c r="V26" i="33"/>
  <c r="V166" i="33" s="1"/>
  <c r="X28" i="33"/>
  <c r="W33" i="33"/>
  <c r="V38" i="33"/>
  <c r="X40" i="33"/>
  <c r="W45" i="33"/>
  <c r="V50" i="33"/>
  <c r="X52" i="33"/>
  <c r="V62" i="33"/>
  <c r="X64" i="33"/>
  <c r="V74" i="33"/>
  <c r="X76" i="33"/>
  <c r="W81" i="33"/>
  <c r="U115" i="33"/>
  <c r="W117" i="33"/>
  <c r="L166" i="34"/>
  <c r="L168" i="34"/>
  <c r="G76" i="35" s="1"/>
  <c r="U9" i="33"/>
  <c r="U12" i="33"/>
  <c r="U48" i="33"/>
  <c r="Y64" i="33"/>
  <c r="V79" i="33"/>
  <c r="W86" i="33"/>
  <c r="M166" i="34"/>
  <c r="M168" i="34"/>
  <c r="G93" i="35" s="1"/>
  <c r="N76" i="35"/>
  <c r="N8" i="36" s="1"/>
  <c r="M8" i="36"/>
  <c r="B16" i="36"/>
  <c r="K3" i="36" s="1"/>
  <c r="B16" i="35"/>
  <c r="K23" i="35" s="1"/>
  <c r="U62" i="33"/>
  <c r="U86" i="33"/>
  <c r="U36" i="33"/>
  <c r="Y52" i="33"/>
  <c r="U60" i="33"/>
  <c r="U72" i="33"/>
  <c r="Y76" i="33"/>
  <c r="U96" i="33"/>
  <c r="X117" i="33"/>
  <c r="Y45" i="33"/>
  <c r="U53" i="33"/>
  <c r="Y57" i="33"/>
  <c r="U65" i="33"/>
  <c r="Y69" i="33"/>
  <c r="U77" i="33"/>
  <c r="U89" i="33"/>
  <c r="Y129" i="33"/>
  <c r="I6" i="36" l="1"/>
  <c r="J42" i="35"/>
  <c r="J6" i="36" s="1"/>
  <c r="G7" i="36"/>
  <c r="H59" i="35"/>
  <c r="H7" i="36" s="1"/>
  <c r="H25" i="35"/>
  <c r="H5" i="36" s="1"/>
  <c r="G5" i="36"/>
  <c r="K42" i="35"/>
  <c r="G6" i="36"/>
  <c r="H42" i="35"/>
  <c r="H6" i="36" s="1"/>
  <c r="Y166" i="33"/>
  <c r="Y168" i="33" s="1"/>
  <c r="I93" i="35" s="1"/>
  <c r="U166" i="33"/>
  <c r="U168" i="33" s="1"/>
  <c r="I25" i="35" s="1"/>
  <c r="G9" i="36"/>
  <c r="H93" i="35"/>
  <c r="H9" i="36" s="1"/>
  <c r="H76" i="35"/>
  <c r="H8" i="36" s="1"/>
  <c r="G8" i="36"/>
  <c r="W166" i="33"/>
  <c r="W168" i="33" s="1"/>
  <c r="I59" i="35" s="1"/>
  <c r="X166" i="33"/>
  <c r="X168" i="33" s="1"/>
  <c r="I76" i="35" s="1"/>
  <c r="J25" i="35" l="1"/>
  <c r="J5" i="36" s="1"/>
  <c r="I5" i="36"/>
  <c r="K25" i="35"/>
  <c r="J76" i="35"/>
  <c r="J8" i="36" s="1"/>
  <c r="I8" i="36"/>
  <c r="K76" i="35"/>
  <c r="I7" i="36"/>
  <c r="J59" i="35"/>
  <c r="J7" i="36" s="1"/>
  <c r="K59" i="35"/>
  <c r="I9" i="36"/>
  <c r="J93" i="35"/>
  <c r="J9" i="36" s="1"/>
  <c r="K93" i="35"/>
  <c r="K6" i="36"/>
  <c r="L42" i="35"/>
  <c r="L6" i="36" s="1"/>
  <c r="O42" i="35"/>
  <c r="K7" i="36" l="1"/>
  <c r="O59" i="35"/>
  <c r="L59" i="35"/>
  <c r="L7" i="36" s="1"/>
  <c r="K8" i="36"/>
  <c r="O76" i="35"/>
  <c r="L76" i="35"/>
  <c r="L8" i="36" s="1"/>
  <c r="K5" i="36"/>
  <c r="O25" i="35"/>
  <c r="L25" i="35"/>
  <c r="L5" i="36" s="1"/>
  <c r="K9" i="36"/>
  <c r="L93" i="35"/>
  <c r="L9" i="36" s="1"/>
  <c r="O93" i="35"/>
  <c r="O6" i="36"/>
  <c r="R6" i="36" s="1"/>
  <c r="P42" i="35"/>
  <c r="P6" i="36" l="1"/>
  <c r="O116" i="35"/>
  <c r="Q116" i="35"/>
  <c r="H116" i="35"/>
  <c r="M116" i="35"/>
  <c r="P116" i="35"/>
  <c r="F116" i="35"/>
  <c r="E116" i="35"/>
  <c r="G116" i="35"/>
  <c r="S116" i="35"/>
  <c r="I116" i="35"/>
  <c r="R116" i="35"/>
  <c r="U116" i="35"/>
  <c r="T116" i="35"/>
  <c r="N116" i="35"/>
  <c r="K116" i="35"/>
  <c r="J116" i="35"/>
  <c r="L116" i="35"/>
  <c r="P76" i="35"/>
  <c r="O8" i="36"/>
  <c r="R8" i="36" s="1"/>
  <c r="O9" i="36"/>
  <c r="R9" i="36" s="1"/>
  <c r="P93" i="35"/>
  <c r="P25" i="35"/>
  <c r="O5" i="36"/>
  <c r="R5" i="36" s="1"/>
  <c r="P59" i="35"/>
  <c r="O7" i="36"/>
  <c r="R7" i="36" s="1"/>
  <c r="P9" i="36" l="1"/>
  <c r="K119" i="35"/>
  <c r="U119" i="35"/>
  <c r="T119" i="35"/>
  <c r="L119" i="35"/>
  <c r="P119" i="35"/>
  <c r="R119" i="35"/>
  <c r="N119" i="35"/>
  <c r="F119" i="35"/>
  <c r="H119" i="35"/>
  <c r="M119" i="35"/>
  <c r="J119" i="35"/>
  <c r="I119" i="35"/>
  <c r="S119" i="35"/>
  <c r="G119" i="35"/>
  <c r="O119" i="35"/>
  <c r="E119" i="35"/>
  <c r="Q119" i="35"/>
  <c r="P5" i="36"/>
  <c r="G115" i="35"/>
  <c r="J115" i="35"/>
  <c r="T115" i="35"/>
  <c r="F115" i="35"/>
  <c r="K115" i="35"/>
  <c r="K121" i="35" s="1"/>
  <c r="M115" i="35"/>
  <c r="R115" i="35"/>
  <c r="U115" i="35"/>
  <c r="N115" i="35"/>
  <c r="H115" i="35"/>
  <c r="O115" i="35"/>
  <c r="E115" i="35"/>
  <c r="I115" i="35"/>
  <c r="P115" i="35"/>
  <c r="Q115" i="35"/>
  <c r="Q121" i="35" s="1"/>
  <c r="L115" i="35"/>
  <c r="S115" i="35"/>
  <c r="S121" i="35" s="1"/>
  <c r="P8" i="36"/>
  <c r="U118" i="35"/>
  <c r="O118" i="35"/>
  <c r="P118" i="35"/>
  <c r="K118" i="35"/>
  <c r="M118" i="35"/>
  <c r="Q118" i="35"/>
  <c r="I118" i="35"/>
  <c r="E118" i="35"/>
  <c r="G118" i="35"/>
  <c r="F118" i="35"/>
  <c r="N118" i="35"/>
  <c r="R118" i="35"/>
  <c r="H118" i="35"/>
  <c r="T118" i="35"/>
  <c r="J118" i="35"/>
  <c r="S118" i="35"/>
  <c r="L118" i="35"/>
  <c r="P7" i="36"/>
  <c r="U117" i="35"/>
  <c r="I117" i="35"/>
  <c r="P117" i="35"/>
  <c r="F117" i="35"/>
  <c r="L117" i="35"/>
  <c r="E117" i="35"/>
  <c r="R117" i="35"/>
  <c r="J117" i="35"/>
  <c r="S117" i="35"/>
  <c r="M117" i="35"/>
  <c r="G117" i="35"/>
  <c r="Q117" i="35"/>
  <c r="H117" i="35"/>
  <c r="T117" i="35"/>
  <c r="O117" i="35"/>
  <c r="K117" i="35"/>
  <c r="N117" i="35"/>
  <c r="T121" i="35" l="1"/>
  <c r="P121" i="35"/>
  <c r="J121" i="35"/>
  <c r="O121" i="35"/>
  <c r="E121" i="35"/>
  <c r="H121" i="35"/>
  <c r="L121" i="35"/>
  <c r="I121" i="35"/>
  <c r="N121" i="35"/>
  <c r="U121" i="35"/>
  <c r="R121" i="35"/>
  <c r="F121" i="35"/>
  <c r="G121" i="35"/>
  <c r="M121" i="35"/>
</calcChain>
</file>

<file path=xl/sharedStrings.xml><?xml version="1.0" encoding="utf-8"?>
<sst xmlns="http://schemas.openxmlformats.org/spreadsheetml/2006/main" count="4323" uniqueCount="476">
  <si>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</si>
  <si>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</si>
  <si>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</si>
  <si>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</si>
  <si>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</si>
  <si>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</si>
  <si>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</si>
  <si>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</si>
  <si>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</si>
  <si>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</si>
  <si>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</si>
  <si>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</si>
  <si>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</si>
  <si>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</si>
  <si>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</si>
  <si>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</si>
  <si>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</si>
  <si>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</si>
  <si>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</si>
  <si>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</si>
  <si>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</si>
  <si>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</si>
  <si>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</si>
  <si>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</si>
  <si>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</si>
  <si>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</si>
  <si>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</si>
  <si>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</si>
  <si>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</si>
  <si>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</si>
  <si>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</si>
  <si>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</si>
  <si>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</si>
  <si>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</si>
  <si>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</si>
  <si>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CO5</t>
  </si>
  <si>
    <t>Subject_Code</t>
  </si>
  <si>
    <t>19MEE314</t>
  </si>
  <si>
    <t>Subject_Name</t>
  </si>
  <si>
    <t xml:space="preserve"> Introduction to FEM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</si>
  <si>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</si>
  <si>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</si>
  <si>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</si>
  <si>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</si>
  <si>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</si>
  <si>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</si>
  <si>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</si>
  <si>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</si>
  <si>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</si>
  <si>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</si>
  <si>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</si>
  <si>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</si>
  <si>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</si>
  <si>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A_P1-I</t>
  </si>
  <si>
    <t>A_P2-I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</si>
  <si>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</si>
  <si>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</si>
  <si>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</si>
  <si>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</si>
  <si>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</si>
  <si>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</si>
  <si>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</si>
  <si>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</si>
  <si>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</si>
  <si>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</si>
  <si>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</si>
  <si>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</si>
  <si>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</si>
  <si>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</si>
  <si>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Max Marks</t>
  </si>
  <si>
    <t>Threshold</t>
  </si>
  <si>
    <t>CO</t>
  </si>
  <si>
    <t>Final CO</t>
  </si>
  <si>
    <t>19MEE314_CO1</t>
  </si>
  <si>
    <t>19MEE314_CO2</t>
  </si>
  <si>
    <t>19MEE314_CO3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</si>
  <si>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</si>
  <si>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</si>
  <si>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</si>
  <si>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</si>
  <si>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</si>
  <si>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</si>
  <si>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</si>
  <si>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</si>
  <si>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</si>
  <si>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</si>
  <si>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</si>
  <si>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</si>
  <si>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</si>
  <si>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</si>
  <si>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</si>
  <si>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</si>
  <si>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</si>
  <si>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</si>
  <si>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</si>
  <si>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>Athish M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</si>
  <si>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</si>
  <si>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</si>
  <si>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</si>
  <si>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</si>
  <si>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</si>
  <si>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</si>
  <si>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</si>
  <si>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</si>
  <si>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</si>
  <si>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</si>
  <si>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</si>
  <si>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</si>
  <si>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</si>
  <si>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</si>
  <si>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</si>
  <si>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</si>
  <si>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</si>
  <si>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</si>
  <si>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</si>
  <si>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</si>
  <si>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</si>
  <si>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</si>
  <si>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</si>
  <si>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</si>
  <si>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</si>
  <si>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>Shri Vaishnov K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</si>
  <si>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</si>
  <si>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</si>
  <si>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</si>
  <si>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</si>
  <si>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</si>
  <si>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</si>
  <si>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</si>
  <si>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>Mohammedsalman P J</t>
  </si>
  <si>
    <t>CB.EN.U4MEE19028</t>
  </si>
  <si>
    <t xml:space="preserve">Nandit Paloli </t>
  </si>
  <si>
    <t>CB.EN.U4MEE19029</t>
  </si>
  <si>
    <t>Narenkarthikeyan S</t>
  </si>
  <si>
    <t>CB.EN.U4MEE19030</t>
  </si>
  <si>
    <t>Niranjan K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</si>
  <si>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</si>
  <si>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</si>
  <si>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</si>
  <si>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</si>
  <si>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</si>
  <si>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</si>
  <si>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</si>
  <si>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</si>
  <si>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</si>
  <si>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</si>
  <si>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</si>
  <si>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</si>
  <si>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</si>
  <si>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</si>
  <si>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</si>
  <si>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</si>
  <si>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</si>
  <si>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</si>
  <si>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</si>
  <si>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</si>
  <si>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</si>
  <si>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</si>
  <si>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</si>
  <si>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</si>
  <si>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</si>
  <si>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</si>
  <si>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</si>
  <si>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</si>
  <si>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</si>
  <si>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</si>
  <si>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</si>
  <si>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>Sibhi M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</si>
  <si>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</si>
  <si>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</si>
  <si>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</si>
  <si>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</si>
  <si>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</si>
  <si>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</si>
  <si>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</si>
  <si>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</si>
  <si>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</si>
  <si>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</si>
  <si>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</si>
  <si>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>Udatha Gowri Sai Akhilesh</t>
  </si>
  <si>
    <t>CB.EN.U4MEE19053</t>
  </si>
  <si>
    <t>CB.EN.U4MEE19054</t>
  </si>
  <si>
    <t>CB.EN.U4MEE19055</t>
  </si>
  <si>
    <t>Yellow fill</t>
  </si>
  <si>
    <t>All cells values in column below threshold</t>
  </si>
  <si>
    <t>Blue fill</t>
  </si>
  <si>
    <t>Header cell (ignore)</t>
  </si>
  <si>
    <t xml:space="preserve">GORLE BHARGAV SRIRAM </t>
  </si>
  <si>
    <t xml:space="preserve">Singamsetty Abhijit 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</si>
  <si>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</si>
  <si>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</si>
  <si>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</si>
  <si>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</si>
  <si>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</si>
  <si>
    <t>19MEE314_CO4</t>
  </si>
  <si>
    <t>19MEE314_CO5</t>
  </si>
  <si>
    <t>Combined Components table</t>
  </si>
  <si>
    <t>CO%</t>
  </si>
  <si>
    <t>Total students</t>
  </si>
  <si>
    <t>I-attainment %</t>
  </si>
  <si>
    <t>E-attainment %</t>
  </si>
  <si>
    <t>0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</si>
  <si>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</si>
  <si>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</si>
  <si>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</si>
  <si>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</si>
  <si>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</si>
  <si>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</si>
  <si>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</si>
  <si>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</si>
  <si>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</si>
  <si>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</si>
  <si>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</si>
  <si>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</si>
  <si>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(35 SEE + 65 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</si>
  <si>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</si>
  <si>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</si>
  <si>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</si>
  <si>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</si>
  <si>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</si>
  <si>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</si>
  <si>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</si>
  <si>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</si>
  <si>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</si>
  <si>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</si>
  <si>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</si>
  <si>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</si>
  <si>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</si>
  <si>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</si>
  <si>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</si>
  <si>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</si>
  <si>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</si>
  <si>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</si>
  <si>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</si>
  <si>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A_2019_MEE_Even_19MEE314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</si>
  <si>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</si>
  <si>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</si>
  <si>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</si>
  <si>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</si>
  <si>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</si>
  <si>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</si>
  <si>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</si>
  <si>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</si>
  <si>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</si>
  <si>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65 % of CIE + 35 % of SEE</t>
  </si>
  <si>
    <t>80 % of Direct + 20 % of Indirect</t>
  </si>
  <si>
    <t>(%)</t>
  </si>
  <si>
    <t>Yes/No</t>
  </si>
  <si>
    <t>Level</t>
  </si>
  <si>
    <t>Yes</t>
  </si>
  <si>
    <t>No</t>
  </si>
  <si>
    <t>MEE B Teacher</t>
  </si>
  <si>
    <t>B</t>
  </si>
  <si>
    <t>Introduction to FEM</t>
  </si>
  <si>
    <t>B_P1-I</t>
  </si>
  <si>
    <t>B_P2-I</t>
  </si>
  <si>
    <t>B_CA-I</t>
  </si>
  <si>
    <t>B_END_SEM-E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</si>
  <si>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</si>
  <si>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</si>
  <si>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</si>
  <si>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</si>
  <si>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</si>
  <si>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</si>
  <si>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</si>
  <si>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</si>
  <si>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</si>
  <si>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>Sivasailam B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</si>
  <si>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</si>
  <si>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</si>
  <si>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</si>
  <si>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</si>
  <si>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</si>
  <si>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</si>
  <si>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</si>
  <si>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</si>
  <si>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</si>
  <si>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>Dhanush A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</si>
  <si>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</si>
  <si>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</si>
  <si>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</si>
  <si>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</si>
  <si>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</si>
  <si>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</si>
  <si>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</si>
  <si>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</si>
  <si>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</si>
  <si>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</si>
  <si>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</si>
  <si>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</si>
  <si>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</si>
  <si>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</si>
  <si>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</si>
  <si>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</si>
  <si>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</si>
  <si>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</si>
  <si>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</si>
  <si>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</si>
  <si>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</si>
  <si>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</si>
  <si>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</si>
  <si>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</si>
  <si>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</si>
  <si>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</si>
  <si>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</si>
  <si>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</si>
  <si>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</si>
  <si>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</si>
  <si>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</si>
  <si>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</si>
  <si>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</si>
  <si>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</si>
  <si>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</si>
  <si>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</si>
  <si>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</si>
  <si>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</si>
  <si>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</si>
  <si>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</si>
  <si>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</si>
  <si>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</si>
  <si>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</si>
  <si>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>Ramsundarpillai K S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</si>
  <si>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</si>
  <si>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</si>
  <si>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</si>
  <si>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</si>
  <si>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</si>
  <si>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</si>
  <si>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</si>
  <si>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</si>
  <si>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</si>
  <si>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</si>
  <si>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</si>
  <si>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</si>
  <si>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</si>
  <si>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</si>
  <si>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</si>
  <si>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>Shrivardhaan R S</t>
  </si>
  <si>
    <t>CB.EN.U4MEE19142</t>
  </si>
  <si>
    <t>Sidharthan S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</si>
  <si>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</si>
  <si>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</si>
  <si>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</si>
  <si>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</si>
  <si>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</si>
  <si>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</si>
  <si>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</si>
  <si>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>Sundaravel V S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</si>
  <si>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</si>
  <si>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</si>
  <si>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</si>
  <si>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</si>
  <si>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</si>
  <si>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</si>
  <si>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</si>
  <si>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</si>
  <si>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</si>
  <si>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</si>
  <si>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</si>
  <si>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</si>
  <si>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</si>
  <si>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</si>
  <si>
    <t>B_2019_MEE_Even_19MEE314</t>
  </si>
  <si>
    <t>MEE C Teacher</t>
  </si>
  <si>
    <t>C</t>
  </si>
  <si>
    <t>C_P1-I</t>
  </si>
  <si>
    <t>C_P2-I</t>
  </si>
  <si>
    <t>C_CA-I</t>
  </si>
  <si>
    <t>C_END_SEM-E</t>
  </si>
  <si>
    <t>CB.EN.U4MEE19201</t>
  </si>
  <si>
    <t>Ajay Vamsi Krishna V</t>
  </si>
  <si>
    <t>CB.EN.U4MEE19202</t>
  </si>
  <si>
    <t>ANANTHA KISHAN A S</t>
  </si>
  <si>
    <t>CB.EN.U4MEE19204</t>
  </si>
  <si>
    <t>Arjun K</t>
  </si>
  <si>
    <t>CB.EN.U4MEE19205</t>
  </si>
  <si>
    <t>B K SREEJITH</t>
  </si>
  <si>
    <t>CB.EN.U4MEE19206</t>
  </si>
  <si>
    <t>Balakrishnan Anand</t>
  </si>
  <si>
    <t>CB.EN.U4MEE19207</t>
  </si>
  <si>
    <t>Barath Krushna T</t>
  </si>
  <si>
    <t>CB.EN.U4MEE19208</t>
  </si>
  <si>
    <t>C. Devadershan</t>
  </si>
  <si>
    <t>CB.EN.U4MEE19209</t>
  </si>
  <si>
    <t>CHINTHALA JEEVAN REDDY</t>
  </si>
  <si>
    <t>CB.EN.U4MEE19210</t>
  </si>
  <si>
    <t>D ANIRUDHA</t>
  </si>
  <si>
    <t>CB.EN.U4MEE19211</t>
  </si>
  <si>
    <t>GHIRIDHARAN S</t>
  </si>
  <si>
    <t>CB.EN.U4MEE19212</t>
  </si>
  <si>
    <t>Hari Krishna P</t>
  </si>
  <si>
    <t>CB.EN.U4MEE19213</t>
  </si>
  <si>
    <t xml:space="preserve">J Sathgurunathan </t>
  </si>
  <si>
    <t>CB.EN.U4MEE19214</t>
  </si>
  <si>
    <t>JAIMIN JOSHI</t>
  </si>
  <si>
    <t>CB.EN.U4MEE19215</t>
  </si>
  <si>
    <t>K. R. Shivadharshan</t>
  </si>
  <si>
    <t>CB.EN.U4MEE19216</t>
  </si>
  <si>
    <t>Kakani Sambasiva Rao</t>
  </si>
  <si>
    <t>CB.EN.U4MEE19217</t>
  </si>
  <si>
    <t>Kavinmaran R</t>
  </si>
  <si>
    <t>CB.EN.U4MEE19218</t>
  </si>
  <si>
    <t>Kothapelli Varun Krishna</t>
  </si>
  <si>
    <t>CB.EN.U4MEE19219</t>
  </si>
  <si>
    <t>M N S HAREESWAR</t>
  </si>
  <si>
    <t>CB.EN.U4MEE19220</t>
  </si>
  <si>
    <t>Makkena Bala Anush Choudhary</t>
  </si>
  <si>
    <t>CB.EN.U4MEE19221</t>
  </si>
  <si>
    <t xml:space="preserve">MATHESH V </t>
  </si>
  <si>
    <t>CB.EN.U4MEE19222</t>
  </si>
  <si>
    <t>Mithesh E.</t>
  </si>
  <si>
    <t>CB.EN.U4MEE19223</t>
  </si>
  <si>
    <t>Modugapalam Shiva Teja</t>
  </si>
  <si>
    <t>CB.EN.U4MEE19224</t>
  </si>
  <si>
    <t>Mukhil Sarvesh S</t>
  </si>
  <si>
    <t>CB.EN.U4MEE19225</t>
  </si>
  <si>
    <t>Mukthinuthalapati Vishnu Teja</t>
  </si>
  <si>
    <t>CB.EN.U4MEE19226</t>
  </si>
  <si>
    <t>Muthukrishnan.M</t>
  </si>
  <si>
    <t>CB.EN.U4MEE19227</t>
  </si>
  <si>
    <t>Naren Karthikeyan . S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</si>
  <si>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</si>
  <si>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</si>
  <si>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</si>
  <si>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</si>
  <si>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</si>
  <si>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>Pranav Vikirtan Dhayanithi</t>
  </si>
  <si>
    <t>CB.EN.U4MEE19232</t>
  </si>
  <si>
    <t>Reddipalli Kaushik Dora</t>
  </si>
  <si>
    <t>CB.EN.U4MEE19233</t>
  </si>
  <si>
    <t>RISHIKESH R</t>
  </si>
  <si>
    <t>CB.EN.U4MEE19234</t>
  </si>
  <si>
    <t>S SABBAREESUWAR</t>
  </si>
  <si>
    <t>CB.EN.U4MEE19235</t>
  </si>
  <si>
    <t>S. Dinesh Shri Hari</t>
  </si>
  <si>
    <t>CB.EN.U4MEE19236</t>
  </si>
  <si>
    <t>S.Y. NADISH</t>
  </si>
  <si>
    <t>CB.EN.U4MEE19237</t>
  </si>
  <si>
    <t>Sandeep Kumar R</t>
  </si>
  <si>
    <t>CB.EN.U4MEE19238</t>
  </si>
  <si>
    <t>SARATH.A.MENON</t>
  </si>
  <si>
    <t>CB.EN.U4MEE19239</t>
  </si>
  <si>
    <t>SATHYENDRA V</t>
  </si>
  <si>
    <t>CB.EN.U4MEE19240</t>
  </si>
  <si>
    <t>Shyam Sundar J G</t>
  </si>
  <si>
    <t>CB.EN.U4MEE19241</t>
  </si>
  <si>
    <t>Siddhanth Madhavan</t>
  </si>
  <si>
    <t>CB.EN.U4MEE19242</t>
  </si>
  <si>
    <t>Sri Sai Nitish Kumar Gandikota</t>
  </si>
  <si>
    <t>CB.EN.U4MEE19243</t>
  </si>
  <si>
    <t>Sriram S</t>
  </si>
  <si>
    <t>CB.EN.U4MEE19244</t>
  </si>
  <si>
    <t>TADIKONDA VISHNU  VARDHAN</t>
  </si>
  <si>
    <t>CB.EN.U4MEE19245</t>
  </si>
  <si>
    <t>Turlapati P V Srichakri</t>
  </si>
  <si>
    <t>CB.EN.U4MEE19246</t>
  </si>
  <si>
    <t xml:space="preserve">V DEVADHARSHAN </t>
  </si>
  <si>
    <t>CB.EN.U4MEE19247</t>
  </si>
  <si>
    <t>Vaysakh M</t>
  </si>
  <si>
    <t>CB.EN.U4MEE19249</t>
  </si>
  <si>
    <t>Vikram Krishna Kurlagonda</t>
  </si>
  <si>
    <t>CB.EN.U4MEE19250</t>
  </si>
  <si>
    <t>Vishal S K</t>
  </si>
  <si>
    <t>CB.EN.U4MEE19252</t>
  </si>
  <si>
    <t>R S S S S G Nrusimha Krishna</t>
  </si>
  <si>
    <t>CB.EN.U4MEE19253</t>
  </si>
  <si>
    <t>Rongala Lakshman Kumar</t>
  </si>
  <si>
    <t>CB.EN.U4MEE19254</t>
  </si>
  <si>
    <t>Pravin Kumar S</t>
  </si>
  <si>
    <t>C_2019_MEE_Even_19MEE314</t>
  </si>
  <si>
    <t>Combined</t>
  </si>
  <si>
    <t>Combined_P1-I</t>
  </si>
  <si>
    <t>Combined_P2-I</t>
  </si>
  <si>
    <t>Combined_CA-I</t>
  </si>
  <si>
    <t>Combined_END_SEM-E</t>
  </si>
  <si>
    <t>Combined_2019_MEE_Even_19MEE314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</si>
</sst>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1">
    <cellStyle name="Normal" xfId="0" builtinId="0"/>
  </cellStyles>
  <dxfs count="334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_Component_Details" displayName="B_Component_Details" ref="A22:B26">
  <autoFilter ref="A22:B26" xr:uid="{00000000-0009-0000-0100-000002000000}"/>
  <tableColumns count="2">
    <tableColumn id="1" xr3:uid="{00000000-0010-0000-0100-000001000000}" name="Component Details"/>
    <tableColumn id="2" xr3:uid="{00000000-0010-0000-0100-000002000000}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Component_Details" displayName="C_Component_Details" ref="A22:B26">
  <autoFilter ref="A22:B26" xr:uid="{00000000-0009-0000-0100-000003000000}"/>
  <tableColumns count="2">
    <tableColumn id="1" xr3:uid="{00000000-0010-0000-0200-000001000000}" name="Component Details"/>
    <tableColumn id="2" xr3:uid="{00000000-0010-0000-02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sqref="A1:B1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1</v>
      </c>
      <c r="G3" s="7">
        <v>2</v>
      </c>
      <c r="H3" s="7">
        <v>2</v>
      </c>
      <c r="I3" s="7"/>
      <c r="J3" s="7"/>
      <c r="K3" s="7"/>
      <c r="L3" s="7"/>
      <c r="M3" s="7"/>
      <c r="N3" s="7"/>
      <c r="O3" s="7"/>
      <c r="P3" s="7">
        <v>3</v>
      </c>
      <c r="Q3" s="7">
        <v>3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1</v>
      </c>
      <c r="G4" s="9">
        <v>2</v>
      </c>
      <c r="H4" s="9">
        <v>1</v>
      </c>
      <c r="I4" s="9"/>
      <c r="J4" s="9"/>
      <c r="K4" s="9"/>
      <c r="L4" s="9"/>
      <c r="M4" s="9"/>
      <c r="N4" s="9"/>
      <c r="O4" s="9"/>
      <c r="P4" s="9">
        <v>1</v>
      </c>
      <c r="Q4" s="9">
        <v>3</v>
      </c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1</v>
      </c>
      <c r="G5" s="7">
        <v>3</v>
      </c>
      <c r="H5" s="7">
        <v>1</v>
      </c>
      <c r="I5" s="7">
        <v>2</v>
      </c>
      <c r="J5" s="7"/>
      <c r="K5" s="7"/>
      <c r="L5" s="7"/>
      <c r="M5" s="7">
        <v>2</v>
      </c>
      <c r="N5" s="7"/>
      <c r="O5" s="7"/>
      <c r="P5" s="7">
        <v>1</v>
      </c>
      <c r="Q5" s="7">
        <v>3</v>
      </c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2</v>
      </c>
      <c r="H6" s="9">
        <v>2</v>
      </c>
      <c r="I6" s="9">
        <v>2</v>
      </c>
      <c r="J6" s="9"/>
      <c r="K6" s="9"/>
      <c r="L6" s="9"/>
      <c r="M6" s="9">
        <v>2</v>
      </c>
      <c r="N6" s="9"/>
      <c r="O6" s="9"/>
      <c r="P6" s="9">
        <v>2</v>
      </c>
      <c r="Q6" s="9">
        <v>3</v>
      </c>
      <c r="R6" s="9"/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3</v>
      </c>
      <c r="H7" s="7">
        <v>3</v>
      </c>
      <c r="I7" s="7">
        <v>3</v>
      </c>
      <c r="J7" s="7"/>
      <c r="K7" s="7"/>
      <c r="L7" s="7"/>
      <c r="M7" s="7">
        <v>3</v>
      </c>
      <c r="N7" s="7"/>
      <c r="O7" s="7"/>
      <c r="P7" s="7">
        <v>3</v>
      </c>
      <c r="Q7" s="7">
        <v>3</v>
      </c>
      <c r="R7" s="7"/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55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86.28</v>
      </c>
    </row>
    <row r="13" spans="1:21" x14ac:dyDescent="0.3">
      <c r="A13" s="48" t="s">
        <v>45</v>
      </c>
      <c r="B13" s="48"/>
      <c r="C13" s="2"/>
      <c r="D13" s="13" t="s">
        <v>27</v>
      </c>
      <c r="E13" s="14">
        <v>87.26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85.3</v>
      </c>
    </row>
    <row r="15" spans="1:21" x14ac:dyDescent="0.3">
      <c r="A15" s="5" t="s">
        <v>47</v>
      </c>
      <c r="B15" s="16">
        <v>65</v>
      </c>
      <c r="C15" s="2"/>
      <c r="D15" s="13" t="s">
        <v>32</v>
      </c>
      <c r="E15" s="14">
        <v>85.3</v>
      </c>
    </row>
    <row r="16" spans="1:21" x14ac:dyDescent="0.3">
      <c r="A16" s="3" t="s">
        <v>48</v>
      </c>
      <c r="B16" s="3">
        <v>35</v>
      </c>
      <c r="C16" s="2"/>
      <c r="D16" s="11" t="s">
        <v>35</v>
      </c>
      <c r="E16" s="12">
        <v>85.79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5</v>
      </c>
      <c r="C23" s="2"/>
      <c r="D23" s="2"/>
      <c r="E23" s="2"/>
    </row>
    <row r="24" spans="1:5" x14ac:dyDescent="0.3">
      <c r="A24" s="18" t="s">
        <v>54</v>
      </c>
      <c r="B24" s="18">
        <v>5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3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mergeCells count="4">
    <mergeCell ref="D1:U1"/>
    <mergeCell ref="A13:B13"/>
    <mergeCell ref="D10:E10"/>
    <mergeCell ref="A1:B1"/>
  </mergeCells>
  <conditionalFormatting sqref="B14:B15">
    <cfRule type="expression" dxfId="333" priority="1">
      <formula>ISBLANK(B14)</formula>
    </cfRule>
    <cfRule type="expression" dxfId="332" priority="2">
      <formula>OR(B14&gt;100,B14&lt;0)</formula>
    </cfRule>
  </conditionalFormatting>
  <conditionalFormatting sqref="B17">
    <cfRule type="expression" dxfId="331" priority="5">
      <formula>ISBLANK(B17)</formula>
    </cfRule>
    <cfRule type="expression" dxfId="330" priority="6">
      <formula>OR(B17&gt;100,B17&lt;0)</formula>
    </cfRule>
  </conditionalFormatting>
  <conditionalFormatting sqref="B19">
    <cfRule type="expression" dxfId="329" priority="7">
      <formula>ISBLANK(B19)</formula>
    </cfRule>
    <cfRule type="expression" dxfId="328" priority="8">
      <formula>OR(B19&gt;100,B19&lt;0)</formula>
    </cfRule>
  </conditionalFormatting>
  <conditionalFormatting sqref="E12:E16">
    <cfRule type="expression" dxfId="327" priority="9">
      <formula>ISBLANK(E12)</formula>
    </cfRule>
    <cfRule type="expression" dxfId="326" priority="10">
      <formula>OR(E12&gt;100,E12&lt;0)</formula>
    </cfRule>
  </conditionalFormatting>
  <conditionalFormatting sqref="E3:U7">
    <cfRule type="expression" dxfId="325" priority="19">
      <formula>ISBLANK(E3)</formula>
    </cfRule>
    <cfRule type="expression" dxfId="324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0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251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1</v>
      </c>
      <c r="G3" s="7">
        <v>2</v>
      </c>
      <c r="H3" s="7">
        <v>2</v>
      </c>
      <c r="I3" s="7"/>
      <c r="J3" s="7"/>
      <c r="K3" s="7"/>
      <c r="L3" s="7"/>
      <c r="M3" s="7"/>
      <c r="N3" s="7"/>
      <c r="O3" s="7"/>
      <c r="P3" s="7">
        <v>3</v>
      </c>
      <c r="Q3" s="7">
        <v>3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1</v>
      </c>
      <c r="G4" s="9">
        <v>2</v>
      </c>
      <c r="H4" s="9">
        <v>1</v>
      </c>
      <c r="I4" s="9"/>
      <c r="J4" s="9"/>
      <c r="K4" s="9"/>
      <c r="L4" s="9"/>
      <c r="M4" s="9"/>
      <c r="N4" s="9"/>
      <c r="O4" s="9"/>
      <c r="P4" s="9">
        <v>1</v>
      </c>
      <c r="Q4" s="9">
        <v>3</v>
      </c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1</v>
      </c>
      <c r="G5" s="7">
        <v>3</v>
      </c>
      <c r="H5" s="7">
        <v>1</v>
      </c>
      <c r="I5" s="7">
        <v>2</v>
      </c>
      <c r="J5" s="7"/>
      <c r="K5" s="7"/>
      <c r="L5" s="7"/>
      <c r="M5" s="7">
        <v>2</v>
      </c>
      <c r="N5" s="7"/>
      <c r="O5" s="7"/>
      <c r="P5" s="7">
        <v>1</v>
      </c>
      <c r="Q5" s="7">
        <v>3</v>
      </c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2</v>
      </c>
      <c r="H6" s="9">
        <v>2</v>
      </c>
      <c r="I6" s="9">
        <v>2</v>
      </c>
      <c r="J6" s="9"/>
      <c r="K6" s="9"/>
      <c r="L6" s="9"/>
      <c r="M6" s="9">
        <v>2</v>
      </c>
      <c r="N6" s="9"/>
      <c r="O6" s="9"/>
      <c r="P6" s="9">
        <v>2</v>
      </c>
      <c r="Q6" s="9">
        <v>3</v>
      </c>
      <c r="R6" s="9"/>
      <c r="S6" s="9"/>
      <c r="T6" s="9"/>
      <c r="U6" s="9"/>
    </row>
    <row r="7" spans="1:21" x14ac:dyDescent="0.3">
      <c r="A7" s="5" t="s">
        <v>33</v>
      </c>
      <c r="B7" s="5" t="s">
        <v>252</v>
      </c>
      <c r="C7" s="2"/>
      <c r="D7" s="6" t="s">
        <v>35</v>
      </c>
      <c r="E7" s="7">
        <v>3</v>
      </c>
      <c r="F7" s="7">
        <v>3</v>
      </c>
      <c r="G7" s="7">
        <v>3</v>
      </c>
      <c r="H7" s="7">
        <v>3</v>
      </c>
      <c r="I7" s="7">
        <v>3</v>
      </c>
      <c r="J7" s="7"/>
      <c r="K7" s="7"/>
      <c r="L7" s="7"/>
      <c r="M7" s="7">
        <v>3</v>
      </c>
      <c r="N7" s="7"/>
      <c r="O7" s="7"/>
      <c r="P7" s="7">
        <v>3</v>
      </c>
      <c r="Q7" s="7">
        <v>3</v>
      </c>
      <c r="R7" s="7"/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253</v>
      </c>
      <c r="C9" s="2"/>
      <c r="D9" s="2"/>
      <c r="E9" s="2"/>
    </row>
    <row r="10" spans="1:21" x14ac:dyDescent="0.3">
      <c r="A10" s="3" t="s">
        <v>40</v>
      </c>
      <c r="B10" s="3">
        <v>52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87.96</v>
      </c>
    </row>
    <row r="13" spans="1:21" x14ac:dyDescent="0.3">
      <c r="A13" s="48" t="s">
        <v>45</v>
      </c>
      <c r="B13" s="48"/>
      <c r="C13" s="2"/>
      <c r="D13" s="13" t="s">
        <v>27</v>
      </c>
      <c r="E13" s="14">
        <v>85.65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87.04</v>
      </c>
    </row>
    <row r="15" spans="1:21" x14ac:dyDescent="0.3">
      <c r="A15" s="5" t="s">
        <v>47</v>
      </c>
      <c r="B15" s="16">
        <v>65</v>
      </c>
      <c r="C15" s="2"/>
      <c r="D15" s="13" t="s">
        <v>32</v>
      </c>
      <c r="E15" s="14">
        <v>86.11</v>
      </c>
    </row>
    <row r="16" spans="1:21" x14ac:dyDescent="0.3">
      <c r="A16" s="3" t="s">
        <v>48</v>
      </c>
      <c r="B16" s="3">
        <v>35</v>
      </c>
      <c r="C16" s="2"/>
      <c r="D16" s="11" t="s">
        <v>35</v>
      </c>
      <c r="E16" s="12">
        <v>87.5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254</v>
      </c>
      <c r="B23" s="18">
        <v>5</v>
      </c>
      <c r="C23" s="2"/>
      <c r="D23" s="2"/>
      <c r="E23" s="2"/>
    </row>
    <row r="24" spans="1:5" x14ac:dyDescent="0.3">
      <c r="A24" s="18" t="s">
        <v>255</v>
      </c>
      <c r="B24" s="18">
        <v>5</v>
      </c>
      <c r="C24" s="2"/>
      <c r="D24" s="2"/>
      <c r="E24" s="2"/>
    </row>
    <row r="25" spans="1:5" x14ac:dyDescent="0.3">
      <c r="A25" s="18" t="s">
        <v>256</v>
      </c>
      <c r="B25" s="18">
        <v>5</v>
      </c>
      <c r="C25" s="2"/>
      <c r="D25" s="2"/>
      <c r="E25" s="2"/>
    </row>
    <row r="26" spans="1:5" x14ac:dyDescent="0.3">
      <c r="A26" s="18" t="s">
        <v>257</v>
      </c>
      <c r="B26" s="18">
        <v>3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mergeCells count="4">
    <mergeCell ref="D1:U1"/>
    <mergeCell ref="A13:B13"/>
    <mergeCell ref="D10:E10"/>
    <mergeCell ref="A1:B1"/>
  </mergeCells>
  <conditionalFormatting sqref="B14:B15">
    <cfRule type="expression" dxfId="247" priority="1">
      <formula>ISBLANK(B14)</formula>
    </cfRule>
    <cfRule type="expression" dxfId="246" priority="2">
      <formula>OR(B14&gt;100,B14&lt;0)</formula>
    </cfRule>
  </conditionalFormatting>
  <conditionalFormatting sqref="B17">
    <cfRule type="expression" dxfId="245" priority="5">
      <formula>ISBLANK(B17)</formula>
    </cfRule>
    <cfRule type="expression" dxfId="244" priority="6">
      <formula>OR(B17&gt;100,B17&lt;0)</formula>
    </cfRule>
  </conditionalFormatting>
  <conditionalFormatting sqref="B19">
    <cfRule type="expression" dxfId="243" priority="7">
      <formula>ISBLANK(B19)</formula>
    </cfRule>
    <cfRule type="expression" dxfId="242" priority="8">
      <formula>OR(B19&gt;100,B19&lt;0)</formula>
    </cfRule>
  </conditionalFormatting>
  <conditionalFormatting sqref="E12:E16">
    <cfRule type="expression" dxfId="241" priority="9">
      <formula>ISBLANK(E12)</formula>
    </cfRule>
    <cfRule type="expression" dxfId="240" priority="10">
      <formula>OR(E12&gt;100,E12&lt;0)</formula>
    </cfRule>
  </conditionalFormatting>
  <conditionalFormatting sqref="E3:U7">
    <cfRule type="expression" dxfId="239" priority="19">
      <formula>ISBLANK(E3)</formula>
    </cfRule>
    <cfRule type="expression" dxfId="238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9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254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v>7</v>
      </c>
      <c r="J3" s="25">
        <v>29</v>
      </c>
      <c r="K3" s="25">
        <v>14</v>
      </c>
      <c r="L3" s="25">
        <v>0</v>
      </c>
      <c r="M3" s="25">
        <v>0</v>
      </c>
    </row>
    <row r="4" spans="1:13" x14ac:dyDescent="0.3">
      <c r="A4" s="2"/>
      <c r="B4" s="22" t="s">
        <v>70</v>
      </c>
      <c r="C4" s="26">
        <v>4.2</v>
      </c>
      <c r="D4" s="26">
        <v>6</v>
      </c>
      <c r="E4" s="26">
        <v>3</v>
      </c>
      <c r="F4" s="26">
        <v>8.4</v>
      </c>
      <c r="G4" s="26">
        <v>8.4</v>
      </c>
      <c r="I4" s="25">
        <v>4.2</v>
      </c>
      <c r="J4" s="25">
        <v>17.399999999999999</v>
      </c>
      <c r="K4" s="25">
        <v>8.4</v>
      </c>
      <c r="L4" s="25">
        <v>0</v>
      </c>
      <c r="M4" s="25"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74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258</v>
      </c>
      <c r="B11" s="24" t="s">
        <v>259</v>
      </c>
      <c r="C11" s="24">
        <v>7</v>
      </c>
      <c r="D11" s="24">
        <v>0</v>
      </c>
      <c r="E11" s="24">
        <v>1</v>
      </c>
      <c r="F11" s="24">
        <v>5</v>
      </c>
      <c r="G11" s="24">
        <v>8.5</v>
      </c>
      <c r="I11" s="25">
        <v>7</v>
      </c>
      <c r="J11" s="25">
        <v>6</v>
      </c>
      <c r="K11" s="25">
        <v>8.5</v>
      </c>
      <c r="L11" s="25">
        <v>0</v>
      </c>
      <c r="M11" s="25">
        <v>0</v>
      </c>
    </row>
    <row r="12" spans="1:13" x14ac:dyDescent="0.3">
      <c r="A12" s="26" t="s">
        <v>260</v>
      </c>
      <c r="B12" s="26" t="s">
        <v>261</v>
      </c>
      <c r="C12" s="26">
        <v>6</v>
      </c>
      <c r="D12" s="26">
        <v>9</v>
      </c>
      <c r="E12" s="26">
        <v>2.5</v>
      </c>
      <c r="F12" s="26">
        <v>13</v>
      </c>
      <c r="G12" s="26">
        <v>10</v>
      </c>
      <c r="I12" s="25">
        <v>6</v>
      </c>
      <c r="J12" s="25">
        <v>24.5</v>
      </c>
      <c r="K12" s="25">
        <v>10</v>
      </c>
      <c r="L12" s="25">
        <v>0</v>
      </c>
      <c r="M12" s="25">
        <v>0</v>
      </c>
    </row>
    <row r="13" spans="1:13" x14ac:dyDescent="0.3">
      <c r="A13" s="24" t="s">
        <v>262</v>
      </c>
      <c r="B13" s="24" t="s">
        <v>263</v>
      </c>
      <c r="C13" s="24">
        <v>5</v>
      </c>
      <c r="D13" s="24">
        <v>0</v>
      </c>
      <c r="E13" s="24">
        <v>0</v>
      </c>
      <c r="F13" s="24">
        <v>6</v>
      </c>
      <c r="G13" s="24">
        <v>4</v>
      </c>
      <c r="I13" s="25">
        <v>5</v>
      </c>
      <c r="J13" s="25">
        <v>6</v>
      </c>
      <c r="K13" s="25">
        <v>4</v>
      </c>
      <c r="L13" s="25">
        <v>0</v>
      </c>
      <c r="M13" s="25">
        <v>0</v>
      </c>
    </row>
    <row r="14" spans="1:13" x14ac:dyDescent="0.3">
      <c r="A14" s="26" t="s">
        <v>264</v>
      </c>
      <c r="B14" s="26" t="s">
        <v>265</v>
      </c>
      <c r="C14" s="26">
        <v>5</v>
      </c>
      <c r="D14" s="26">
        <v>0</v>
      </c>
      <c r="E14" s="26">
        <v>0</v>
      </c>
      <c r="F14" s="26">
        <v>4</v>
      </c>
      <c r="G14" s="26">
        <v>2</v>
      </c>
      <c r="I14" s="25">
        <v>5</v>
      </c>
      <c r="J14" s="25">
        <v>4</v>
      </c>
      <c r="K14" s="25">
        <v>2</v>
      </c>
      <c r="L14" s="25">
        <v>0</v>
      </c>
      <c r="M14" s="25">
        <v>0</v>
      </c>
    </row>
    <row r="15" spans="1:13" x14ac:dyDescent="0.3">
      <c r="A15" s="24" t="s">
        <v>266</v>
      </c>
      <c r="B15" s="24" t="s">
        <v>267</v>
      </c>
      <c r="C15" s="24">
        <v>2</v>
      </c>
      <c r="D15" s="24">
        <v>7</v>
      </c>
      <c r="E15" s="24">
        <v>2</v>
      </c>
      <c r="F15" s="24">
        <v>12</v>
      </c>
      <c r="G15" s="24">
        <v>2</v>
      </c>
      <c r="I15" s="25">
        <v>2</v>
      </c>
      <c r="J15" s="25">
        <v>21</v>
      </c>
      <c r="K15" s="25">
        <v>2</v>
      </c>
      <c r="L15" s="25">
        <v>0</v>
      </c>
      <c r="M15" s="25">
        <v>0</v>
      </c>
    </row>
    <row r="16" spans="1:13" x14ac:dyDescent="0.3">
      <c r="A16" s="26" t="s">
        <v>268</v>
      </c>
      <c r="B16" s="26" t="s">
        <v>269</v>
      </c>
      <c r="C16" s="26">
        <v>6</v>
      </c>
      <c r="D16" s="26">
        <v>7</v>
      </c>
      <c r="E16" s="26">
        <v>2.5</v>
      </c>
      <c r="F16" s="26">
        <v>12</v>
      </c>
      <c r="G16" s="26">
        <v>9</v>
      </c>
      <c r="I16" s="25">
        <v>6</v>
      </c>
      <c r="J16" s="25">
        <v>21.5</v>
      </c>
      <c r="K16" s="25">
        <v>9</v>
      </c>
      <c r="L16" s="25">
        <v>0</v>
      </c>
      <c r="M16" s="25">
        <v>0</v>
      </c>
    </row>
    <row r="17" spans="1:13" x14ac:dyDescent="0.3">
      <c r="A17" s="24" t="s">
        <v>270</v>
      </c>
      <c r="B17" s="24" t="s">
        <v>271</v>
      </c>
      <c r="C17" s="24">
        <v>6</v>
      </c>
      <c r="D17" s="24">
        <v>7</v>
      </c>
      <c r="E17" s="24">
        <v>2.5</v>
      </c>
      <c r="F17" s="24">
        <v>11</v>
      </c>
      <c r="G17" s="24">
        <v>6</v>
      </c>
      <c r="I17" s="25">
        <v>6</v>
      </c>
      <c r="J17" s="25">
        <v>20.5</v>
      </c>
      <c r="K17" s="25">
        <v>6</v>
      </c>
      <c r="L17" s="25">
        <v>0</v>
      </c>
      <c r="M17" s="25">
        <v>0</v>
      </c>
    </row>
    <row r="18" spans="1:13" x14ac:dyDescent="0.3">
      <c r="A18" s="26" t="s">
        <v>272</v>
      </c>
      <c r="B18" s="26" t="s">
        <v>273</v>
      </c>
      <c r="C18" s="26">
        <v>5</v>
      </c>
      <c r="D18" s="26">
        <v>7</v>
      </c>
      <c r="E18" s="26">
        <v>1.5</v>
      </c>
      <c r="F18" s="26">
        <v>4</v>
      </c>
      <c r="G18" s="26">
        <v>5</v>
      </c>
      <c r="I18" s="25">
        <v>5</v>
      </c>
      <c r="J18" s="25">
        <v>12.5</v>
      </c>
      <c r="K18" s="25">
        <v>5</v>
      </c>
      <c r="L18" s="25">
        <v>0</v>
      </c>
      <c r="M18" s="25">
        <v>0</v>
      </c>
    </row>
    <row r="19" spans="1:13" x14ac:dyDescent="0.3">
      <c r="A19" s="24" t="s">
        <v>274</v>
      </c>
      <c r="B19" s="24" t="s">
        <v>275</v>
      </c>
      <c r="C19" s="24">
        <v>6</v>
      </c>
      <c r="D19" s="24">
        <v>7</v>
      </c>
      <c r="E19" s="24">
        <v>5</v>
      </c>
      <c r="F19" s="24">
        <v>7</v>
      </c>
      <c r="G19" s="24">
        <v>7</v>
      </c>
      <c r="I19" s="25">
        <v>6</v>
      </c>
      <c r="J19" s="25">
        <v>19</v>
      </c>
      <c r="K19" s="25">
        <v>7</v>
      </c>
      <c r="L19" s="25">
        <v>0</v>
      </c>
      <c r="M19" s="25">
        <v>0</v>
      </c>
    </row>
    <row r="20" spans="1:13" x14ac:dyDescent="0.3">
      <c r="A20" s="26" t="s">
        <v>276</v>
      </c>
      <c r="B20" s="26" t="s">
        <v>277</v>
      </c>
      <c r="C20" s="26">
        <v>5</v>
      </c>
      <c r="D20" s="26">
        <v>3</v>
      </c>
      <c r="E20" s="26">
        <v>1.5</v>
      </c>
      <c r="F20" s="26">
        <v>0</v>
      </c>
      <c r="G20" s="26">
        <v>1</v>
      </c>
      <c r="I20" s="25">
        <v>5</v>
      </c>
      <c r="J20" s="25">
        <v>4.5</v>
      </c>
      <c r="K20" s="25">
        <v>1</v>
      </c>
      <c r="L20" s="25">
        <v>0</v>
      </c>
      <c r="M20" s="25">
        <v>0</v>
      </c>
    </row>
    <row r="21" spans="1:13" x14ac:dyDescent="0.3">
      <c r="A21" s="24" t="s">
        <v>278</v>
      </c>
      <c r="B21" s="24" t="s">
        <v>279</v>
      </c>
      <c r="C21" s="24">
        <v>7</v>
      </c>
      <c r="D21" s="24">
        <v>6</v>
      </c>
      <c r="E21" s="24">
        <v>2.5</v>
      </c>
      <c r="F21" s="24">
        <v>14</v>
      </c>
      <c r="G21" s="24">
        <v>10</v>
      </c>
      <c r="I21" s="25">
        <v>7</v>
      </c>
      <c r="J21" s="25">
        <v>22.5</v>
      </c>
      <c r="K21" s="25">
        <v>10</v>
      </c>
      <c r="L21" s="25">
        <v>0</v>
      </c>
      <c r="M21" s="25">
        <v>0</v>
      </c>
    </row>
    <row r="22" spans="1:13" x14ac:dyDescent="0.3">
      <c r="A22" s="26" t="s">
        <v>280</v>
      </c>
      <c r="B22" s="26" t="s">
        <v>281</v>
      </c>
      <c r="C22" s="26">
        <v>3</v>
      </c>
      <c r="D22" s="26">
        <v>0</v>
      </c>
      <c r="E22" s="26">
        <v>1.5</v>
      </c>
      <c r="F22" s="26">
        <v>4</v>
      </c>
      <c r="G22" s="26">
        <v>0</v>
      </c>
      <c r="I22" s="25">
        <v>3</v>
      </c>
      <c r="J22" s="25">
        <v>5.5</v>
      </c>
      <c r="K22" s="25">
        <v>0</v>
      </c>
      <c r="L22" s="25">
        <v>0</v>
      </c>
      <c r="M22" s="25">
        <v>0</v>
      </c>
    </row>
    <row r="23" spans="1:13" x14ac:dyDescent="0.3">
      <c r="A23" s="24" t="s">
        <v>282</v>
      </c>
      <c r="B23" s="24" t="s">
        <v>283</v>
      </c>
      <c r="C23" s="24">
        <v>6</v>
      </c>
      <c r="D23" s="24">
        <v>7</v>
      </c>
      <c r="E23" s="24">
        <v>3</v>
      </c>
      <c r="F23" s="24">
        <v>11</v>
      </c>
      <c r="G23" s="24">
        <v>11</v>
      </c>
      <c r="I23" s="25">
        <v>6</v>
      </c>
      <c r="J23" s="25">
        <v>21</v>
      </c>
      <c r="K23" s="25">
        <v>11</v>
      </c>
      <c r="L23" s="25">
        <v>0</v>
      </c>
      <c r="M23" s="25">
        <v>0</v>
      </c>
    </row>
    <row r="24" spans="1:13" x14ac:dyDescent="0.3">
      <c r="A24" s="26" t="s">
        <v>284</v>
      </c>
      <c r="B24" s="26" t="s">
        <v>285</v>
      </c>
      <c r="C24" s="26">
        <v>6</v>
      </c>
      <c r="D24" s="26">
        <v>0</v>
      </c>
      <c r="E24" s="26">
        <v>1</v>
      </c>
      <c r="F24" s="26">
        <v>9</v>
      </c>
      <c r="G24" s="26">
        <v>4</v>
      </c>
      <c r="I24" s="25">
        <v>6</v>
      </c>
      <c r="J24" s="25">
        <v>10</v>
      </c>
      <c r="K24" s="25">
        <v>4</v>
      </c>
      <c r="L24" s="25">
        <v>0</v>
      </c>
      <c r="M24" s="25">
        <v>0</v>
      </c>
    </row>
    <row r="25" spans="1:13" x14ac:dyDescent="0.3">
      <c r="A25" s="24" t="s">
        <v>286</v>
      </c>
      <c r="B25" s="24" t="s">
        <v>287</v>
      </c>
      <c r="C25" s="24">
        <v>4</v>
      </c>
      <c r="D25" s="24">
        <v>4</v>
      </c>
      <c r="E25" s="24">
        <v>1</v>
      </c>
      <c r="F25" s="24">
        <v>4</v>
      </c>
      <c r="G25" s="24">
        <v>4</v>
      </c>
      <c r="I25" s="25">
        <v>4</v>
      </c>
      <c r="J25" s="25">
        <v>9</v>
      </c>
      <c r="K25" s="25">
        <v>4</v>
      </c>
      <c r="L25" s="25">
        <v>0</v>
      </c>
      <c r="M25" s="25">
        <v>0</v>
      </c>
    </row>
    <row r="26" spans="1:13" x14ac:dyDescent="0.3">
      <c r="A26" s="26" t="s">
        <v>288</v>
      </c>
      <c r="B26" s="26" t="s">
        <v>289</v>
      </c>
      <c r="C26" s="26">
        <v>5</v>
      </c>
      <c r="D26" s="26">
        <v>5</v>
      </c>
      <c r="E26" s="26">
        <v>2.5</v>
      </c>
      <c r="F26" s="26">
        <v>13</v>
      </c>
      <c r="G26" s="26">
        <v>6</v>
      </c>
      <c r="I26" s="25">
        <v>5</v>
      </c>
      <c r="J26" s="25">
        <v>20.5</v>
      </c>
      <c r="K26" s="25">
        <v>6</v>
      </c>
      <c r="L26" s="25">
        <v>0</v>
      </c>
      <c r="M26" s="25">
        <v>0</v>
      </c>
    </row>
    <row r="27" spans="1:13" x14ac:dyDescent="0.3">
      <c r="A27" s="24" t="s">
        <v>290</v>
      </c>
      <c r="B27" s="24" t="s">
        <v>291</v>
      </c>
      <c r="C27" s="24">
        <v>6</v>
      </c>
      <c r="D27" s="24">
        <v>0</v>
      </c>
      <c r="E27" s="24">
        <v>2.5</v>
      </c>
      <c r="F27" s="24">
        <v>4</v>
      </c>
      <c r="G27" s="24">
        <v>1</v>
      </c>
      <c r="I27" s="25">
        <v>6</v>
      </c>
      <c r="J27" s="25">
        <v>6.5</v>
      </c>
      <c r="K27" s="25">
        <v>1</v>
      </c>
      <c r="L27" s="25">
        <v>0</v>
      </c>
      <c r="M27" s="25">
        <v>0</v>
      </c>
    </row>
    <row r="28" spans="1:13" x14ac:dyDescent="0.3">
      <c r="A28" s="26" t="s">
        <v>292</v>
      </c>
      <c r="B28" s="26" t="s">
        <v>293</v>
      </c>
      <c r="C28" s="26">
        <v>0</v>
      </c>
      <c r="D28" s="26">
        <v>7</v>
      </c>
      <c r="E28" s="26">
        <v>0</v>
      </c>
      <c r="F28" s="26">
        <v>9</v>
      </c>
      <c r="G28" s="26">
        <v>7</v>
      </c>
      <c r="I28" s="25">
        <v>0</v>
      </c>
      <c r="J28" s="25">
        <v>16</v>
      </c>
      <c r="K28" s="25">
        <v>7</v>
      </c>
      <c r="L28" s="25">
        <v>0</v>
      </c>
      <c r="M28" s="25">
        <v>0</v>
      </c>
    </row>
    <row r="29" spans="1:13" x14ac:dyDescent="0.3">
      <c r="A29" s="24" t="s">
        <v>294</v>
      </c>
      <c r="B29" s="24" t="s">
        <v>295</v>
      </c>
      <c r="C29" s="24">
        <v>7</v>
      </c>
      <c r="D29" s="24">
        <v>7</v>
      </c>
      <c r="E29" s="24">
        <v>5</v>
      </c>
      <c r="F29" s="24">
        <v>14</v>
      </c>
      <c r="G29" s="24">
        <v>8.5</v>
      </c>
      <c r="I29" s="25">
        <v>7</v>
      </c>
      <c r="J29" s="25">
        <v>26</v>
      </c>
      <c r="K29" s="25">
        <v>8.5</v>
      </c>
      <c r="L29" s="25">
        <v>0</v>
      </c>
      <c r="M29" s="25">
        <v>0</v>
      </c>
    </row>
    <row r="30" spans="1:13" x14ac:dyDescent="0.3">
      <c r="A30" s="26" t="s">
        <v>296</v>
      </c>
      <c r="B30" s="26" t="s">
        <v>297</v>
      </c>
      <c r="C30" s="26">
        <v>7</v>
      </c>
      <c r="D30" s="26">
        <v>8</v>
      </c>
      <c r="E30" s="26">
        <v>2.5</v>
      </c>
      <c r="F30" s="26">
        <v>13</v>
      </c>
      <c r="G30" s="26">
        <v>8.5</v>
      </c>
      <c r="I30" s="25">
        <v>7</v>
      </c>
      <c r="J30" s="25">
        <v>23.5</v>
      </c>
      <c r="K30" s="25">
        <v>8.5</v>
      </c>
      <c r="L30" s="25">
        <v>0</v>
      </c>
      <c r="M30" s="25">
        <v>0</v>
      </c>
    </row>
    <row r="31" spans="1:13" x14ac:dyDescent="0.3">
      <c r="A31" s="24" t="s">
        <v>298</v>
      </c>
      <c r="B31" s="24" t="s">
        <v>299</v>
      </c>
      <c r="C31" s="24">
        <v>6</v>
      </c>
      <c r="D31" s="24">
        <v>2</v>
      </c>
      <c r="E31" s="24">
        <v>3.5</v>
      </c>
      <c r="F31" s="24">
        <v>8</v>
      </c>
      <c r="G31" s="24">
        <v>5</v>
      </c>
      <c r="I31" s="25">
        <v>6</v>
      </c>
      <c r="J31" s="25">
        <v>13.5</v>
      </c>
      <c r="K31" s="25">
        <v>5</v>
      </c>
      <c r="L31" s="25">
        <v>0</v>
      </c>
      <c r="M31" s="25">
        <v>0</v>
      </c>
    </row>
    <row r="32" spans="1:13" x14ac:dyDescent="0.3">
      <c r="A32" s="26" t="s">
        <v>300</v>
      </c>
      <c r="B32" s="26" t="s">
        <v>301</v>
      </c>
      <c r="C32" s="26">
        <v>4</v>
      </c>
      <c r="D32" s="26">
        <v>3</v>
      </c>
      <c r="E32" s="26">
        <v>2</v>
      </c>
      <c r="F32" s="26">
        <v>9</v>
      </c>
      <c r="G32" s="26">
        <v>3</v>
      </c>
      <c r="I32" s="25">
        <v>4</v>
      </c>
      <c r="J32" s="25">
        <v>14</v>
      </c>
      <c r="K32" s="25">
        <v>3</v>
      </c>
      <c r="L32" s="25">
        <v>0</v>
      </c>
      <c r="M32" s="25">
        <v>0</v>
      </c>
    </row>
    <row r="33" spans="1:13" x14ac:dyDescent="0.3">
      <c r="A33" s="24" t="s">
        <v>302</v>
      </c>
      <c r="B33" s="24" t="s">
        <v>303</v>
      </c>
      <c r="C33" s="24">
        <v>6</v>
      </c>
      <c r="D33" s="24">
        <v>10</v>
      </c>
      <c r="E33" s="24">
        <v>1</v>
      </c>
      <c r="F33" s="24">
        <v>5</v>
      </c>
      <c r="G33" s="24">
        <v>9</v>
      </c>
      <c r="I33" s="25">
        <v>6</v>
      </c>
      <c r="J33" s="25">
        <v>16</v>
      </c>
      <c r="K33" s="25">
        <v>9</v>
      </c>
      <c r="L33" s="25">
        <v>0</v>
      </c>
      <c r="M33" s="25">
        <v>0</v>
      </c>
    </row>
    <row r="34" spans="1:13" x14ac:dyDescent="0.3">
      <c r="A34" s="26" t="s">
        <v>304</v>
      </c>
      <c r="B34" s="26" t="s">
        <v>305</v>
      </c>
      <c r="C34" s="26">
        <v>7</v>
      </c>
      <c r="D34" s="26">
        <v>6</v>
      </c>
      <c r="E34" s="26">
        <v>0</v>
      </c>
      <c r="F34" s="26">
        <v>7</v>
      </c>
      <c r="G34" s="26">
        <v>6</v>
      </c>
      <c r="I34" s="25">
        <v>7</v>
      </c>
      <c r="J34" s="25">
        <v>13</v>
      </c>
      <c r="K34" s="25">
        <v>6</v>
      </c>
      <c r="L34" s="25">
        <v>0</v>
      </c>
      <c r="M34" s="25">
        <v>0</v>
      </c>
    </row>
    <row r="35" spans="1:13" x14ac:dyDescent="0.3">
      <c r="A35" s="24" t="s">
        <v>306</v>
      </c>
      <c r="B35" s="24" t="s">
        <v>307</v>
      </c>
      <c r="C35" s="24">
        <v>5</v>
      </c>
      <c r="D35" s="24">
        <v>6</v>
      </c>
      <c r="E35" s="24">
        <v>2.5</v>
      </c>
      <c r="F35" s="24">
        <v>11</v>
      </c>
      <c r="G35" s="24">
        <v>2</v>
      </c>
      <c r="I35" s="25">
        <v>5</v>
      </c>
      <c r="J35" s="25">
        <v>19.5</v>
      </c>
      <c r="K35" s="25">
        <v>2</v>
      </c>
      <c r="L35" s="25">
        <v>0</v>
      </c>
      <c r="M35" s="25">
        <v>0</v>
      </c>
    </row>
    <row r="36" spans="1:13" x14ac:dyDescent="0.3">
      <c r="A36" s="26" t="s">
        <v>308</v>
      </c>
      <c r="B36" s="26" t="s">
        <v>309</v>
      </c>
      <c r="C36" s="26">
        <v>5</v>
      </c>
      <c r="D36" s="26">
        <v>0</v>
      </c>
      <c r="E36" s="26">
        <v>0</v>
      </c>
      <c r="F36" s="26">
        <v>0</v>
      </c>
      <c r="G36" s="26">
        <v>0</v>
      </c>
      <c r="I36" s="25">
        <v>5</v>
      </c>
      <c r="J36" s="25">
        <v>0</v>
      </c>
      <c r="K36" s="25">
        <v>0</v>
      </c>
      <c r="L36" s="25">
        <v>0</v>
      </c>
      <c r="M36" s="25">
        <v>0</v>
      </c>
    </row>
    <row r="37" spans="1:13" x14ac:dyDescent="0.3">
      <c r="A37" s="24" t="s">
        <v>310</v>
      </c>
      <c r="B37" s="24" t="s">
        <v>311</v>
      </c>
      <c r="C37" s="24">
        <v>0</v>
      </c>
      <c r="D37" s="24">
        <v>0</v>
      </c>
      <c r="E37" s="24">
        <v>2.5</v>
      </c>
      <c r="F37" s="24">
        <v>9.5</v>
      </c>
      <c r="G37" s="24">
        <v>2</v>
      </c>
      <c r="I37" s="25">
        <v>0</v>
      </c>
      <c r="J37" s="25">
        <v>12</v>
      </c>
      <c r="K37" s="25">
        <v>2</v>
      </c>
      <c r="L37" s="25">
        <v>0</v>
      </c>
      <c r="M37" s="25">
        <v>0</v>
      </c>
    </row>
    <row r="38" spans="1:13" x14ac:dyDescent="0.3">
      <c r="A38" s="26" t="s">
        <v>312</v>
      </c>
      <c r="B38" s="26" t="s">
        <v>313</v>
      </c>
      <c r="C38" s="26">
        <v>5</v>
      </c>
      <c r="D38" s="26">
        <v>7</v>
      </c>
      <c r="E38" s="26">
        <v>2.5</v>
      </c>
      <c r="F38" s="26">
        <v>11</v>
      </c>
      <c r="G38" s="26">
        <v>7</v>
      </c>
      <c r="I38" s="25">
        <v>5</v>
      </c>
      <c r="J38" s="25">
        <v>20.5</v>
      </c>
      <c r="K38" s="25">
        <v>7</v>
      </c>
      <c r="L38" s="25">
        <v>0</v>
      </c>
      <c r="M38" s="25">
        <v>0</v>
      </c>
    </row>
    <row r="39" spans="1:13" x14ac:dyDescent="0.3">
      <c r="A39" s="24" t="s">
        <v>314</v>
      </c>
      <c r="B39" s="24" t="s">
        <v>315</v>
      </c>
      <c r="C39" s="24">
        <v>3</v>
      </c>
      <c r="D39" s="24">
        <v>7</v>
      </c>
      <c r="E39" s="24">
        <v>2.5</v>
      </c>
      <c r="F39" s="24">
        <v>13</v>
      </c>
      <c r="G39" s="24">
        <v>7</v>
      </c>
      <c r="I39" s="25">
        <v>3</v>
      </c>
      <c r="J39" s="25">
        <v>22.5</v>
      </c>
      <c r="K39" s="25">
        <v>7</v>
      </c>
      <c r="L39" s="25">
        <v>0</v>
      </c>
      <c r="M39" s="25">
        <v>0</v>
      </c>
    </row>
    <row r="40" spans="1:13" x14ac:dyDescent="0.3">
      <c r="A40" s="26" t="s">
        <v>316</v>
      </c>
      <c r="B40" s="26" t="s">
        <v>317</v>
      </c>
      <c r="C40" s="26">
        <v>2</v>
      </c>
      <c r="D40" s="26">
        <v>2</v>
      </c>
      <c r="E40" s="26">
        <v>1.5</v>
      </c>
      <c r="F40" s="26">
        <v>7.5</v>
      </c>
      <c r="G40" s="26">
        <v>2</v>
      </c>
      <c r="I40" s="25">
        <v>2</v>
      </c>
      <c r="J40" s="25">
        <v>11</v>
      </c>
      <c r="K40" s="25">
        <v>2</v>
      </c>
      <c r="L40" s="25">
        <v>0</v>
      </c>
      <c r="M40" s="25">
        <v>0</v>
      </c>
    </row>
    <row r="41" spans="1:13" x14ac:dyDescent="0.3">
      <c r="A41" s="24" t="s">
        <v>318</v>
      </c>
      <c r="B41" s="24" t="s">
        <v>319</v>
      </c>
      <c r="C41" s="24">
        <v>6</v>
      </c>
      <c r="D41" s="24">
        <v>6</v>
      </c>
      <c r="E41" s="24">
        <v>1.5</v>
      </c>
      <c r="F41" s="24">
        <v>11</v>
      </c>
      <c r="G41" s="24">
        <v>7</v>
      </c>
      <c r="I41" s="25">
        <v>6</v>
      </c>
      <c r="J41" s="25">
        <v>18.5</v>
      </c>
      <c r="K41" s="25">
        <v>7</v>
      </c>
      <c r="L41" s="25">
        <v>0</v>
      </c>
      <c r="M41" s="25">
        <v>0</v>
      </c>
    </row>
    <row r="42" spans="1:13" x14ac:dyDescent="0.3">
      <c r="A42" s="26" t="s">
        <v>320</v>
      </c>
      <c r="B42" s="26" t="s">
        <v>321</v>
      </c>
      <c r="C42" s="26">
        <v>0</v>
      </c>
      <c r="D42" s="26">
        <v>6</v>
      </c>
      <c r="E42" s="26">
        <v>2.5</v>
      </c>
      <c r="F42" s="26">
        <v>11.5</v>
      </c>
      <c r="G42" s="26">
        <v>4</v>
      </c>
      <c r="I42" s="25">
        <v>0</v>
      </c>
      <c r="J42" s="25">
        <v>20</v>
      </c>
      <c r="K42" s="25">
        <v>4</v>
      </c>
      <c r="L42" s="25">
        <v>0</v>
      </c>
      <c r="M42" s="25">
        <v>0</v>
      </c>
    </row>
    <row r="43" spans="1:13" x14ac:dyDescent="0.3">
      <c r="A43" s="24" t="s">
        <v>322</v>
      </c>
      <c r="B43" s="24" t="s">
        <v>323</v>
      </c>
      <c r="C43" s="24">
        <v>7</v>
      </c>
      <c r="D43" s="24">
        <v>8</v>
      </c>
      <c r="E43" s="24">
        <v>2.5</v>
      </c>
      <c r="F43" s="24">
        <v>12</v>
      </c>
      <c r="G43" s="24">
        <v>10</v>
      </c>
      <c r="I43" s="25">
        <v>7</v>
      </c>
      <c r="J43" s="25">
        <v>22.5</v>
      </c>
      <c r="K43" s="25">
        <v>10</v>
      </c>
      <c r="L43" s="25">
        <v>0</v>
      </c>
      <c r="M43" s="25">
        <v>0</v>
      </c>
    </row>
    <row r="44" spans="1:13" x14ac:dyDescent="0.3">
      <c r="A44" s="26" t="s">
        <v>324</v>
      </c>
      <c r="B44" s="26" t="s">
        <v>325</v>
      </c>
      <c r="C44" s="26">
        <v>0</v>
      </c>
      <c r="D44" s="26">
        <v>6</v>
      </c>
      <c r="E44" s="26">
        <v>2.5</v>
      </c>
      <c r="F44" s="26">
        <v>11</v>
      </c>
      <c r="G44" s="26">
        <v>5</v>
      </c>
      <c r="I44" s="25">
        <v>0</v>
      </c>
      <c r="J44" s="25">
        <v>19.5</v>
      </c>
      <c r="K44" s="25">
        <v>5</v>
      </c>
      <c r="L44" s="25">
        <v>0</v>
      </c>
      <c r="M44" s="25">
        <v>0</v>
      </c>
    </row>
    <row r="45" spans="1:13" x14ac:dyDescent="0.3">
      <c r="A45" s="24" t="s">
        <v>326</v>
      </c>
      <c r="B45" s="24" t="s">
        <v>327</v>
      </c>
      <c r="C45" s="24">
        <v>5</v>
      </c>
      <c r="D45" s="24">
        <v>5</v>
      </c>
      <c r="E45" s="24">
        <v>0</v>
      </c>
      <c r="F45" s="24">
        <v>12</v>
      </c>
      <c r="G45" s="24">
        <v>4</v>
      </c>
      <c r="I45" s="25">
        <v>5</v>
      </c>
      <c r="J45" s="25">
        <v>17</v>
      </c>
      <c r="K45" s="25">
        <v>4</v>
      </c>
      <c r="L45" s="25">
        <v>0</v>
      </c>
      <c r="M45" s="25">
        <v>0</v>
      </c>
    </row>
    <row r="46" spans="1:13" x14ac:dyDescent="0.3">
      <c r="A46" s="26" t="s">
        <v>328</v>
      </c>
      <c r="B46" s="26" t="s">
        <v>329</v>
      </c>
      <c r="C46" s="26">
        <v>4</v>
      </c>
      <c r="D46" s="26">
        <v>7</v>
      </c>
      <c r="E46" s="26">
        <v>0</v>
      </c>
      <c r="F46" s="26">
        <v>12.5</v>
      </c>
      <c r="G46" s="26">
        <v>5</v>
      </c>
      <c r="I46" s="25">
        <v>4</v>
      </c>
      <c r="J46" s="25">
        <v>19.5</v>
      </c>
      <c r="K46" s="25">
        <v>5</v>
      </c>
      <c r="L46" s="25">
        <v>0</v>
      </c>
      <c r="M46" s="25">
        <v>0</v>
      </c>
    </row>
    <row r="47" spans="1:13" x14ac:dyDescent="0.3">
      <c r="A47" s="24" t="s">
        <v>330</v>
      </c>
      <c r="B47" s="24" t="s">
        <v>331</v>
      </c>
      <c r="C47" s="24">
        <v>5</v>
      </c>
      <c r="D47" s="24">
        <v>9</v>
      </c>
      <c r="E47" s="24">
        <v>2.5</v>
      </c>
      <c r="F47" s="24">
        <v>14</v>
      </c>
      <c r="G47" s="24">
        <v>5</v>
      </c>
      <c r="I47" s="25">
        <v>5</v>
      </c>
      <c r="J47" s="25">
        <v>25.5</v>
      </c>
      <c r="K47" s="25">
        <v>5</v>
      </c>
      <c r="L47" s="25">
        <v>0</v>
      </c>
      <c r="M47" s="25">
        <v>0</v>
      </c>
    </row>
    <row r="48" spans="1:13" x14ac:dyDescent="0.3">
      <c r="A48" s="26" t="s">
        <v>332</v>
      </c>
      <c r="B48" s="26" t="s">
        <v>333</v>
      </c>
      <c r="C48" s="26">
        <v>6</v>
      </c>
      <c r="D48" s="26">
        <v>7</v>
      </c>
      <c r="E48" s="26">
        <v>2.5</v>
      </c>
      <c r="F48" s="26">
        <v>10</v>
      </c>
      <c r="G48" s="26">
        <v>2</v>
      </c>
      <c r="I48" s="25">
        <v>6</v>
      </c>
      <c r="J48" s="25">
        <v>19.5</v>
      </c>
      <c r="K48" s="25">
        <v>2</v>
      </c>
      <c r="L48" s="25">
        <v>0</v>
      </c>
      <c r="M48" s="25">
        <v>0</v>
      </c>
    </row>
    <row r="49" spans="1:13" x14ac:dyDescent="0.3">
      <c r="A49" s="24" t="s">
        <v>334</v>
      </c>
      <c r="B49" s="24" t="s">
        <v>335</v>
      </c>
      <c r="C49" s="24">
        <v>5</v>
      </c>
      <c r="D49" s="24">
        <v>7</v>
      </c>
      <c r="E49" s="24">
        <v>1</v>
      </c>
      <c r="F49" s="24">
        <v>3</v>
      </c>
      <c r="G49" s="24">
        <v>8.5</v>
      </c>
      <c r="I49" s="25">
        <v>5</v>
      </c>
      <c r="J49" s="25">
        <v>11</v>
      </c>
      <c r="K49" s="25">
        <v>8.5</v>
      </c>
      <c r="L49" s="25">
        <v>0</v>
      </c>
      <c r="M49" s="25">
        <v>0</v>
      </c>
    </row>
    <row r="50" spans="1:13" x14ac:dyDescent="0.3">
      <c r="A50" s="26" t="s">
        <v>336</v>
      </c>
      <c r="B50" s="26" t="s">
        <v>337</v>
      </c>
      <c r="C50" s="26">
        <v>6</v>
      </c>
      <c r="D50" s="26">
        <v>7</v>
      </c>
      <c r="E50" s="26">
        <v>5</v>
      </c>
      <c r="F50" s="26">
        <v>12.5</v>
      </c>
      <c r="G50" s="26">
        <v>7</v>
      </c>
      <c r="I50" s="25">
        <v>6</v>
      </c>
      <c r="J50" s="25">
        <v>24.5</v>
      </c>
      <c r="K50" s="25">
        <v>7</v>
      </c>
      <c r="L50" s="25">
        <v>0</v>
      </c>
      <c r="M50" s="25">
        <v>0</v>
      </c>
    </row>
    <row r="51" spans="1:13" x14ac:dyDescent="0.3">
      <c r="A51" s="24" t="s">
        <v>338</v>
      </c>
      <c r="B51" s="24" t="s">
        <v>339</v>
      </c>
      <c r="C51" s="24">
        <v>7</v>
      </c>
      <c r="D51" s="24">
        <v>10</v>
      </c>
      <c r="E51" s="24">
        <v>2.5</v>
      </c>
      <c r="F51" s="24">
        <v>11.5</v>
      </c>
      <c r="G51" s="24">
        <v>11</v>
      </c>
      <c r="I51" s="25">
        <v>7</v>
      </c>
      <c r="J51" s="25">
        <v>24</v>
      </c>
      <c r="K51" s="25">
        <v>11</v>
      </c>
      <c r="L51" s="25">
        <v>0</v>
      </c>
      <c r="M51" s="25">
        <v>0</v>
      </c>
    </row>
    <row r="52" spans="1:13" x14ac:dyDescent="0.3">
      <c r="A52" s="26" t="s">
        <v>340</v>
      </c>
      <c r="B52" s="26" t="s">
        <v>341</v>
      </c>
      <c r="C52" s="26">
        <v>6</v>
      </c>
      <c r="D52" s="26">
        <v>0</v>
      </c>
      <c r="E52" s="26">
        <v>0</v>
      </c>
      <c r="F52" s="26">
        <v>8.5</v>
      </c>
      <c r="G52" s="26">
        <v>5</v>
      </c>
      <c r="I52" s="25">
        <v>6</v>
      </c>
      <c r="J52" s="25">
        <v>8.5</v>
      </c>
      <c r="K52" s="25">
        <v>5</v>
      </c>
      <c r="L52" s="25">
        <v>0</v>
      </c>
      <c r="M52" s="25">
        <v>0</v>
      </c>
    </row>
    <row r="53" spans="1:13" x14ac:dyDescent="0.3">
      <c r="A53" s="24" t="s">
        <v>342</v>
      </c>
      <c r="B53" s="24" t="s">
        <v>343</v>
      </c>
      <c r="C53" s="24">
        <v>2</v>
      </c>
      <c r="D53" s="24">
        <v>0</v>
      </c>
      <c r="E53" s="24">
        <v>2</v>
      </c>
      <c r="F53" s="24">
        <v>0</v>
      </c>
      <c r="G53" s="24">
        <v>5</v>
      </c>
      <c r="I53" s="25">
        <v>2</v>
      </c>
      <c r="J53" s="25">
        <v>2</v>
      </c>
      <c r="K53" s="25">
        <v>5</v>
      </c>
      <c r="L53" s="25">
        <v>0</v>
      </c>
      <c r="M53" s="25">
        <v>0</v>
      </c>
    </row>
    <row r="54" spans="1:13" x14ac:dyDescent="0.3">
      <c r="A54" s="26" t="s">
        <v>344</v>
      </c>
      <c r="B54" s="26" t="s">
        <v>345</v>
      </c>
      <c r="C54" s="26">
        <v>6</v>
      </c>
      <c r="D54" s="26">
        <v>5</v>
      </c>
      <c r="E54" s="26">
        <v>2.5</v>
      </c>
      <c r="F54" s="26">
        <v>14</v>
      </c>
      <c r="G54" s="26">
        <v>5</v>
      </c>
      <c r="I54" s="25">
        <v>6</v>
      </c>
      <c r="J54" s="25">
        <v>21.5</v>
      </c>
      <c r="K54" s="25">
        <v>5</v>
      </c>
      <c r="L54" s="25">
        <v>0</v>
      </c>
      <c r="M54" s="25">
        <v>0</v>
      </c>
    </row>
    <row r="55" spans="1:13" x14ac:dyDescent="0.3">
      <c r="A55" s="24" t="s">
        <v>346</v>
      </c>
      <c r="B55" s="24" t="s">
        <v>347</v>
      </c>
      <c r="C55" s="24">
        <v>6</v>
      </c>
      <c r="D55" s="24">
        <v>5</v>
      </c>
      <c r="E55" s="24">
        <v>2.5</v>
      </c>
      <c r="F55" s="24">
        <v>14</v>
      </c>
      <c r="G55" s="24">
        <v>2</v>
      </c>
      <c r="I55" s="25">
        <v>6</v>
      </c>
      <c r="J55" s="25">
        <v>21.5</v>
      </c>
      <c r="K55" s="25">
        <v>2</v>
      </c>
      <c r="L55" s="25">
        <v>0</v>
      </c>
      <c r="M55" s="25">
        <v>0</v>
      </c>
    </row>
    <row r="56" spans="1:13" x14ac:dyDescent="0.3">
      <c r="A56" s="26" t="s">
        <v>348</v>
      </c>
      <c r="B56" s="26" t="s">
        <v>349</v>
      </c>
      <c r="C56" s="26">
        <v>6</v>
      </c>
      <c r="D56" s="26">
        <v>5</v>
      </c>
      <c r="E56" s="26">
        <v>1</v>
      </c>
      <c r="F56" s="26">
        <v>12</v>
      </c>
      <c r="G56" s="26">
        <v>6</v>
      </c>
      <c r="I56" s="25">
        <v>6</v>
      </c>
      <c r="J56" s="25">
        <v>18</v>
      </c>
      <c r="K56" s="25">
        <v>6</v>
      </c>
      <c r="L56" s="25">
        <v>0</v>
      </c>
      <c r="M56" s="25">
        <v>0</v>
      </c>
    </row>
    <row r="57" spans="1:13" x14ac:dyDescent="0.3">
      <c r="A57" s="24" t="s">
        <v>350</v>
      </c>
      <c r="B57" s="24" t="s">
        <v>351</v>
      </c>
      <c r="C57" s="24">
        <v>0</v>
      </c>
      <c r="D57" s="24">
        <v>2</v>
      </c>
      <c r="E57" s="24">
        <v>1</v>
      </c>
      <c r="F57" s="24">
        <v>10</v>
      </c>
      <c r="G57" s="24">
        <v>5</v>
      </c>
      <c r="I57" s="25">
        <v>0</v>
      </c>
      <c r="J57" s="25">
        <v>13</v>
      </c>
      <c r="K57" s="25">
        <v>5</v>
      </c>
      <c r="L57" s="25">
        <v>0</v>
      </c>
      <c r="M57" s="25">
        <v>0</v>
      </c>
    </row>
    <row r="58" spans="1:13" x14ac:dyDescent="0.3">
      <c r="A58" s="26" t="s">
        <v>352</v>
      </c>
      <c r="B58" s="26" t="s">
        <v>353</v>
      </c>
      <c r="C58" s="26">
        <v>5</v>
      </c>
      <c r="D58" s="26">
        <v>0</v>
      </c>
      <c r="E58" s="26">
        <v>1</v>
      </c>
      <c r="F58" s="26">
        <v>9.5</v>
      </c>
      <c r="G58" s="26">
        <v>5</v>
      </c>
      <c r="I58" s="25">
        <v>5</v>
      </c>
      <c r="J58" s="25">
        <v>10.5</v>
      </c>
      <c r="K58" s="25">
        <v>5</v>
      </c>
      <c r="L58" s="25">
        <v>0</v>
      </c>
      <c r="M58" s="25">
        <v>0</v>
      </c>
    </row>
    <row r="59" spans="1:13" x14ac:dyDescent="0.3">
      <c r="A59" s="24" t="s">
        <v>354</v>
      </c>
      <c r="B59" s="24" t="s">
        <v>355</v>
      </c>
      <c r="C59" s="24">
        <v>6</v>
      </c>
      <c r="D59" s="24">
        <v>0</v>
      </c>
      <c r="E59" s="24">
        <v>1</v>
      </c>
      <c r="F59" s="24">
        <v>2</v>
      </c>
      <c r="G59" s="24">
        <v>5</v>
      </c>
      <c r="I59" s="25">
        <v>6</v>
      </c>
      <c r="J59" s="25">
        <v>3</v>
      </c>
      <c r="K59" s="25">
        <v>5</v>
      </c>
      <c r="L59" s="25">
        <v>0</v>
      </c>
      <c r="M59" s="25">
        <v>0</v>
      </c>
    </row>
    <row r="60" spans="1:13" x14ac:dyDescent="0.3">
      <c r="A60" s="26" t="s">
        <v>356</v>
      </c>
      <c r="B60" s="26" t="s">
        <v>357</v>
      </c>
      <c r="C60" s="26">
        <v>5</v>
      </c>
      <c r="D60" s="26">
        <v>4</v>
      </c>
      <c r="E60" s="26">
        <v>0</v>
      </c>
      <c r="F60" s="26">
        <v>2</v>
      </c>
      <c r="G60" s="26">
        <v>0</v>
      </c>
      <c r="I60" s="25">
        <v>5</v>
      </c>
      <c r="J60" s="25">
        <v>6</v>
      </c>
      <c r="K60" s="25">
        <v>0</v>
      </c>
      <c r="L60" s="25">
        <v>0</v>
      </c>
      <c r="M60" s="25">
        <v>0</v>
      </c>
    </row>
    <row r="61" spans="1:13" x14ac:dyDescent="0.3">
      <c r="A61" s="24" t="s">
        <v>358</v>
      </c>
      <c r="B61" s="24" t="s">
        <v>359</v>
      </c>
      <c r="C61" s="24">
        <v>6</v>
      </c>
      <c r="D61" s="24">
        <v>4</v>
      </c>
      <c r="E61" s="24">
        <v>1.5</v>
      </c>
      <c r="F61" s="24">
        <v>3</v>
      </c>
      <c r="G61" s="24">
        <v>5</v>
      </c>
      <c r="I61" s="25">
        <v>6</v>
      </c>
      <c r="J61" s="25">
        <v>8.5</v>
      </c>
      <c r="K61" s="25">
        <v>5</v>
      </c>
      <c r="L61" s="25">
        <v>0</v>
      </c>
      <c r="M61" s="25">
        <v>0</v>
      </c>
    </row>
    <row r="62" spans="1:13" x14ac:dyDescent="0.3">
      <c r="A62" s="26" t="s">
        <v>360</v>
      </c>
      <c r="B62" s="26" t="s">
        <v>361</v>
      </c>
      <c r="C62" s="26"/>
      <c r="D62" s="26"/>
      <c r="E62" s="26"/>
      <c r="F62" s="26"/>
      <c r="G62" s="26"/>
      <c r="I62" s="25">
        <v>0</v>
      </c>
      <c r="J62" s="25">
        <v>0</v>
      </c>
      <c r="K62" s="25">
        <v>0</v>
      </c>
      <c r="L62" s="25">
        <v>0</v>
      </c>
      <c r="M62" s="25">
        <v>0</v>
      </c>
    </row>
    <row r="65" spans="1:3" x14ac:dyDescent="0.3">
      <c r="A65" s="27" t="s">
        <v>57</v>
      </c>
      <c r="B65" s="53" t="s">
        <v>58</v>
      </c>
      <c r="C65" s="51"/>
    </row>
    <row r="66" spans="1:3" x14ac:dyDescent="0.3">
      <c r="A66" s="28" t="s">
        <v>59</v>
      </c>
      <c r="B66" s="50" t="s">
        <v>60</v>
      </c>
      <c r="C66" s="51"/>
    </row>
    <row r="67" spans="1:3" x14ac:dyDescent="0.3">
      <c r="A67" s="29" t="s">
        <v>61</v>
      </c>
      <c r="B67" s="52" t="s">
        <v>62</v>
      </c>
      <c r="C67" s="51"/>
    </row>
    <row r="68" spans="1:3" x14ac:dyDescent="0.3">
      <c r="A68" s="30" t="s">
        <v>183</v>
      </c>
      <c r="B68" s="55" t="s">
        <v>184</v>
      </c>
      <c r="C68" s="51"/>
    </row>
    <row r="69" spans="1:3" x14ac:dyDescent="0.3">
      <c r="A69" s="31" t="s">
        <v>185</v>
      </c>
      <c r="B69" s="54" t="s">
        <v>186</v>
      </c>
      <c r="C69" s="51"/>
    </row>
  </sheetData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237" priority="42">
      <formula>ISBLANK(A11)</formula>
    </cfRule>
  </conditionalFormatting>
  <conditionalFormatting sqref="C3">
    <cfRule type="expression" dxfId="236" priority="2">
      <formula>ISBLANK(C3)</formula>
    </cfRule>
  </conditionalFormatting>
  <conditionalFormatting sqref="C4">
    <cfRule type="expression" dxfId="235" priority="4">
      <formula>ISBLANK(C4)</formula>
    </cfRule>
  </conditionalFormatting>
  <conditionalFormatting sqref="C5">
    <cfRule type="expression" dxfId="234" priority="6">
      <formula>ISBLANK(C5)</formula>
    </cfRule>
  </conditionalFormatting>
  <conditionalFormatting sqref="C10">
    <cfRule type="expression" dxfId="233" priority="41">
      <formula>COUNTIF(C11:C62, "&gt;="&amp;$C$4)=0</formula>
    </cfRule>
  </conditionalFormatting>
  <conditionalFormatting sqref="C11:C62">
    <cfRule type="expression" dxfId="232" priority="43">
      <formula>C11&gt;$C$3</formula>
    </cfRule>
  </conditionalFormatting>
  <conditionalFormatting sqref="C3:G3">
    <cfRule type="expression" dxfId="231" priority="1">
      <formula>OR(C3&gt;100,C3&lt;0)</formula>
    </cfRule>
  </conditionalFormatting>
  <conditionalFormatting sqref="C4:G4">
    <cfRule type="expression" dxfId="230" priority="3">
      <formula>OR(C4&gt;max_marks_cell,C4&lt;0)</formula>
    </cfRule>
  </conditionalFormatting>
  <conditionalFormatting sqref="C5:G5">
    <cfRule type="expression" dxfId="229" priority="5">
      <formula>OR(C5&gt;5,C5&lt;0)</formula>
    </cfRule>
  </conditionalFormatting>
  <conditionalFormatting sqref="C7:G7">
    <cfRule type="expression" dxfId="228" priority="7">
      <formula>OR(C7&gt;100,C7&lt;0)</formula>
    </cfRule>
    <cfRule type="expression" dxfId="227" priority="8">
      <formula>ISBLANK(C7)</formula>
    </cfRule>
  </conditionalFormatting>
  <conditionalFormatting sqref="D10">
    <cfRule type="expression" dxfId="226" priority="46">
      <formula>COUNTIF(D11:D62, "&gt;="&amp;$D$4)=0</formula>
    </cfRule>
  </conditionalFormatting>
  <conditionalFormatting sqref="D11:D62">
    <cfRule type="expression" dxfId="225" priority="48">
      <formula>D11&gt;$D$3</formula>
    </cfRule>
  </conditionalFormatting>
  <conditionalFormatting sqref="D3:G5">
    <cfRule type="expression" dxfId="224" priority="10">
      <formula>ISBLANK(D3)</formula>
    </cfRule>
  </conditionalFormatting>
  <conditionalFormatting sqref="E10">
    <cfRule type="expression" dxfId="223" priority="51">
      <formula>COUNTIF(E11:E62, "&gt;="&amp;$E$4)=0</formula>
    </cfRule>
  </conditionalFormatting>
  <conditionalFormatting sqref="E11:E62">
    <cfRule type="expression" dxfId="222" priority="53">
      <formula>E11&gt;$E$3</formula>
    </cfRule>
  </conditionalFormatting>
  <conditionalFormatting sqref="F10">
    <cfRule type="expression" dxfId="221" priority="56">
      <formula>COUNTIF(F11:F62, "&gt;="&amp;$F$4)=0</formula>
    </cfRule>
  </conditionalFormatting>
  <conditionalFormatting sqref="F11:F62">
    <cfRule type="expression" dxfId="220" priority="58">
      <formula>F11&gt;$F$3</formula>
    </cfRule>
  </conditionalFormatting>
  <conditionalFormatting sqref="G10">
    <cfRule type="expression" dxfId="219" priority="61">
      <formula>COUNTIF(G11:G62, "&gt;="&amp;$G$4)=0</formula>
    </cfRule>
  </conditionalFormatting>
  <conditionalFormatting sqref="G11:G62">
    <cfRule type="expression" dxfId="218" priority="63">
      <formula>G11&gt;$G$3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9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255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v>7</v>
      </c>
      <c r="J3" s="25">
        <v>29</v>
      </c>
      <c r="K3" s="25">
        <v>14</v>
      </c>
      <c r="L3" s="25">
        <v>0</v>
      </c>
      <c r="M3" s="25">
        <v>0</v>
      </c>
    </row>
    <row r="4" spans="1:13" x14ac:dyDescent="0.3">
      <c r="A4" s="2"/>
      <c r="B4" s="22" t="s">
        <v>70</v>
      </c>
      <c r="C4" s="26">
        <v>4.2</v>
      </c>
      <c r="D4" s="26">
        <v>6</v>
      </c>
      <c r="E4" s="26">
        <v>3</v>
      </c>
      <c r="F4" s="26">
        <v>8.4</v>
      </c>
      <c r="G4" s="26">
        <v>8.4</v>
      </c>
      <c r="I4" s="25">
        <v>4.2</v>
      </c>
      <c r="J4" s="25">
        <v>17.399999999999999</v>
      </c>
      <c r="K4" s="25">
        <v>8.4</v>
      </c>
      <c r="L4" s="25">
        <v>0</v>
      </c>
      <c r="M4" s="25"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74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258</v>
      </c>
      <c r="B11" s="24" t="s">
        <v>259</v>
      </c>
      <c r="C11" s="24">
        <v>7</v>
      </c>
      <c r="D11" s="24">
        <v>0</v>
      </c>
      <c r="E11" s="24">
        <v>1</v>
      </c>
      <c r="F11" s="24">
        <v>5</v>
      </c>
      <c r="G11" s="24">
        <v>8.5</v>
      </c>
      <c r="I11" s="25">
        <v>7</v>
      </c>
      <c r="J11" s="25">
        <v>6</v>
      </c>
      <c r="K11" s="25">
        <v>8.5</v>
      </c>
      <c r="L11" s="25">
        <v>0</v>
      </c>
      <c r="M11" s="25">
        <v>0</v>
      </c>
    </row>
    <row r="12" spans="1:13" x14ac:dyDescent="0.3">
      <c r="A12" s="26" t="s">
        <v>260</v>
      </c>
      <c r="B12" s="26" t="s">
        <v>261</v>
      </c>
      <c r="C12" s="26">
        <v>6</v>
      </c>
      <c r="D12" s="26">
        <v>9</v>
      </c>
      <c r="E12" s="26">
        <v>2.5</v>
      </c>
      <c r="F12" s="26">
        <v>13</v>
      </c>
      <c r="G12" s="26">
        <v>10</v>
      </c>
      <c r="I12" s="25">
        <v>6</v>
      </c>
      <c r="J12" s="25">
        <v>24.5</v>
      </c>
      <c r="K12" s="25">
        <v>10</v>
      </c>
      <c r="L12" s="25">
        <v>0</v>
      </c>
      <c r="M12" s="25">
        <v>0</v>
      </c>
    </row>
    <row r="13" spans="1:13" x14ac:dyDescent="0.3">
      <c r="A13" s="24" t="s">
        <v>262</v>
      </c>
      <c r="B13" s="24" t="s">
        <v>263</v>
      </c>
      <c r="C13" s="24">
        <v>5</v>
      </c>
      <c r="D13" s="24">
        <v>0</v>
      </c>
      <c r="E13" s="24">
        <v>0</v>
      </c>
      <c r="F13" s="24">
        <v>6</v>
      </c>
      <c r="G13" s="24">
        <v>4</v>
      </c>
      <c r="I13" s="25">
        <v>5</v>
      </c>
      <c r="J13" s="25">
        <v>6</v>
      </c>
      <c r="K13" s="25">
        <v>4</v>
      </c>
      <c r="L13" s="25">
        <v>0</v>
      </c>
      <c r="M13" s="25">
        <v>0</v>
      </c>
    </row>
    <row r="14" spans="1:13" x14ac:dyDescent="0.3">
      <c r="A14" s="26" t="s">
        <v>264</v>
      </c>
      <c r="B14" s="26" t="s">
        <v>265</v>
      </c>
      <c r="C14" s="26">
        <v>5</v>
      </c>
      <c r="D14" s="26">
        <v>0</v>
      </c>
      <c r="E14" s="26">
        <v>0</v>
      </c>
      <c r="F14" s="26">
        <v>4</v>
      </c>
      <c r="G14" s="26">
        <v>2</v>
      </c>
      <c r="I14" s="25">
        <v>5</v>
      </c>
      <c r="J14" s="25">
        <v>4</v>
      </c>
      <c r="K14" s="25">
        <v>2</v>
      </c>
      <c r="L14" s="25">
        <v>0</v>
      </c>
      <c r="M14" s="25">
        <v>0</v>
      </c>
    </row>
    <row r="15" spans="1:13" x14ac:dyDescent="0.3">
      <c r="A15" s="24" t="s">
        <v>266</v>
      </c>
      <c r="B15" s="24" t="s">
        <v>267</v>
      </c>
      <c r="C15" s="24">
        <v>2</v>
      </c>
      <c r="D15" s="24">
        <v>7</v>
      </c>
      <c r="E15" s="24">
        <v>2</v>
      </c>
      <c r="F15" s="24">
        <v>12</v>
      </c>
      <c r="G15" s="24">
        <v>2</v>
      </c>
      <c r="I15" s="25">
        <v>2</v>
      </c>
      <c r="J15" s="25">
        <v>21</v>
      </c>
      <c r="K15" s="25">
        <v>2</v>
      </c>
      <c r="L15" s="25">
        <v>0</v>
      </c>
      <c r="M15" s="25">
        <v>0</v>
      </c>
    </row>
    <row r="16" spans="1:13" x14ac:dyDescent="0.3">
      <c r="A16" s="26" t="s">
        <v>268</v>
      </c>
      <c r="B16" s="26" t="s">
        <v>269</v>
      </c>
      <c r="C16" s="26">
        <v>6</v>
      </c>
      <c r="D16" s="26">
        <v>7</v>
      </c>
      <c r="E16" s="26">
        <v>2.5</v>
      </c>
      <c r="F16" s="26">
        <v>12</v>
      </c>
      <c r="G16" s="26">
        <v>9</v>
      </c>
      <c r="I16" s="25">
        <v>6</v>
      </c>
      <c r="J16" s="25">
        <v>21.5</v>
      </c>
      <c r="K16" s="25">
        <v>9</v>
      </c>
      <c r="L16" s="25">
        <v>0</v>
      </c>
      <c r="M16" s="25">
        <v>0</v>
      </c>
    </row>
    <row r="17" spans="1:13" x14ac:dyDescent="0.3">
      <c r="A17" s="24" t="s">
        <v>270</v>
      </c>
      <c r="B17" s="24" t="s">
        <v>271</v>
      </c>
      <c r="C17" s="24">
        <v>6</v>
      </c>
      <c r="D17" s="24">
        <v>7</v>
      </c>
      <c r="E17" s="24">
        <v>2.5</v>
      </c>
      <c r="F17" s="24">
        <v>11</v>
      </c>
      <c r="G17" s="24">
        <v>6</v>
      </c>
      <c r="I17" s="25">
        <v>6</v>
      </c>
      <c r="J17" s="25">
        <v>20.5</v>
      </c>
      <c r="K17" s="25">
        <v>6</v>
      </c>
      <c r="L17" s="25">
        <v>0</v>
      </c>
      <c r="M17" s="25">
        <v>0</v>
      </c>
    </row>
    <row r="18" spans="1:13" x14ac:dyDescent="0.3">
      <c r="A18" s="26" t="s">
        <v>272</v>
      </c>
      <c r="B18" s="26" t="s">
        <v>273</v>
      </c>
      <c r="C18" s="26">
        <v>5</v>
      </c>
      <c r="D18" s="26">
        <v>7</v>
      </c>
      <c r="E18" s="26">
        <v>1.5</v>
      </c>
      <c r="F18" s="26">
        <v>4</v>
      </c>
      <c r="G18" s="26">
        <v>5</v>
      </c>
      <c r="I18" s="25">
        <v>5</v>
      </c>
      <c r="J18" s="25">
        <v>12.5</v>
      </c>
      <c r="K18" s="25">
        <v>5</v>
      </c>
      <c r="L18" s="25">
        <v>0</v>
      </c>
      <c r="M18" s="25">
        <v>0</v>
      </c>
    </row>
    <row r="19" spans="1:13" x14ac:dyDescent="0.3">
      <c r="A19" s="24" t="s">
        <v>274</v>
      </c>
      <c r="B19" s="24" t="s">
        <v>275</v>
      </c>
      <c r="C19" s="24">
        <v>6</v>
      </c>
      <c r="D19" s="24">
        <v>7</v>
      </c>
      <c r="E19" s="24">
        <v>5</v>
      </c>
      <c r="F19" s="24">
        <v>7</v>
      </c>
      <c r="G19" s="24">
        <v>7</v>
      </c>
      <c r="I19" s="25">
        <v>6</v>
      </c>
      <c r="J19" s="25">
        <v>19</v>
      </c>
      <c r="K19" s="25">
        <v>7</v>
      </c>
      <c r="L19" s="25">
        <v>0</v>
      </c>
      <c r="M19" s="25">
        <v>0</v>
      </c>
    </row>
    <row r="20" spans="1:13" x14ac:dyDescent="0.3">
      <c r="A20" s="26" t="s">
        <v>276</v>
      </c>
      <c r="B20" s="26" t="s">
        <v>277</v>
      </c>
      <c r="C20" s="26">
        <v>5</v>
      </c>
      <c r="D20" s="26">
        <v>3</v>
      </c>
      <c r="E20" s="26">
        <v>1.5</v>
      </c>
      <c r="F20" s="26">
        <v>0</v>
      </c>
      <c r="G20" s="26">
        <v>1</v>
      </c>
      <c r="I20" s="25">
        <v>5</v>
      </c>
      <c r="J20" s="25">
        <v>4.5</v>
      </c>
      <c r="K20" s="25">
        <v>1</v>
      </c>
      <c r="L20" s="25">
        <v>0</v>
      </c>
      <c r="M20" s="25">
        <v>0</v>
      </c>
    </row>
    <row r="21" spans="1:13" x14ac:dyDescent="0.3">
      <c r="A21" s="24" t="s">
        <v>278</v>
      </c>
      <c r="B21" s="24" t="s">
        <v>279</v>
      </c>
      <c r="C21" s="24">
        <v>7</v>
      </c>
      <c r="D21" s="24">
        <v>6</v>
      </c>
      <c r="E21" s="24">
        <v>2.5</v>
      </c>
      <c r="F21" s="24">
        <v>14</v>
      </c>
      <c r="G21" s="24">
        <v>10</v>
      </c>
      <c r="I21" s="25">
        <v>7</v>
      </c>
      <c r="J21" s="25">
        <v>22.5</v>
      </c>
      <c r="K21" s="25">
        <v>10</v>
      </c>
      <c r="L21" s="25">
        <v>0</v>
      </c>
      <c r="M21" s="25">
        <v>0</v>
      </c>
    </row>
    <row r="22" spans="1:13" x14ac:dyDescent="0.3">
      <c r="A22" s="26" t="s">
        <v>280</v>
      </c>
      <c r="B22" s="26" t="s">
        <v>281</v>
      </c>
      <c r="C22" s="26">
        <v>3</v>
      </c>
      <c r="D22" s="26">
        <v>0</v>
      </c>
      <c r="E22" s="26">
        <v>1.5</v>
      </c>
      <c r="F22" s="26">
        <v>4</v>
      </c>
      <c r="G22" s="26">
        <v>0</v>
      </c>
      <c r="I22" s="25">
        <v>3</v>
      </c>
      <c r="J22" s="25">
        <v>5.5</v>
      </c>
      <c r="K22" s="25">
        <v>0</v>
      </c>
      <c r="L22" s="25">
        <v>0</v>
      </c>
      <c r="M22" s="25">
        <v>0</v>
      </c>
    </row>
    <row r="23" spans="1:13" x14ac:dyDescent="0.3">
      <c r="A23" s="24" t="s">
        <v>282</v>
      </c>
      <c r="B23" s="24" t="s">
        <v>283</v>
      </c>
      <c r="C23" s="24">
        <v>6</v>
      </c>
      <c r="D23" s="24">
        <v>7</v>
      </c>
      <c r="E23" s="24">
        <v>3</v>
      </c>
      <c r="F23" s="24">
        <v>11</v>
      </c>
      <c r="G23" s="24">
        <v>11</v>
      </c>
      <c r="I23" s="25">
        <v>6</v>
      </c>
      <c r="J23" s="25">
        <v>21</v>
      </c>
      <c r="K23" s="25">
        <v>11</v>
      </c>
      <c r="L23" s="25">
        <v>0</v>
      </c>
      <c r="M23" s="25">
        <v>0</v>
      </c>
    </row>
    <row r="24" spans="1:13" x14ac:dyDescent="0.3">
      <c r="A24" s="26" t="s">
        <v>284</v>
      </c>
      <c r="B24" s="26" t="s">
        <v>285</v>
      </c>
      <c r="C24" s="26">
        <v>6</v>
      </c>
      <c r="D24" s="26">
        <v>0</v>
      </c>
      <c r="E24" s="26">
        <v>1</v>
      </c>
      <c r="F24" s="26">
        <v>9</v>
      </c>
      <c r="G24" s="26">
        <v>4</v>
      </c>
      <c r="I24" s="25">
        <v>6</v>
      </c>
      <c r="J24" s="25">
        <v>10</v>
      </c>
      <c r="K24" s="25">
        <v>4</v>
      </c>
      <c r="L24" s="25">
        <v>0</v>
      </c>
      <c r="M24" s="25">
        <v>0</v>
      </c>
    </row>
    <row r="25" spans="1:13" x14ac:dyDescent="0.3">
      <c r="A25" s="24" t="s">
        <v>286</v>
      </c>
      <c r="B25" s="24" t="s">
        <v>287</v>
      </c>
      <c r="C25" s="24">
        <v>4</v>
      </c>
      <c r="D25" s="24">
        <v>4</v>
      </c>
      <c r="E25" s="24">
        <v>1</v>
      </c>
      <c r="F25" s="24">
        <v>4</v>
      </c>
      <c r="G25" s="24">
        <v>4</v>
      </c>
      <c r="I25" s="25">
        <v>4</v>
      </c>
      <c r="J25" s="25">
        <v>9</v>
      </c>
      <c r="K25" s="25">
        <v>4</v>
      </c>
      <c r="L25" s="25">
        <v>0</v>
      </c>
      <c r="M25" s="25">
        <v>0</v>
      </c>
    </row>
    <row r="26" spans="1:13" x14ac:dyDescent="0.3">
      <c r="A26" s="26" t="s">
        <v>288</v>
      </c>
      <c r="B26" s="26" t="s">
        <v>289</v>
      </c>
      <c r="C26" s="26">
        <v>5</v>
      </c>
      <c r="D26" s="26">
        <v>5</v>
      </c>
      <c r="E26" s="26">
        <v>2.5</v>
      </c>
      <c r="F26" s="26">
        <v>13</v>
      </c>
      <c r="G26" s="26">
        <v>6</v>
      </c>
      <c r="I26" s="25">
        <v>5</v>
      </c>
      <c r="J26" s="25">
        <v>20.5</v>
      </c>
      <c r="K26" s="25">
        <v>6</v>
      </c>
      <c r="L26" s="25">
        <v>0</v>
      </c>
      <c r="M26" s="25">
        <v>0</v>
      </c>
    </row>
    <row r="27" spans="1:13" x14ac:dyDescent="0.3">
      <c r="A27" s="24" t="s">
        <v>290</v>
      </c>
      <c r="B27" s="24" t="s">
        <v>291</v>
      </c>
      <c r="C27" s="24">
        <v>6</v>
      </c>
      <c r="D27" s="24">
        <v>0</v>
      </c>
      <c r="E27" s="24">
        <v>2.5</v>
      </c>
      <c r="F27" s="24">
        <v>4</v>
      </c>
      <c r="G27" s="24">
        <v>1</v>
      </c>
      <c r="I27" s="25">
        <v>6</v>
      </c>
      <c r="J27" s="25">
        <v>6.5</v>
      </c>
      <c r="K27" s="25">
        <v>1</v>
      </c>
      <c r="L27" s="25">
        <v>0</v>
      </c>
      <c r="M27" s="25">
        <v>0</v>
      </c>
    </row>
    <row r="28" spans="1:13" x14ac:dyDescent="0.3">
      <c r="A28" s="26" t="s">
        <v>292</v>
      </c>
      <c r="B28" s="26" t="s">
        <v>293</v>
      </c>
      <c r="C28" s="26">
        <v>0</v>
      </c>
      <c r="D28" s="26">
        <v>7</v>
      </c>
      <c r="E28" s="26">
        <v>0</v>
      </c>
      <c r="F28" s="26">
        <v>9</v>
      </c>
      <c r="G28" s="26">
        <v>7</v>
      </c>
      <c r="I28" s="25">
        <v>0</v>
      </c>
      <c r="J28" s="25">
        <v>16</v>
      </c>
      <c r="K28" s="25">
        <v>7</v>
      </c>
      <c r="L28" s="25">
        <v>0</v>
      </c>
      <c r="M28" s="25">
        <v>0</v>
      </c>
    </row>
    <row r="29" spans="1:13" x14ac:dyDescent="0.3">
      <c r="A29" s="24" t="s">
        <v>294</v>
      </c>
      <c r="B29" s="24" t="s">
        <v>295</v>
      </c>
      <c r="C29" s="24">
        <v>7</v>
      </c>
      <c r="D29" s="24">
        <v>7</v>
      </c>
      <c r="E29" s="24">
        <v>5</v>
      </c>
      <c r="F29" s="24">
        <v>14</v>
      </c>
      <c r="G29" s="24">
        <v>8.5</v>
      </c>
      <c r="I29" s="25">
        <v>7</v>
      </c>
      <c r="J29" s="25">
        <v>26</v>
      </c>
      <c r="K29" s="25">
        <v>8.5</v>
      </c>
      <c r="L29" s="25">
        <v>0</v>
      </c>
      <c r="M29" s="25">
        <v>0</v>
      </c>
    </row>
    <row r="30" spans="1:13" x14ac:dyDescent="0.3">
      <c r="A30" s="26" t="s">
        <v>296</v>
      </c>
      <c r="B30" s="26" t="s">
        <v>297</v>
      </c>
      <c r="C30" s="26">
        <v>7</v>
      </c>
      <c r="D30" s="26">
        <v>8</v>
      </c>
      <c r="E30" s="26">
        <v>2.5</v>
      </c>
      <c r="F30" s="26">
        <v>13</v>
      </c>
      <c r="G30" s="26">
        <v>8.5</v>
      </c>
      <c r="I30" s="25">
        <v>7</v>
      </c>
      <c r="J30" s="25">
        <v>23.5</v>
      </c>
      <c r="K30" s="25">
        <v>8.5</v>
      </c>
      <c r="L30" s="25">
        <v>0</v>
      </c>
      <c r="M30" s="25">
        <v>0</v>
      </c>
    </row>
    <row r="31" spans="1:13" x14ac:dyDescent="0.3">
      <c r="A31" s="24" t="s">
        <v>298</v>
      </c>
      <c r="B31" s="24" t="s">
        <v>299</v>
      </c>
      <c r="C31" s="24">
        <v>6</v>
      </c>
      <c r="D31" s="24">
        <v>2</v>
      </c>
      <c r="E31" s="24">
        <v>3.5</v>
      </c>
      <c r="F31" s="24">
        <v>8</v>
      </c>
      <c r="G31" s="24">
        <v>5</v>
      </c>
      <c r="I31" s="25">
        <v>6</v>
      </c>
      <c r="J31" s="25">
        <v>13.5</v>
      </c>
      <c r="K31" s="25">
        <v>5</v>
      </c>
      <c r="L31" s="25">
        <v>0</v>
      </c>
      <c r="M31" s="25">
        <v>0</v>
      </c>
    </row>
    <row r="32" spans="1:13" x14ac:dyDescent="0.3">
      <c r="A32" s="26" t="s">
        <v>300</v>
      </c>
      <c r="B32" s="26" t="s">
        <v>301</v>
      </c>
      <c r="C32" s="26">
        <v>4</v>
      </c>
      <c r="D32" s="26">
        <v>3</v>
      </c>
      <c r="E32" s="26">
        <v>2</v>
      </c>
      <c r="F32" s="26">
        <v>9</v>
      </c>
      <c r="G32" s="26">
        <v>3</v>
      </c>
      <c r="I32" s="25">
        <v>4</v>
      </c>
      <c r="J32" s="25">
        <v>14</v>
      </c>
      <c r="K32" s="25">
        <v>3</v>
      </c>
      <c r="L32" s="25">
        <v>0</v>
      </c>
      <c r="M32" s="25">
        <v>0</v>
      </c>
    </row>
    <row r="33" spans="1:13" x14ac:dyDescent="0.3">
      <c r="A33" s="24" t="s">
        <v>302</v>
      </c>
      <c r="B33" s="24" t="s">
        <v>303</v>
      </c>
      <c r="C33" s="24">
        <v>6</v>
      </c>
      <c r="D33" s="24">
        <v>10</v>
      </c>
      <c r="E33" s="24">
        <v>1</v>
      </c>
      <c r="F33" s="24">
        <v>5</v>
      </c>
      <c r="G33" s="24">
        <v>9</v>
      </c>
      <c r="I33" s="25">
        <v>6</v>
      </c>
      <c r="J33" s="25">
        <v>16</v>
      </c>
      <c r="K33" s="25">
        <v>9</v>
      </c>
      <c r="L33" s="25">
        <v>0</v>
      </c>
      <c r="M33" s="25">
        <v>0</v>
      </c>
    </row>
    <row r="34" spans="1:13" x14ac:dyDescent="0.3">
      <c r="A34" s="26" t="s">
        <v>304</v>
      </c>
      <c r="B34" s="26" t="s">
        <v>305</v>
      </c>
      <c r="C34" s="26">
        <v>7</v>
      </c>
      <c r="D34" s="26">
        <v>6</v>
      </c>
      <c r="E34" s="26">
        <v>0</v>
      </c>
      <c r="F34" s="26">
        <v>7</v>
      </c>
      <c r="G34" s="26">
        <v>6</v>
      </c>
      <c r="I34" s="25">
        <v>7</v>
      </c>
      <c r="J34" s="25">
        <v>13</v>
      </c>
      <c r="K34" s="25">
        <v>6</v>
      </c>
      <c r="L34" s="25">
        <v>0</v>
      </c>
      <c r="M34" s="25">
        <v>0</v>
      </c>
    </row>
    <row r="35" spans="1:13" x14ac:dyDescent="0.3">
      <c r="A35" s="24" t="s">
        <v>306</v>
      </c>
      <c r="B35" s="24" t="s">
        <v>307</v>
      </c>
      <c r="C35" s="24">
        <v>5</v>
      </c>
      <c r="D35" s="24">
        <v>6</v>
      </c>
      <c r="E35" s="24">
        <v>2.5</v>
      </c>
      <c r="F35" s="24">
        <v>11</v>
      </c>
      <c r="G35" s="24">
        <v>2</v>
      </c>
      <c r="I35" s="25">
        <v>5</v>
      </c>
      <c r="J35" s="25">
        <v>19.5</v>
      </c>
      <c r="K35" s="25">
        <v>2</v>
      </c>
      <c r="L35" s="25">
        <v>0</v>
      </c>
      <c r="M35" s="25">
        <v>0</v>
      </c>
    </row>
    <row r="36" spans="1:13" x14ac:dyDescent="0.3">
      <c r="A36" s="26" t="s">
        <v>308</v>
      </c>
      <c r="B36" s="26" t="s">
        <v>309</v>
      </c>
      <c r="C36" s="26">
        <v>5</v>
      </c>
      <c r="D36" s="26">
        <v>0</v>
      </c>
      <c r="E36" s="26">
        <v>0</v>
      </c>
      <c r="F36" s="26">
        <v>0</v>
      </c>
      <c r="G36" s="26">
        <v>0</v>
      </c>
      <c r="I36" s="25">
        <v>5</v>
      </c>
      <c r="J36" s="25">
        <v>0</v>
      </c>
      <c r="K36" s="25">
        <v>0</v>
      </c>
      <c r="L36" s="25">
        <v>0</v>
      </c>
      <c r="M36" s="25">
        <v>0</v>
      </c>
    </row>
    <row r="37" spans="1:13" x14ac:dyDescent="0.3">
      <c r="A37" s="24" t="s">
        <v>310</v>
      </c>
      <c r="B37" s="24" t="s">
        <v>311</v>
      </c>
      <c r="C37" s="24">
        <v>0</v>
      </c>
      <c r="D37" s="24">
        <v>0</v>
      </c>
      <c r="E37" s="24">
        <v>2.5</v>
      </c>
      <c r="F37" s="24">
        <v>9.5</v>
      </c>
      <c r="G37" s="24">
        <v>2</v>
      </c>
      <c r="I37" s="25">
        <v>0</v>
      </c>
      <c r="J37" s="25">
        <v>12</v>
      </c>
      <c r="K37" s="25">
        <v>2</v>
      </c>
      <c r="L37" s="25">
        <v>0</v>
      </c>
      <c r="M37" s="25">
        <v>0</v>
      </c>
    </row>
    <row r="38" spans="1:13" x14ac:dyDescent="0.3">
      <c r="A38" s="26" t="s">
        <v>312</v>
      </c>
      <c r="B38" s="26" t="s">
        <v>313</v>
      </c>
      <c r="C38" s="26">
        <v>5</v>
      </c>
      <c r="D38" s="26">
        <v>7</v>
      </c>
      <c r="E38" s="26">
        <v>2.5</v>
      </c>
      <c r="F38" s="26">
        <v>11</v>
      </c>
      <c r="G38" s="26">
        <v>7</v>
      </c>
      <c r="I38" s="25">
        <v>5</v>
      </c>
      <c r="J38" s="25">
        <v>20.5</v>
      </c>
      <c r="K38" s="25">
        <v>7</v>
      </c>
      <c r="L38" s="25">
        <v>0</v>
      </c>
      <c r="M38" s="25">
        <v>0</v>
      </c>
    </row>
    <row r="39" spans="1:13" x14ac:dyDescent="0.3">
      <c r="A39" s="24" t="s">
        <v>314</v>
      </c>
      <c r="B39" s="24" t="s">
        <v>315</v>
      </c>
      <c r="C39" s="24">
        <v>3</v>
      </c>
      <c r="D39" s="24">
        <v>7</v>
      </c>
      <c r="E39" s="24">
        <v>2.5</v>
      </c>
      <c r="F39" s="24">
        <v>13</v>
      </c>
      <c r="G39" s="24">
        <v>7</v>
      </c>
      <c r="I39" s="25">
        <v>3</v>
      </c>
      <c r="J39" s="25">
        <v>22.5</v>
      </c>
      <c r="K39" s="25">
        <v>7</v>
      </c>
      <c r="L39" s="25">
        <v>0</v>
      </c>
      <c r="M39" s="25">
        <v>0</v>
      </c>
    </row>
    <row r="40" spans="1:13" x14ac:dyDescent="0.3">
      <c r="A40" s="26" t="s">
        <v>316</v>
      </c>
      <c r="B40" s="26" t="s">
        <v>317</v>
      </c>
      <c r="C40" s="26">
        <v>2</v>
      </c>
      <c r="D40" s="26">
        <v>2</v>
      </c>
      <c r="E40" s="26">
        <v>1.5</v>
      </c>
      <c r="F40" s="26">
        <v>7.5</v>
      </c>
      <c r="G40" s="26">
        <v>2</v>
      </c>
      <c r="I40" s="25">
        <v>2</v>
      </c>
      <c r="J40" s="25">
        <v>11</v>
      </c>
      <c r="K40" s="25">
        <v>2</v>
      </c>
      <c r="L40" s="25">
        <v>0</v>
      </c>
      <c r="M40" s="25">
        <v>0</v>
      </c>
    </row>
    <row r="41" spans="1:13" x14ac:dyDescent="0.3">
      <c r="A41" s="24" t="s">
        <v>318</v>
      </c>
      <c r="B41" s="24" t="s">
        <v>319</v>
      </c>
      <c r="C41" s="24">
        <v>6</v>
      </c>
      <c r="D41" s="24">
        <v>6</v>
      </c>
      <c r="E41" s="24">
        <v>1.5</v>
      </c>
      <c r="F41" s="24">
        <v>11</v>
      </c>
      <c r="G41" s="24">
        <v>7</v>
      </c>
      <c r="I41" s="25">
        <v>6</v>
      </c>
      <c r="J41" s="25">
        <v>18.5</v>
      </c>
      <c r="K41" s="25">
        <v>7</v>
      </c>
      <c r="L41" s="25">
        <v>0</v>
      </c>
      <c r="M41" s="25">
        <v>0</v>
      </c>
    </row>
    <row r="42" spans="1:13" x14ac:dyDescent="0.3">
      <c r="A42" s="26" t="s">
        <v>320</v>
      </c>
      <c r="B42" s="26" t="s">
        <v>321</v>
      </c>
      <c r="C42" s="26">
        <v>0</v>
      </c>
      <c r="D42" s="26">
        <v>6</v>
      </c>
      <c r="E42" s="26">
        <v>2.5</v>
      </c>
      <c r="F42" s="26">
        <v>11.5</v>
      </c>
      <c r="G42" s="26">
        <v>4</v>
      </c>
      <c r="I42" s="25">
        <v>0</v>
      </c>
      <c r="J42" s="25">
        <v>20</v>
      </c>
      <c r="K42" s="25">
        <v>4</v>
      </c>
      <c r="L42" s="25">
        <v>0</v>
      </c>
      <c r="M42" s="25">
        <v>0</v>
      </c>
    </row>
    <row r="43" spans="1:13" x14ac:dyDescent="0.3">
      <c r="A43" s="24" t="s">
        <v>322</v>
      </c>
      <c r="B43" s="24" t="s">
        <v>323</v>
      </c>
      <c r="C43" s="24">
        <v>7</v>
      </c>
      <c r="D43" s="24">
        <v>8</v>
      </c>
      <c r="E43" s="24">
        <v>2.5</v>
      </c>
      <c r="F43" s="24">
        <v>12</v>
      </c>
      <c r="G43" s="24">
        <v>10</v>
      </c>
      <c r="I43" s="25">
        <v>7</v>
      </c>
      <c r="J43" s="25">
        <v>22.5</v>
      </c>
      <c r="K43" s="25">
        <v>10</v>
      </c>
      <c r="L43" s="25">
        <v>0</v>
      </c>
      <c r="M43" s="25">
        <v>0</v>
      </c>
    </row>
    <row r="44" spans="1:13" x14ac:dyDescent="0.3">
      <c r="A44" s="26" t="s">
        <v>324</v>
      </c>
      <c r="B44" s="26" t="s">
        <v>325</v>
      </c>
      <c r="C44" s="26">
        <v>0</v>
      </c>
      <c r="D44" s="26">
        <v>6</v>
      </c>
      <c r="E44" s="26">
        <v>2.5</v>
      </c>
      <c r="F44" s="26">
        <v>11</v>
      </c>
      <c r="G44" s="26">
        <v>5</v>
      </c>
      <c r="I44" s="25">
        <v>0</v>
      </c>
      <c r="J44" s="25">
        <v>19.5</v>
      </c>
      <c r="K44" s="25">
        <v>5</v>
      </c>
      <c r="L44" s="25">
        <v>0</v>
      </c>
      <c r="M44" s="25">
        <v>0</v>
      </c>
    </row>
    <row r="45" spans="1:13" x14ac:dyDescent="0.3">
      <c r="A45" s="24" t="s">
        <v>326</v>
      </c>
      <c r="B45" s="24" t="s">
        <v>327</v>
      </c>
      <c r="C45" s="24">
        <v>5</v>
      </c>
      <c r="D45" s="24">
        <v>5</v>
      </c>
      <c r="E45" s="24">
        <v>0</v>
      </c>
      <c r="F45" s="24">
        <v>12</v>
      </c>
      <c r="G45" s="24">
        <v>4</v>
      </c>
      <c r="I45" s="25">
        <v>5</v>
      </c>
      <c r="J45" s="25">
        <v>17</v>
      </c>
      <c r="K45" s="25">
        <v>4</v>
      </c>
      <c r="L45" s="25">
        <v>0</v>
      </c>
      <c r="M45" s="25">
        <v>0</v>
      </c>
    </row>
    <row r="46" spans="1:13" x14ac:dyDescent="0.3">
      <c r="A46" s="26" t="s">
        <v>328</v>
      </c>
      <c r="B46" s="26" t="s">
        <v>329</v>
      </c>
      <c r="C46" s="26">
        <v>4</v>
      </c>
      <c r="D46" s="26">
        <v>7</v>
      </c>
      <c r="E46" s="26">
        <v>0</v>
      </c>
      <c r="F46" s="26">
        <v>12.5</v>
      </c>
      <c r="G46" s="26">
        <v>5</v>
      </c>
      <c r="I46" s="25">
        <v>4</v>
      </c>
      <c r="J46" s="25">
        <v>19.5</v>
      </c>
      <c r="K46" s="25">
        <v>5</v>
      </c>
      <c r="L46" s="25">
        <v>0</v>
      </c>
      <c r="M46" s="25">
        <v>0</v>
      </c>
    </row>
    <row r="47" spans="1:13" x14ac:dyDescent="0.3">
      <c r="A47" s="24" t="s">
        <v>330</v>
      </c>
      <c r="B47" s="24" t="s">
        <v>331</v>
      </c>
      <c r="C47" s="24">
        <v>5</v>
      </c>
      <c r="D47" s="24">
        <v>9</v>
      </c>
      <c r="E47" s="24">
        <v>2.5</v>
      </c>
      <c r="F47" s="24">
        <v>14</v>
      </c>
      <c r="G47" s="24">
        <v>5</v>
      </c>
      <c r="I47" s="25">
        <v>5</v>
      </c>
      <c r="J47" s="25">
        <v>25.5</v>
      </c>
      <c r="K47" s="25">
        <v>5</v>
      </c>
      <c r="L47" s="25">
        <v>0</v>
      </c>
      <c r="M47" s="25">
        <v>0</v>
      </c>
    </row>
    <row r="48" spans="1:13" x14ac:dyDescent="0.3">
      <c r="A48" s="26" t="s">
        <v>332</v>
      </c>
      <c r="B48" s="26" t="s">
        <v>333</v>
      </c>
      <c r="C48" s="26">
        <v>6</v>
      </c>
      <c r="D48" s="26">
        <v>7</v>
      </c>
      <c r="E48" s="26">
        <v>2.5</v>
      </c>
      <c r="F48" s="26">
        <v>10</v>
      </c>
      <c r="G48" s="26">
        <v>2</v>
      </c>
      <c r="I48" s="25">
        <v>6</v>
      </c>
      <c r="J48" s="25">
        <v>19.5</v>
      </c>
      <c r="K48" s="25">
        <v>2</v>
      </c>
      <c r="L48" s="25">
        <v>0</v>
      </c>
      <c r="M48" s="25">
        <v>0</v>
      </c>
    </row>
    <row r="49" spans="1:13" x14ac:dyDescent="0.3">
      <c r="A49" s="24" t="s">
        <v>334</v>
      </c>
      <c r="B49" s="24" t="s">
        <v>335</v>
      </c>
      <c r="C49" s="24">
        <v>5</v>
      </c>
      <c r="D49" s="24">
        <v>7</v>
      </c>
      <c r="E49" s="24">
        <v>1</v>
      </c>
      <c r="F49" s="24">
        <v>3</v>
      </c>
      <c r="G49" s="24">
        <v>8.5</v>
      </c>
      <c r="I49" s="25">
        <v>5</v>
      </c>
      <c r="J49" s="25">
        <v>11</v>
      </c>
      <c r="K49" s="25">
        <v>8.5</v>
      </c>
      <c r="L49" s="25">
        <v>0</v>
      </c>
      <c r="M49" s="25">
        <v>0</v>
      </c>
    </row>
    <row r="50" spans="1:13" x14ac:dyDescent="0.3">
      <c r="A50" s="26" t="s">
        <v>336</v>
      </c>
      <c r="B50" s="26" t="s">
        <v>337</v>
      </c>
      <c r="C50" s="26">
        <v>6</v>
      </c>
      <c r="D50" s="26">
        <v>7</v>
      </c>
      <c r="E50" s="26">
        <v>5</v>
      </c>
      <c r="F50" s="26">
        <v>12.5</v>
      </c>
      <c r="G50" s="26">
        <v>7</v>
      </c>
      <c r="I50" s="25">
        <v>6</v>
      </c>
      <c r="J50" s="25">
        <v>24.5</v>
      </c>
      <c r="K50" s="25">
        <v>7</v>
      </c>
      <c r="L50" s="25">
        <v>0</v>
      </c>
      <c r="M50" s="25">
        <v>0</v>
      </c>
    </row>
    <row r="51" spans="1:13" x14ac:dyDescent="0.3">
      <c r="A51" s="24" t="s">
        <v>338</v>
      </c>
      <c r="B51" s="24" t="s">
        <v>339</v>
      </c>
      <c r="C51" s="24">
        <v>7</v>
      </c>
      <c r="D51" s="24">
        <v>10</v>
      </c>
      <c r="E51" s="24">
        <v>2.5</v>
      </c>
      <c r="F51" s="24">
        <v>11.5</v>
      </c>
      <c r="G51" s="24">
        <v>11</v>
      </c>
      <c r="I51" s="25">
        <v>7</v>
      </c>
      <c r="J51" s="25">
        <v>24</v>
      </c>
      <c r="K51" s="25">
        <v>11</v>
      </c>
      <c r="L51" s="25">
        <v>0</v>
      </c>
      <c r="M51" s="25">
        <v>0</v>
      </c>
    </row>
    <row r="52" spans="1:13" x14ac:dyDescent="0.3">
      <c r="A52" s="26" t="s">
        <v>340</v>
      </c>
      <c r="B52" s="26" t="s">
        <v>341</v>
      </c>
      <c r="C52" s="26">
        <v>6</v>
      </c>
      <c r="D52" s="26">
        <v>0</v>
      </c>
      <c r="E52" s="26">
        <v>0</v>
      </c>
      <c r="F52" s="26">
        <v>8.5</v>
      </c>
      <c r="G52" s="26">
        <v>5</v>
      </c>
      <c r="I52" s="25">
        <v>6</v>
      </c>
      <c r="J52" s="25">
        <v>8.5</v>
      </c>
      <c r="K52" s="25">
        <v>5</v>
      </c>
      <c r="L52" s="25">
        <v>0</v>
      </c>
      <c r="M52" s="25">
        <v>0</v>
      </c>
    </row>
    <row r="53" spans="1:13" x14ac:dyDescent="0.3">
      <c r="A53" s="24" t="s">
        <v>342</v>
      </c>
      <c r="B53" s="24" t="s">
        <v>343</v>
      </c>
      <c r="C53" s="24">
        <v>2</v>
      </c>
      <c r="D53" s="24">
        <v>0</v>
      </c>
      <c r="E53" s="24">
        <v>2</v>
      </c>
      <c r="F53" s="24">
        <v>0</v>
      </c>
      <c r="G53" s="24">
        <v>5</v>
      </c>
      <c r="I53" s="25">
        <v>2</v>
      </c>
      <c r="J53" s="25">
        <v>2</v>
      </c>
      <c r="K53" s="25">
        <v>5</v>
      </c>
      <c r="L53" s="25">
        <v>0</v>
      </c>
      <c r="M53" s="25">
        <v>0</v>
      </c>
    </row>
    <row r="54" spans="1:13" x14ac:dyDescent="0.3">
      <c r="A54" s="26" t="s">
        <v>344</v>
      </c>
      <c r="B54" s="26" t="s">
        <v>345</v>
      </c>
      <c r="C54" s="26">
        <v>6</v>
      </c>
      <c r="D54" s="26">
        <v>5</v>
      </c>
      <c r="E54" s="26">
        <v>2.5</v>
      </c>
      <c r="F54" s="26">
        <v>14</v>
      </c>
      <c r="G54" s="26">
        <v>5</v>
      </c>
      <c r="I54" s="25">
        <v>6</v>
      </c>
      <c r="J54" s="25">
        <v>21.5</v>
      </c>
      <c r="K54" s="25">
        <v>5</v>
      </c>
      <c r="L54" s="25">
        <v>0</v>
      </c>
      <c r="M54" s="25">
        <v>0</v>
      </c>
    </row>
    <row r="55" spans="1:13" x14ac:dyDescent="0.3">
      <c r="A55" s="24" t="s">
        <v>346</v>
      </c>
      <c r="B55" s="24" t="s">
        <v>347</v>
      </c>
      <c r="C55" s="24">
        <v>6</v>
      </c>
      <c r="D55" s="24">
        <v>5</v>
      </c>
      <c r="E55" s="24">
        <v>2.5</v>
      </c>
      <c r="F55" s="24">
        <v>14</v>
      </c>
      <c r="G55" s="24">
        <v>2</v>
      </c>
      <c r="I55" s="25">
        <v>6</v>
      </c>
      <c r="J55" s="25">
        <v>21.5</v>
      </c>
      <c r="K55" s="25">
        <v>2</v>
      </c>
      <c r="L55" s="25">
        <v>0</v>
      </c>
      <c r="M55" s="25">
        <v>0</v>
      </c>
    </row>
    <row r="56" spans="1:13" x14ac:dyDescent="0.3">
      <c r="A56" s="26" t="s">
        <v>348</v>
      </c>
      <c r="B56" s="26" t="s">
        <v>349</v>
      </c>
      <c r="C56" s="26">
        <v>6</v>
      </c>
      <c r="D56" s="26">
        <v>5</v>
      </c>
      <c r="E56" s="26">
        <v>1</v>
      </c>
      <c r="F56" s="26">
        <v>12</v>
      </c>
      <c r="G56" s="26">
        <v>6</v>
      </c>
      <c r="I56" s="25">
        <v>6</v>
      </c>
      <c r="J56" s="25">
        <v>18</v>
      </c>
      <c r="K56" s="25">
        <v>6</v>
      </c>
      <c r="L56" s="25">
        <v>0</v>
      </c>
      <c r="M56" s="25">
        <v>0</v>
      </c>
    </row>
    <row r="57" spans="1:13" x14ac:dyDescent="0.3">
      <c r="A57" s="24" t="s">
        <v>350</v>
      </c>
      <c r="B57" s="24" t="s">
        <v>351</v>
      </c>
      <c r="C57" s="24">
        <v>0</v>
      </c>
      <c r="D57" s="24">
        <v>2</v>
      </c>
      <c r="E57" s="24">
        <v>1</v>
      </c>
      <c r="F57" s="24">
        <v>10</v>
      </c>
      <c r="G57" s="24">
        <v>5</v>
      </c>
      <c r="I57" s="25">
        <v>0</v>
      </c>
      <c r="J57" s="25">
        <v>13</v>
      </c>
      <c r="K57" s="25">
        <v>5</v>
      </c>
      <c r="L57" s="25">
        <v>0</v>
      </c>
      <c r="M57" s="25">
        <v>0</v>
      </c>
    </row>
    <row r="58" spans="1:13" x14ac:dyDescent="0.3">
      <c r="A58" s="26" t="s">
        <v>352</v>
      </c>
      <c r="B58" s="26" t="s">
        <v>353</v>
      </c>
      <c r="C58" s="26">
        <v>5</v>
      </c>
      <c r="D58" s="26">
        <v>0</v>
      </c>
      <c r="E58" s="26">
        <v>1</v>
      </c>
      <c r="F58" s="26">
        <v>9.5</v>
      </c>
      <c r="G58" s="26">
        <v>5</v>
      </c>
      <c r="I58" s="25">
        <v>5</v>
      </c>
      <c r="J58" s="25">
        <v>10.5</v>
      </c>
      <c r="K58" s="25">
        <v>5</v>
      </c>
      <c r="L58" s="25">
        <v>0</v>
      </c>
      <c r="M58" s="25">
        <v>0</v>
      </c>
    </row>
    <row r="59" spans="1:13" x14ac:dyDescent="0.3">
      <c r="A59" s="24" t="s">
        <v>354</v>
      </c>
      <c r="B59" s="24" t="s">
        <v>355</v>
      </c>
      <c r="C59" s="24">
        <v>6</v>
      </c>
      <c r="D59" s="24">
        <v>0</v>
      </c>
      <c r="E59" s="24">
        <v>1</v>
      </c>
      <c r="F59" s="24">
        <v>2</v>
      </c>
      <c r="G59" s="24">
        <v>5</v>
      </c>
      <c r="I59" s="25">
        <v>6</v>
      </c>
      <c r="J59" s="25">
        <v>3</v>
      </c>
      <c r="K59" s="25">
        <v>5</v>
      </c>
      <c r="L59" s="25">
        <v>0</v>
      </c>
      <c r="M59" s="25">
        <v>0</v>
      </c>
    </row>
    <row r="60" spans="1:13" x14ac:dyDescent="0.3">
      <c r="A60" s="26" t="s">
        <v>356</v>
      </c>
      <c r="B60" s="26" t="s">
        <v>357</v>
      </c>
      <c r="C60" s="26">
        <v>5</v>
      </c>
      <c r="D60" s="26">
        <v>4</v>
      </c>
      <c r="E60" s="26">
        <v>0</v>
      </c>
      <c r="F60" s="26">
        <v>2</v>
      </c>
      <c r="G60" s="26">
        <v>0</v>
      </c>
      <c r="I60" s="25">
        <v>5</v>
      </c>
      <c r="J60" s="25">
        <v>6</v>
      </c>
      <c r="K60" s="25">
        <v>0</v>
      </c>
      <c r="L60" s="25">
        <v>0</v>
      </c>
      <c r="M60" s="25">
        <v>0</v>
      </c>
    </row>
    <row r="61" spans="1:13" x14ac:dyDescent="0.3">
      <c r="A61" s="24" t="s">
        <v>358</v>
      </c>
      <c r="B61" s="24" t="s">
        <v>359</v>
      </c>
      <c r="C61" s="24">
        <v>6</v>
      </c>
      <c r="D61" s="24">
        <v>4</v>
      </c>
      <c r="E61" s="24">
        <v>1.5</v>
      </c>
      <c r="F61" s="24">
        <v>3</v>
      </c>
      <c r="G61" s="24">
        <v>5</v>
      </c>
      <c r="I61" s="25">
        <v>6</v>
      </c>
      <c r="J61" s="25">
        <v>8.5</v>
      </c>
      <c r="K61" s="25">
        <v>5</v>
      </c>
      <c r="L61" s="25">
        <v>0</v>
      </c>
      <c r="M61" s="25">
        <v>0</v>
      </c>
    </row>
    <row r="62" spans="1:13" x14ac:dyDescent="0.3">
      <c r="A62" s="26"/>
      <c r="B62" s="26"/>
      <c r="C62" s="26"/>
      <c r="D62" s="26"/>
      <c r="E62" s="26"/>
      <c r="F62" s="26"/>
      <c r="G62" s="26"/>
      <c r="I62" s="25">
        <v>0</v>
      </c>
      <c r="J62" s="25">
        <v>0</v>
      </c>
      <c r="K62" s="25">
        <v>0</v>
      </c>
      <c r="L62" s="25">
        <v>0</v>
      </c>
      <c r="M62" s="25">
        <v>0</v>
      </c>
    </row>
    <row r="65" spans="1:3" x14ac:dyDescent="0.3">
      <c r="A65" s="27" t="s">
        <v>57</v>
      </c>
      <c r="B65" s="53" t="s">
        <v>58</v>
      </c>
      <c r="C65" s="51"/>
    </row>
    <row r="66" spans="1:3" x14ac:dyDescent="0.3">
      <c r="A66" s="28" t="s">
        <v>59</v>
      </c>
      <c r="B66" s="50" t="s">
        <v>60</v>
      </c>
      <c r="C66" s="51"/>
    </row>
    <row r="67" spans="1:3" x14ac:dyDescent="0.3">
      <c r="A67" s="29" t="s">
        <v>61</v>
      </c>
      <c r="B67" s="52" t="s">
        <v>62</v>
      </c>
      <c r="C67" s="51"/>
    </row>
    <row r="68" spans="1:3" x14ac:dyDescent="0.3">
      <c r="A68" s="30" t="s">
        <v>183</v>
      </c>
      <c r="B68" s="55" t="s">
        <v>184</v>
      </c>
      <c r="C68" s="51"/>
    </row>
    <row r="69" spans="1:3" x14ac:dyDescent="0.3">
      <c r="A69" s="31" t="s">
        <v>185</v>
      </c>
      <c r="B69" s="54" t="s">
        <v>186</v>
      </c>
      <c r="C69" s="51"/>
    </row>
  </sheetData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217" priority="42">
      <formula>ISBLANK(A11)</formula>
    </cfRule>
  </conditionalFormatting>
  <conditionalFormatting sqref="C3">
    <cfRule type="expression" dxfId="216" priority="2">
      <formula>ISBLANK(C3)</formula>
    </cfRule>
  </conditionalFormatting>
  <conditionalFormatting sqref="C4">
    <cfRule type="expression" dxfId="215" priority="4">
      <formula>ISBLANK(C4)</formula>
    </cfRule>
  </conditionalFormatting>
  <conditionalFormatting sqref="C5">
    <cfRule type="expression" dxfId="214" priority="6">
      <formula>ISBLANK(C5)</formula>
    </cfRule>
  </conditionalFormatting>
  <conditionalFormatting sqref="C10">
    <cfRule type="expression" dxfId="213" priority="41">
      <formula>COUNTIF(C11:C62, "&gt;="&amp;$C$4)=0</formula>
    </cfRule>
  </conditionalFormatting>
  <conditionalFormatting sqref="C11:C62">
    <cfRule type="expression" dxfId="212" priority="43">
      <formula>C11&gt;$C$3</formula>
    </cfRule>
  </conditionalFormatting>
  <conditionalFormatting sqref="C3:G3">
    <cfRule type="expression" dxfId="211" priority="1">
      <formula>OR(C3&gt;100,C3&lt;0)</formula>
    </cfRule>
  </conditionalFormatting>
  <conditionalFormatting sqref="C4:G4">
    <cfRule type="expression" dxfId="210" priority="3">
      <formula>OR(C4&gt;max_marks_cell,C4&lt;0)</formula>
    </cfRule>
  </conditionalFormatting>
  <conditionalFormatting sqref="C5:G5">
    <cfRule type="expression" dxfId="209" priority="5">
      <formula>OR(C5&gt;5,C5&lt;0)</formula>
    </cfRule>
  </conditionalFormatting>
  <conditionalFormatting sqref="C7:G7">
    <cfRule type="expression" dxfId="208" priority="7">
      <formula>OR(C7&gt;100,C7&lt;0)</formula>
    </cfRule>
    <cfRule type="expression" dxfId="207" priority="8">
      <formula>ISBLANK(C7)</formula>
    </cfRule>
  </conditionalFormatting>
  <conditionalFormatting sqref="D10">
    <cfRule type="expression" dxfId="206" priority="46">
      <formula>COUNTIF(D11:D62, "&gt;="&amp;$D$4)=0</formula>
    </cfRule>
  </conditionalFormatting>
  <conditionalFormatting sqref="D11:D62">
    <cfRule type="expression" dxfId="205" priority="48">
      <formula>D11&gt;$D$3</formula>
    </cfRule>
  </conditionalFormatting>
  <conditionalFormatting sqref="D3:G5">
    <cfRule type="expression" dxfId="204" priority="10">
      <formula>ISBLANK(D3)</formula>
    </cfRule>
  </conditionalFormatting>
  <conditionalFormatting sqref="E10">
    <cfRule type="expression" dxfId="203" priority="51">
      <formula>COUNTIF(E11:E62, "&gt;="&amp;$E$4)=0</formula>
    </cfRule>
  </conditionalFormatting>
  <conditionalFormatting sqref="E11:E62">
    <cfRule type="expression" dxfId="202" priority="53">
      <formula>E11&gt;$E$3</formula>
    </cfRule>
  </conditionalFormatting>
  <conditionalFormatting sqref="F10">
    <cfRule type="expression" dxfId="201" priority="56">
      <formula>COUNTIF(F11:F62, "&gt;="&amp;$F$4)=0</formula>
    </cfRule>
  </conditionalFormatting>
  <conditionalFormatting sqref="F11:F62">
    <cfRule type="expression" dxfId="200" priority="58">
      <formula>F11&gt;$F$3</formula>
    </cfRule>
  </conditionalFormatting>
  <conditionalFormatting sqref="G10">
    <cfRule type="expression" dxfId="199" priority="61">
      <formula>COUNTIF(G11:G62, "&gt;="&amp;$G$4)=0</formula>
    </cfRule>
  </conditionalFormatting>
  <conditionalFormatting sqref="G11:G62">
    <cfRule type="expression" dxfId="198" priority="63">
      <formula>G11&gt;$G$3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69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256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9</v>
      </c>
      <c r="D3" s="24">
        <v>9</v>
      </c>
      <c r="E3" s="24">
        <v>9</v>
      </c>
      <c r="F3" s="24">
        <v>9</v>
      </c>
      <c r="G3" s="24">
        <v>9</v>
      </c>
      <c r="I3" s="25">
        <v>9</v>
      </c>
      <c r="J3" s="25">
        <v>9</v>
      </c>
      <c r="K3" s="25">
        <v>9</v>
      </c>
      <c r="L3" s="25">
        <v>9</v>
      </c>
      <c r="M3" s="25">
        <v>9</v>
      </c>
    </row>
    <row r="4" spans="1:13" x14ac:dyDescent="0.3">
      <c r="A4" s="2"/>
      <c r="B4" s="22" t="s">
        <v>70</v>
      </c>
      <c r="C4" s="26">
        <v>5.3999999999999986</v>
      </c>
      <c r="D4" s="26">
        <v>5.3999999999999986</v>
      </c>
      <c r="E4" s="26">
        <v>5.3999999999999986</v>
      </c>
      <c r="F4" s="26">
        <v>5.3999999999999986</v>
      </c>
      <c r="G4" s="26">
        <v>5.3999999999999986</v>
      </c>
      <c r="I4" s="25">
        <v>5.3999999999999986</v>
      </c>
      <c r="J4" s="25">
        <v>5.3999999999999986</v>
      </c>
      <c r="K4" s="25">
        <v>5.3999999999999986</v>
      </c>
      <c r="L4" s="25">
        <v>5.3999999999999986</v>
      </c>
      <c r="M4" s="25">
        <v>5.3999999999999986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75</v>
      </c>
      <c r="F6" s="5" t="s">
        <v>194</v>
      </c>
      <c r="G6" s="5" t="s">
        <v>195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/>
      <c r="B11" s="24" t="s">
        <v>259</v>
      </c>
      <c r="C11" s="24">
        <v>7</v>
      </c>
      <c r="D11" s="24">
        <v>7</v>
      </c>
      <c r="E11" s="24">
        <v>7</v>
      </c>
      <c r="F11" s="24">
        <v>7</v>
      </c>
      <c r="G11" s="24">
        <v>7</v>
      </c>
      <c r="I11" s="25">
        <v>7</v>
      </c>
      <c r="J11" s="25">
        <v>7</v>
      </c>
      <c r="K11" s="25">
        <v>7</v>
      </c>
      <c r="L11" s="25">
        <v>7</v>
      </c>
      <c r="M11" s="25">
        <v>7</v>
      </c>
    </row>
    <row r="12" spans="1:13" x14ac:dyDescent="0.3">
      <c r="A12" s="26"/>
      <c r="B12" s="26" t="s">
        <v>261</v>
      </c>
      <c r="C12" s="26">
        <v>8.1999999999999993</v>
      </c>
      <c r="D12" s="26">
        <v>8.1999999999999993</v>
      </c>
      <c r="E12" s="26">
        <v>8.1999999999999993</v>
      </c>
      <c r="F12" s="26">
        <v>8.1999999999999993</v>
      </c>
      <c r="G12" s="26">
        <v>8.1999999999999993</v>
      </c>
      <c r="I12" s="25">
        <v>8.1999999999999993</v>
      </c>
      <c r="J12" s="25">
        <v>8.1999999999999993</v>
      </c>
      <c r="K12" s="25">
        <v>8.1999999999999993</v>
      </c>
      <c r="L12" s="25">
        <v>8.1999999999999993</v>
      </c>
      <c r="M12" s="25">
        <v>8.1999999999999993</v>
      </c>
    </row>
    <row r="13" spans="1:13" x14ac:dyDescent="0.3">
      <c r="A13" s="24"/>
      <c r="B13" s="24" t="s">
        <v>263</v>
      </c>
      <c r="C13" s="24">
        <v>6.6</v>
      </c>
      <c r="D13" s="24">
        <v>6.6</v>
      </c>
      <c r="E13" s="24">
        <v>6.6</v>
      </c>
      <c r="F13" s="24">
        <v>6.6</v>
      </c>
      <c r="G13" s="24">
        <v>6.6</v>
      </c>
      <c r="I13" s="25">
        <v>6.6</v>
      </c>
      <c r="J13" s="25">
        <v>6.6</v>
      </c>
      <c r="K13" s="25">
        <v>6.6</v>
      </c>
      <c r="L13" s="25">
        <v>6.6</v>
      </c>
      <c r="M13" s="25">
        <v>6.6</v>
      </c>
    </row>
    <row r="14" spans="1:13" x14ac:dyDescent="0.3">
      <c r="A14" s="26"/>
      <c r="B14" s="26" t="s">
        <v>265</v>
      </c>
      <c r="C14" s="26">
        <v>6.2</v>
      </c>
      <c r="D14" s="26">
        <v>6.2</v>
      </c>
      <c r="E14" s="26">
        <v>6.2</v>
      </c>
      <c r="F14" s="26">
        <v>6.2</v>
      </c>
      <c r="G14" s="26">
        <v>6.2</v>
      </c>
      <c r="I14" s="25">
        <v>6.2</v>
      </c>
      <c r="J14" s="25">
        <v>6.2</v>
      </c>
      <c r="K14" s="25">
        <v>6.2</v>
      </c>
      <c r="L14" s="25">
        <v>6.2</v>
      </c>
      <c r="M14" s="25">
        <v>6.2</v>
      </c>
    </row>
    <row r="15" spans="1:13" x14ac:dyDescent="0.3">
      <c r="A15" s="24"/>
      <c r="B15" s="24" t="s">
        <v>267</v>
      </c>
      <c r="C15" s="24">
        <v>7.8</v>
      </c>
      <c r="D15" s="24">
        <v>7.8</v>
      </c>
      <c r="E15" s="24">
        <v>7.8</v>
      </c>
      <c r="F15" s="24">
        <v>7.8</v>
      </c>
      <c r="G15" s="24">
        <v>7.8</v>
      </c>
      <c r="I15" s="25">
        <v>7.8</v>
      </c>
      <c r="J15" s="25">
        <v>7.8</v>
      </c>
      <c r="K15" s="25">
        <v>7.8</v>
      </c>
      <c r="L15" s="25">
        <v>7.8</v>
      </c>
      <c r="M15" s="25">
        <v>7.8</v>
      </c>
    </row>
    <row r="16" spans="1:13" x14ac:dyDescent="0.3">
      <c r="A16" s="26"/>
      <c r="B16" s="26" t="s">
        <v>269</v>
      </c>
      <c r="C16" s="26">
        <v>8.1999999999999993</v>
      </c>
      <c r="D16" s="26">
        <v>8.1999999999999993</v>
      </c>
      <c r="E16" s="26">
        <v>8.1999999999999993</v>
      </c>
      <c r="F16" s="26">
        <v>8.1999999999999993</v>
      </c>
      <c r="G16" s="26">
        <v>8.1999999999999993</v>
      </c>
      <c r="I16" s="25">
        <v>8.1999999999999993</v>
      </c>
      <c r="J16" s="25">
        <v>8.1999999999999993</v>
      </c>
      <c r="K16" s="25">
        <v>8.1999999999999993</v>
      </c>
      <c r="L16" s="25">
        <v>8.1999999999999993</v>
      </c>
      <c r="M16" s="25">
        <v>8.1999999999999993</v>
      </c>
    </row>
    <row r="17" spans="1:13" x14ac:dyDescent="0.3">
      <c r="A17" s="24"/>
      <c r="B17" s="24" t="s">
        <v>271</v>
      </c>
      <c r="C17" s="24">
        <v>7.4</v>
      </c>
      <c r="D17" s="24">
        <v>7.4</v>
      </c>
      <c r="E17" s="24">
        <v>7.4</v>
      </c>
      <c r="F17" s="24">
        <v>7.4</v>
      </c>
      <c r="G17" s="24">
        <v>7.4</v>
      </c>
      <c r="I17" s="25">
        <v>7.4</v>
      </c>
      <c r="J17" s="25">
        <v>7.4</v>
      </c>
      <c r="K17" s="25">
        <v>7.4</v>
      </c>
      <c r="L17" s="25">
        <v>7.4</v>
      </c>
      <c r="M17" s="25">
        <v>7.4</v>
      </c>
    </row>
    <row r="18" spans="1:13" x14ac:dyDescent="0.3">
      <c r="A18" s="26"/>
      <c r="B18" s="26" t="s">
        <v>273</v>
      </c>
      <c r="C18" s="26">
        <v>6.6</v>
      </c>
      <c r="D18" s="26">
        <v>6.6</v>
      </c>
      <c r="E18" s="26">
        <v>6.6</v>
      </c>
      <c r="F18" s="26">
        <v>6.6</v>
      </c>
      <c r="G18" s="26">
        <v>6.6</v>
      </c>
      <c r="I18" s="25">
        <v>6.6</v>
      </c>
      <c r="J18" s="25">
        <v>6.6</v>
      </c>
      <c r="K18" s="25">
        <v>6.6</v>
      </c>
      <c r="L18" s="25">
        <v>6.6</v>
      </c>
      <c r="M18" s="25">
        <v>6.6</v>
      </c>
    </row>
    <row r="19" spans="1:13" x14ac:dyDescent="0.3">
      <c r="A19" s="24"/>
      <c r="B19" s="24" t="s">
        <v>275</v>
      </c>
      <c r="C19" s="24">
        <v>6.4</v>
      </c>
      <c r="D19" s="24">
        <v>6.4</v>
      </c>
      <c r="E19" s="24">
        <v>6.4</v>
      </c>
      <c r="F19" s="24">
        <v>6.4</v>
      </c>
      <c r="G19" s="24">
        <v>6.4</v>
      </c>
      <c r="I19" s="25">
        <v>6.4</v>
      </c>
      <c r="J19" s="25">
        <v>6.4</v>
      </c>
      <c r="K19" s="25">
        <v>6.4</v>
      </c>
      <c r="L19" s="25">
        <v>6.4</v>
      </c>
      <c r="M19" s="25">
        <v>6.4</v>
      </c>
    </row>
    <row r="20" spans="1:13" x14ac:dyDescent="0.3">
      <c r="A20" s="26"/>
      <c r="B20" s="26" t="s">
        <v>277</v>
      </c>
      <c r="C20" s="26">
        <v>6.2</v>
      </c>
      <c r="D20" s="26">
        <v>6.2</v>
      </c>
      <c r="E20" s="26">
        <v>6.2</v>
      </c>
      <c r="F20" s="26">
        <v>6.2</v>
      </c>
      <c r="G20" s="26">
        <v>6.2</v>
      </c>
      <c r="I20" s="25">
        <v>6.2</v>
      </c>
      <c r="J20" s="25">
        <v>6.2</v>
      </c>
      <c r="K20" s="25">
        <v>6.2</v>
      </c>
      <c r="L20" s="25">
        <v>6.2</v>
      </c>
      <c r="M20" s="25">
        <v>6.2</v>
      </c>
    </row>
    <row r="21" spans="1:13" x14ac:dyDescent="0.3">
      <c r="A21" s="24"/>
      <c r="B21" s="24" t="s">
        <v>279</v>
      </c>
      <c r="C21" s="24">
        <v>7.8</v>
      </c>
      <c r="D21" s="24">
        <v>7.8</v>
      </c>
      <c r="E21" s="24">
        <v>7.8</v>
      </c>
      <c r="F21" s="24">
        <v>7.8</v>
      </c>
      <c r="G21" s="24">
        <v>7.8</v>
      </c>
      <c r="I21" s="25">
        <v>7.8</v>
      </c>
      <c r="J21" s="25">
        <v>7.8</v>
      </c>
      <c r="K21" s="25">
        <v>7.8</v>
      </c>
      <c r="L21" s="25">
        <v>7.8</v>
      </c>
      <c r="M21" s="25">
        <v>7.8</v>
      </c>
    </row>
    <row r="22" spans="1:13" x14ac:dyDescent="0.3">
      <c r="A22" s="26"/>
      <c r="B22" s="26" t="s">
        <v>281</v>
      </c>
      <c r="C22" s="26">
        <v>6.2</v>
      </c>
      <c r="D22" s="26">
        <v>6.2</v>
      </c>
      <c r="E22" s="26">
        <v>6.2</v>
      </c>
      <c r="F22" s="26">
        <v>6.2</v>
      </c>
      <c r="G22" s="26">
        <v>6.2</v>
      </c>
      <c r="I22" s="25">
        <v>6.2</v>
      </c>
      <c r="J22" s="25">
        <v>6.2</v>
      </c>
      <c r="K22" s="25">
        <v>6.2</v>
      </c>
      <c r="L22" s="25">
        <v>6.2</v>
      </c>
      <c r="M22" s="25">
        <v>6.2</v>
      </c>
    </row>
    <row r="23" spans="1:13" x14ac:dyDescent="0.3">
      <c r="A23" s="24"/>
      <c r="B23" s="24" t="s">
        <v>283</v>
      </c>
      <c r="C23" s="24">
        <v>7.6</v>
      </c>
      <c r="D23" s="24">
        <v>7.6</v>
      </c>
      <c r="E23" s="24">
        <v>7.6</v>
      </c>
      <c r="F23" s="24">
        <v>7.6</v>
      </c>
      <c r="G23" s="24">
        <v>7.6</v>
      </c>
      <c r="I23" s="25">
        <v>7.6</v>
      </c>
      <c r="J23" s="25">
        <v>7.6</v>
      </c>
      <c r="K23" s="25">
        <v>7.6</v>
      </c>
      <c r="L23" s="25">
        <v>7.6</v>
      </c>
      <c r="M23" s="25">
        <v>7.6</v>
      </c>
    </row>
    <row r="24" spans="1:13" x14ac:dyDescent="0.3">
      <c r="A24" s="26"/>
      <c r="B24" s="26" t="s">
        <v>285</v>
      </c>
      <c r="C24" s="26">
        <v>7</v>
      </c>
      <c r="D24" s="26">
        <v>7</v>
      </c>
      <c r="E24" s="26">
        <v>7</v>
      </c>
      <c r="F24" s="26">
        <v>7</v>
      </c>
      <c r="G24" s="26">
        <v>7</v>
      </c>
      <c r="I24" s="25">
        <v>7</v>
      </c>
      <c r="J24" s="25">
        <v>7</v>
      </c>
      <c r="K24" s="25">
        <v>7</v>
      </c>
      <c r="L24" s="25">
        <v>7</v>
      </c>
      <c r="M24" s="25">
        <v>7</v>
      </c>
    </row>
    <row r="25" spans="1:13" x14ac:dyDescent="0.3">
      <c r="A25" s="24"/>
      <c r="B25" s="24" t="s">
        <v>287</v>
      </c>
      <c r="C25" s="24">
        <v>6.2</v>
      </c>
      <c r="D25" s="24">
        <v>6.2</v>
      </c>
      <c r="E25" s="24">
        <v>6.2</v>
      </c>
      <c r="F25" s="24">
        <v>6.2</v>
      </c>
      <c r="G25" s="24">
        <v>6.2</v>
      </c>
      <c r="I25" s="25">
        <v>6.2</v>
      </c>
      <c r="J25" s="25">
        <v>6.2</v>
      </c>
      <c r="K25" s="25">
        <v>6.2</v>
      </c>
      <c r="L25" s="25">
        <v>6.2</v>
      </c>
      <c r="M25" s="25">
        <v>6.2</v>
      </c>
    </row>
    <row r="26" spans="1:13" x14ac:dyDescent="0.3">
      <c r="A26" s="26"/>
      <c r="B26" s="26" t="s">
        <v>289</v>
      </c>
      <c r="C26" s="26">
        <v>7.6</v>
      </c>
      <c r="D26" s="26">
        <v>7.6</v>
      </c>
      <c r="E26" s="26">
        <v>7.6</v>
      </c>
      <c r="F26" s="26">
        <v>7.6</v>
      </c>
      <c r="G26" s="26">
        <v>7.6</v>
      </c>
      <c r="I26" s="25">
        <v>7.6</v>
      </c>
      <c r="J26" s="25">
        <v>7.6</v>
      </c>
      <c r="K26" s="25">
        <v>7.6</v>
      </c>
      <c r="L26" s="25">
        <v>7.6</v>
      </c>
      <c r="M26" s="25">
        <v>7.6</v>
      </c>
    </row>
    <row r="27" spans="1:13" x14ac:dyDescent="0.3">
      <c r="A27" s="24"/>
      <c r="B27" s="24" t="s">
        <v>291</v>
      </c>
      <c r="C27" s="24">
        <v>6.6</v>
      </c>
      <c r="D27" s="24">
        <v>6.6</v>
      </c>
      <c r="E27" s="24">
        <v>6.6</v>
      </c>
      <c r="F27" s="24">
        <v>6.6</v>
      </c>
      <c r="G27" s="24">
        <v>6.6</v>
      </c>
      <c r="I27" s="25">
        <v>6.6</v>
      </c>
      <c r="J27" s="25">
        <v>6.6</v>
      </c>
      <c r="K27" s="25">
        <v>6.6</v>
      </c>
      <c r="L27" s="25">
        <v>6.6</v>
      </c>
      <c r="M27" s="25">
        <v>6.6</v>
      </c>
    </row>
    <row r="28" spans="1:13" x14ac:dyDescent="0.3">
      <c r="A28" s="26"/>
      <c r="B28" s="26" t="s">
        <v>293</v>
      </c>
      <c r="C28" s="26">
        <v>6.2</v>
      </c>
      <c r="D28" s="26">
        <v>6.2</v>
      </c>
      <c r="E28" s="26">
        <v>6.2</v>
      </c>
      <c r="F28" s="26">
        <v>6.2</v>
      </c>
      <c r="G28" s="26">
        <v>6.2</v>
      </c>
      <c r="I28" s="25">
        <v>6.2</v>
      </c>
      <c r="J28" s="25">
        <v>6.2</v>
      </c>
      <c r="K28" s="25">
        <v>6.2</v>
      </c>
      <c r="L28" s="25">
        <v>6.2</v>
      </c>
      <c r="M28" s="25">
        <v>6.2</v>
      </c>
    </row>
    <row r="29" spans="1:13" x14ac:dyDescent="0.3">
      <c r="A29" s="24"/>
      <c r="B29" s="24" t="s">
        <v>295</v>
      </c>
      <c r="C29" s="24">
        <v>8.1999999999999993</v>
      </c>
      <c r="D29" s="24">
        <v>8.1999999999999993</v>
      </c>
      <c r="E29" s="24">
        <v>8.1999999999999993</v>
      </c>
      <c r="F29" s="24">
        <v>8.1999999999999993</v>
      </c>
      <c r="G29" s="24">
        <v>8.1999999999999993</v>
      </c>
      <c r="I29" s="25">
        <v>8.1999999999999993</v>
      </c>
      <c r="J29" s="25">
        <v>8.1999999999999993</v>
      </c>
      <c r="K29" s="25">
        <v>8.1999999999999993</v>
      </c>
      <c r="L29" s="25">
        <v>8.1999999999999993</v>
      </c>
      <c r="M29" s="25">
        <v>8.1999999999999993</v>
      </c>
    </row>
    <row r="30" spans="1:13" x14ac:dyDescent="0.3">
      <c r="A30" s="26"/>
      <c r="B30" s="26" t="s">
        <v>297</v>
      </c>
      <c r="C30" s="26">
        <v>8.1999999999999993</v>
      </c>
      <c r="D30" s="26">
        <v>8.1999999999999993</v>
      </c>
      <c r="E30" s="26">
        <v>8.1999999999999993</v>
      </c>
      <c r="F30" s="26">
        <v>8.1999999999999993</v>
      </c>
      <c r="G30" s="26">
        <v>8.1999999999999993</v>
      </c>
      <c r="I30" s="25">
        <v>8.1999999999999993</v>
      </c>
      <c r="J30" s="25">
        <v>8.1999999999999993</v>
      </c>
      <c r="K30" s="25">
        <v>8.1999999999999993</v>
      </c>
      <c r="L30" s="25">
        <v>8.1999999999999993</v>
      </c>
      <c r="M30" s="25">
        <v>8.1999999999999993</v>
      </c>
    </row>
    <row r="31" spans="1:13" x14ac:dyDescent="0.3">
      <c r="A31" s="24"/>
      <c r="B31" s="24" t="s">
        <v>299</v>
      </c>
      <c r="C31" s="24">
        <v>6.8</v>
      </c>
      <c r="D31" s="24">
        <v>6.8</v>
      </c>
      <c r="E31" s="24">
        <v>6.8</v>
      </c>
      <c r="F31" s="24">
        <v>6.8</v>
      </c>
      <c r="G31" s="24">
        <v>6.8</v>
      </c>
      <c r="I31" s="25">
        <v>6.8</v>
      </c>
      <c r="J31" s="25">
        <v>6.8</v>
      </c>
      <c r="K31" s="25">
        <v>6.8</v>
      </c>
      <c r="L31" s="25">
        <v>6.8</v>
      </c>
      <c r="M31" s="25">
        <v>6.8</v>
      </c>
    </row>
    <row r="32" spans="1:13" x14ac:dyDescent="0.3">
      <c r="A32" s="26"/>
      <c r="B32" s="26" t="s">
        <v>301</v>
      </c>
      <c r="C32" s="26">
        <v>7</v>
      </c>
      <c r="D32" s="26">
        <v>7</v>
      </c>
      <c r="E32" s="26">
        <v>7</v>
      </c>
      <c r="F32" s="26">
        <v>7</v>
      </c>
      <c r="G32" s="26">
        <v>7</v>
      </c>
      <c r="I32" s="25">
        <v>7</v>
      </c>
      <c r="J32" s="25">
        <v>7</v>
      </c>
      <c r="K32" s="25">
        <v>7</v>
      </c>
      <c r="L32" s="25">
        <v>7</v>
      </c>
      <c r="M32" s="25">
        <v>7</v>
      </c>
    </row>
    <row r="33" spans="1:13" x14ac:dyDescent="0.3">
      <c r="A33" s="24"/>
      <c r="B33" s="24" t="s">
        <v>303</v>
      </c>
      <c r="C33" s="24">
        <v>7.4</v>
      </c>
      <c r="D33" s="24">
        <v>7.4</v>
      </c>
      <c r="E33" s="24">
        <v>7.4</v>
      </c>
      <c r="F33" s="24">
        <v>7.4</v>
      </c>
      <c r="G33" s="24">
        <v>7.4</v>
      </c>
      <c r="I33" s="25">
        <v>7.4</v>
      </c>
      <c r="J33" s="25">
        <v>7.4</v>
      </c>
      <c r="K33" s="25">
        <v>7.4</v>
      </c>
      <c r="L33" s="25">
        <v>7.4</v>
      </c>
      <c r="M33" s="25">
        <v>7.4</v>
      </c>
    </row>
    <row r="34" spans="1:13" x14ac:dyDescent="0.3">
      <c r="A34" s="26"/>
      <c r="B34" s="26" t="s">
        <v>305</v>
      </c>
      <c r="C34" s="26">
        <v>6.2</v>
      </c>
      <c r="D34" s="26">
        <v>6.2</v>
      </c>
      <c r="E34" s="26">
        <v>6.2</v>
      </c>
      <c r="F34" s="26">
        <v>6.2</v>
      </c>
      <c r="G34" s="26">
        <v>6.2</v>
      </c>
      <c r="I34" s="25">
        <v>6.2</v>
      </c>
      <c r="J34" s="25">
        <v>6.2</v>
      </c>
      <c r="K34" s="25">
        <v>6.2</v>
      </c>
      <c r="L34" s="25">
        <v>6.2</v>
      </c>
      <c r="M34" s="25">
        <v>6.2</v>
      </c>
    </row>
    <row r="35" spans="1:13" x14ac:dyDescent="0.3">
      <c r="A35" s="24"/>
      <c r="B35" s="24" t="s">
        <v>307</v>
      </c>
      <c r="C35" s="24">
        <v>6.6</v>
      </c>
      <c r="D35" s="24">
        <v>6.6</v>
      </c>
      <c r="E35" s="24">
        <v>6.6</v>
      </c>
      <c r="F35" s="24">
        <v>6.6</v>
      </c>
      <c r="G35" s="24">
        <v>6.6</v>
      </c>
      <c r="I35" s="25">
        <v>6.6</v>
      </c>
      <c r="J35" s="25">
        <v>6.6</v>
      </c>
      <c r="K35" s="25">
        <v>6.6</v>
      </c>
      <c r="L35" s="25">
        <v>6.6</v>
      </c>
      <c r="M35" s="25">
        <v>6.6</v>
      </c>
    </row>
    <row r="36" spans="1:13" x14ac:dyDescent="0.3">
      <c r="A36" s="26"/>
      <c r="B36" s="26" t="s">
        <v>309</v>
      </c>
      <c r="C36" s="26">
        <v>6.2</v>
      </c>
      <c r="D36" s="26">
        <v>6.2</v>
      </c>
      <c r="E36" s="26">
        <v>6.2</v>
      </c>
      <c r="F36" s="26">
        <v>6.2</v>
      </c>
      <c r="G36" s="26">
        <v>6.2</v>
      </c>
      <c r="I36" s="25">
        <v>6.2</v>
      </c>
      <c r="J36" s="25">
        <v>6.2</v>
      </c>
      <c r="K36" s="25">
        <v>6.2</v>
      </c>
      <c r="L36" s="25">
        <v>6.2</v>
      </c>
      <c r="M36" s="25">
        <v>6.2</v>
      </c>
    </row>
    <row r="37" spans="1:13" x14ac:dyDescent="0.3">
      <c r="A37" s="24"/>
      <c r="B37" s="24" t="s">
        <v>311</v>
      </c>
      <c r="C37" s="24">
        <v>6.2</v>
      </c>
      <c r="D37" s="24">
        <v>6.2</v>
      </c>
      <c r="E37" s="24">
        <v>6.2</v>
      </c>
      <c r="F37" s="24">
        <v>6.2</v>
      </c>
      <c r="G37" s="24">
        <v>6.2</v>
      </c>
      <c r="I37" s="25">
        <v>6.2</v>
      </c>
      <c r="J37" s="25">
        <v>6.2</v>
      </c>
      <c r="K37" s="25">
        <v>6.2</v>
      </c>
      <c r="L37" s="25">
        <v>6.2</v>
      </c>
      <c r="M37" s="25">
        <v>6.2</v>
      </c>
    </row>
    <row r="38" spans="1:13" x14ac:dyDescent="0.3">
      <c r="A38" s="26"/>
      <c r="B38" s="26" t="s">
        <v>313</v>
      </c>
      <c r="C38" s="26">
        <v>7.2</v>
      </c>
      <c r="D38" s="26">
        <v>7.2</v>
      </c>
      <c r="E38" s="26">
        <v>7.2</v>
      </c>
      <c r="F38" s="26">
        <v>7.2</v>
      </c>
      <c r="G38" s="26">
        <v>7.2</v>
      </c>
      <c r="I38" s="25">
        <v>7.2</v>
      </c>
      <c r="J38" s="25">
        <v>7.2</v>
      </c>
      <c r="K38" s="25">
        <v>7.2</v>
      </c>
      <c r="L38" s="25">
        <v>7.2</v>
      </c>
      <c r="M38" s="25">
        <v>7.2</v>
      </c>
    </row>
    <row r="39" spans="1:13" x14ac:dyDescent="0.3">
      <c r="A39" s="24"/>
      <c r="B39" s="24" t="s">
        <v>315</v>
      </c>
      <c r="C39" s="24">
        <v>7.8</v>
      </c>
      <c r="D39" s="24">
        <v>7.8</v>
      </c>
      <c r="E39" s="24">
        <v>7.8</v>
      </c>
      <c r="F39" s="24">
        <v>7.8</v>
      </c>
      <c r="G39" s="24">
        <v>7.8</v>
      </c>
      <c r="I39" s="25">
        <v>7.8</v>
      </c>
      <c r="J39" s="25">
        <v>7.8</v>
      </c>
      <c r="K39" s="25">
        <v>7.8</v>
      </c>
      <c r="L39" s="25">
        <v>7.8</v>
      </c>
      <c r="M39" s="25">
        <v>7.8</v>
      </c>
    </row>
    <row r="40" spans="1:13" x14ac:dyDescent="0.3">
      <c r="A40" s="26"/>
      <c r="B40" s="26" t="s">
        <v>317</v>
      </c>
      <c r="C40" s="26">
        <v>6.4</v>
      </c>
      <c r="D40" s="26">
        <v>6.4</v>
      </c>
      <c r="E40" s="26">
        <v>6.4</v>
      </c>
      <c r="F40" s="26">
        <v>6.4</v>
      </c>
      <c r="G40" s="26">
        <v>6.4</v>
      </c>
      <c r="I40" s="25">
        <v>6.4</v>
      </c>
      <c r="J40" s="25">
        <v>6.4</v>
      </c>
      <c r="K40" s="25">
        <v>6.4</v>
      </c>
      <c r="L40" s="25">
        <v>6.4</v>
      </c>
      <c r="M40" s="25">
        <v>6.4</v>
      </c>
    </row>
    <row r="41" spans="1:13" x14ac:dyDescent="0.3">
      <c r="A41" s="24"/>
      <c r="B41" s="24" t="s">
        <v>319</v>
      </c>
      <c r="C41" s="24">
        <v>7.2</v>
      </c>
      <c r="D41" s="24">
        <v>7.2</v>
      </c>
      <c r="E41" s="24">
        <v>7.2</v>
      </c>
      <c r="F41" s="24">
        <v>7.2</v>
      </c>
      <c r="G41" s="24">
        <v>7.2</v>
      </c>
      <c r="I41" s="25">
        <v>7.2</v>
      </c>
      <c r="J41" s="25">
        <v>7.2</v>
      </c>
      <c r="K41" s="25">
        <v>7.2</v>
      </c>
      <c r="L41" s="25">
        <v>7.2</v>
      </c>
      <c r="M41" s="25">
        <v>7.2</v>
      </c>
    </row>
    <row r="42" spans="1:13" x14ac:dyDescent="0.3">
      <c r="A42" s="26"/>
      <c r="B42" s="26" t="s">
        <v>321</v>
      </c>
      <c r="C42" s="26">
        <v>5.8</v>
      </c>
      <c r="D42" s="26">
        <v>5.8</v>
      </c>
      <c r="E42" s="26">
        <v>5.8</v>
      </c>
      <c r="F42" s="26">
        <v>5.8</v>
      </c>
      <c r="G42" s="26">
        <v>5.8</v>
      </c>
      <c r="I42" s="25">
        <v>5.8</v>
      </c>
      <c r="J42" s="25">
        <v>5.8</v>
      </c>
      <c r="K42" s="25">
        <v>5.8</v>
      </c>
      <c r="L42" s="25">
        <v>5.8</v>
      </c>
      <c r="M42" s="25">
        <v>5.8</v>
      </c>
    </row>
    <row r="43" spans="1:13" x14ac:dyDescent="0.3">
      <c r="A43" s="24"/>
      <c r="B43" s="24" t="s">
        <v>323</v>
      </c>
      <c r="C43" s="24">
        <v>8.1999999999999993</v>
      </c>
      <c r="D43" s="24">
        <v>8.1999999999999993</v>
      </c>
      <c r="E43" s="24">
        <v>8.1999999999999993</v>
      </c>
      <c r="F43" s="24">
        <v>8.1999999999999993</v>
      </c>
      <c r="G43" s="24">
        <v>8.1999999999999993</v>
      </c>
      <c r="I43" s="25">
        <v>8.1999999999999993</v>
      </c>
      <c r="J43" s="25">
        <v>8.1999999999999993</v>
      </c>
      <c r="K43" s="25">
        <v>8.1999999999999993</v>
      </c>
      <c r="L43" s="25">
        <v>8.1999999999999993</v>
      </c>
      <c r="M43" s="25">
        <v>8.1999999999999993</v>
      </c>
    </row>
    <row r="44" spans="1:13" x14ac:dyDescent="0.3">
      <c r="A44" s="26"/>
      <c r="B44" s="26" t="s">
        <v>325</v>
      </c>
      <c r="C44" s="26">
        <v>7.2</v>
      </c>
      <c r="D44" s="26">
        <v>7.2</v>
      </c>
      <c r="E44" s="26">
        <v>7.2</v>
      </c>
      <c r="F44" s="26">
        <v>7.2</v>
      </c>
      <c r="G44" s="26">
        <v>7.2</v>
      </c>
      <c r="I44" s="25">
        <v>7.2</v>
      </c>
      <c r="J44" s="25">
        <v>7.2</v>
      </c>
      <c r="K44" s="25">
        <v>7.2</v>
      </c>
      <c r="L44" s="25">
        <v>7.2</v>
      </c>
      <c r="M44" s="25">
        <v>7.2</v>
      </c>
    </row>
    <row r="45" spans="1:13" x14ac:dyDescent="0.3">
      <c r="A45" s="24"/>
      <c r="B45" s="24" t="s">
        <v>327</v>
      </c>
      <c r="C45" s="24">
        <v>7.6</v>
      </c>
      <c r="D45" s="24">
        <v>7.6</v>
      </c>
      <c r="E45" s="24">
        <v>7.6</v>
      </c>
      <c r="F45" s="24">
        <v>7.6</v>
      </c>
      <c r="G45" s="24">
        <v>7.6</v>
      </c>
      <c r="I45" s="25">
        <v>7.6</v>
      </c>
      <c r="J45" s="25">
        <v>7.6</v>
      </c>
      <c r="K45" s="25">
        <v>7.6</v>
      </c>
      <c r="L45" s="25">
        <v>7.6</v>
      </c>
      <c r="M45" s="25">
        <v>7.6</v>
      </c>
    </row>
    <row r="46" spans="1:13" x14ac:dyDescent="0.3">
      <c r="A46" s="26"/>
      <c r="B46" s="26" t="s">
        <v>329</v>
      </c>
      <c r="C46" s="26">
        <v>7.8</v>
      </c>
      <c r="D46" s="26">
        <v>7.8</v>
      </c>
      <c r="E46" s="26">
        <v>7.8</v>
      </c>
      <c r="F46" s="26">
        <v>7.8</v>
      </c>
      <c r="G46" s="26">
        <v>7.8</v>
      </c>
      <c r="I46" s="25">
        <v>7.8</v>
      </c>
      <c r="J46" s="25">
        <v>7.8</v>
      </c>
      <c r="K46" s="25">
        <v>7.8</v>
      </c>
      <c r="L46" s="25">
        <v>7.8</v>
      </c>
      <c r="M46" s="25">
        <v>7.8</v>
      </c>
    </row>
    <row r="47" spans="1:13" x14ac:dyDescent="0.3">
      <c r="A47" s="24"/>
      <c r="B47" s="24" t="s">
        <v>331</v>
      </c>
      <c r="C47" s="24">
        <v>6.2</v>
      </c>
      <c r="D47" s="24">
        <v>6.2</v>
      </c>
      <c r="E47" s="24">
        <v>6.2</v>
      </c>
      <c r="F47" s="24">
        <v>6.2</v>
      </c>
      <c r="G47" s="24">
        <v>6.2</v>
      </c>
      <c r="I47" s="25">
        <v>6.2</v>
      </c>
      <c r="J47" s="25">
        <v>6.2</v>
      </c>
      <c r="K47" s="25">
        <v>6.2</v>
      </c>
      <c r="L47" s="25">
        <v>6.2</v>
      </c>
      <c r="M47" s="25">
        <v>6.2</v>
      </c>
    </row>
    <row r="48" spans="1:13" x14ac:dyDescent="0.3">
      <c r="A48" s="26"/>
      <c r="B48" s="26" t="s">
        <v>333</v>
      </c>
      <c r="C48" s="26">
        <v>7.2</v>
      </c>
      <c r="D48" s="26">
        <v>7.2</v>
      </c>
      <c r="E48" s="26">
        <v>7.2</v>
      </c>
      <c r="F48" s="26">
        <v>7.2</v>
      </c>
      <c r="G48" s="26">
        <v>7.2</v>
      </c>
      <c r="I48" s="25">
        <v>7.2</v>
      </c>
      <c r="J48" s="25">
        <v>7.2</v>
      </c>
      <c r="K48" s="25">
        <v>7.2</v>
      </c>
      <c r="L48" s="25">
        <v>7.2</v>
      </c>
      <c r="M48" s="25">
        <v>7.2</v>
      </c>
    </row>
    <row r="49" spans="1:13" x14ac:dyDescent="0.3">
      <c r="A49" s="24"/>
      <c r="B49" s="24" t="s">
        <v>335</v>
      </c>
      <c r="C49" s="24">
        <v>6.8</v>
      </c>
      <c r="D49" s="24">
        <v>6.8</v>
      </c>
      <c r="E49" s="24">
        <v>6.8</v>
      </c>
      <c r="F49" s="24">
        <v>6.8</v>
      </c>
      <c r="G49" s="24">
        <v>6.8</v>
      </c>
      <c r="I49" s="25">
        <v>6.8</v>
      </c>
      <c r="J49" s="25">
        <v>6.8</v>
      </c>
      <c r="K49" s="25">
        <v>6.8</v>
      </c>
      <c r="L49" s="25">
        <v>6.8</v>
      </c>
      <c r="M49" s="25">
        <v>6.8</v>
      </c>
    </row>
    <row r="50" spans="1:13" x14ac:dyDescent="0.3">
      <c r="A50" s="26"/>
      <c r="B50" s="26" t="s">
        <v>337</v>
      </c>
      <c r="C50" s="26">
        <v>6.4</v>
      </c>
      <c r="D50" s="26">
        <v>6.4</v>
      </c>
      <c r="E50" s="26">
        <v>6.4</v>
      </c>
      <c r="F50" s="26">
        <v>6.4</v>
      </c>
      <c r="G50" s="26">
        <v>6.4</v>
      </c>
      <c r="I50" s="25">
        <v>6.4</v>
      </c>
      <c r="J50" s="25">
        <v>6.4</v>
      </c>
      <c r="K50" s="25">
        <v>6.4</v>
      </c>
      <c r="L50" s="25">
        <v>6.4</v>
      </c>
      <c r="M50" s="25">
        <v>6.4</v>
      </c>
    </row>
    <row r="51" spans="1:13" x14ac:dyDescent="0.3">
      <c r="A51" s="24"/>
      <c r="B51" s="24" t="s">
        <v>339</v>
      </c>
      <c r="C51" s="24">
        <v>8.1999999999999993</v>
      </c>
      <c r="D51" s="24">
        <v>8.1999999999999993</v>
      </c>
      <c r="E51" s="24">
        <v>8.1999999999999993</v>
      </c>
      <c r="F51" s="24">
        <v>8.1999999999999993</v>
      </c>
      <c r="G51" s="24">
        <v>8.1999999999999993</v>
      </c>
      <c r="I51" s="25">
        <v>8.1999999999999993</v>
      </c>
      <c r="J51" s="25">
        <v>8.1999999999999993</v>
      </c>
      <c r="K51" s="25">
        <v>8.1999999999999993</v>
      </c>
      <c r="L51" s="25">
        <v>8.1999999999999993</v>
      </c>
      <c r="M51" s="25">
        <v>8.1999999999999993</v>
      </c>
    </row>
    <row r="52" spans="1:13" x14ac:dyDescent="0.3">
      <c r="A52" s="26"/>
      <c r="B52" s="26" t="s">
        <v>341</v>
      </c>
      <c r="C52" s="26">
        <v>8.1999999999999993</v>
      </c>
      <c r="D52" s="26">
        <v>8.1999999999999993</v>
      </c>
      <c r="E52" s="26">
        <v>8.1999999999999993</v>
      </c>
      <c r="F52" s="26">
        <v>8.1999999999999993</v>
      </c>
      <c r="G52" s="26">
        <v>8.1999999999999993</v>
      </c>
      <c r="I52" s="25">
        <v>8.1999999999999993</v>
      </c>
      <c r="J52" s="25">
        <v>8.1999999999999993</v>
      </c>
      <c r="K52" s="25">
        <v>8.1999999999999993</v>
      </c>
      <c r="L52" s="25">
        <v>8.1999999999999993</v>
      </c>
      <c r="M52" s="25">
        <v>8.1999999999999993</v>
      </c>
    </row>
    <row r="53" spans="1:13" x14ac:dyDescent="0.3">
      <c r="A53" s="24"/>
      <c r="B53" s="24" t="s">
        <v>343</v>
      </c>
      <c r="C53" s="24">
        <v>6.8</v>
      </c>
      <c r="D53" s="24">
        <v>6.8</v>
      </c>
      <c r="E53" s="24">
        <v>6.8</v>
      </c>
      <c r="F53" s="24">
        <v>6.8</v>
      </c>
      <c r="G53" s="24">
        <v>6.8</v>
      </c>
      <c r="I53" s="25">
        <v>6.8</v>
      </c>
      <c r="J53" s="25">
        <v>6.8</v>
      </c>
      <c r="K53" s="25">
        <v>6.8</v>
      </c>
      <c r="L53" s="25">
        <v>6.8</v>
      </c>
      <c r="M53" s="25">
        <v>6.8</v>
      </c>
    </row>
    <row r="54" spans="1:13" x14ac:dyDescent="0.3">
      <c r="A54" s="26"/>
      <c r="B54" s="26" t="s">
        <v>345</v>
      </c>
      <c r="C54" s="26">
        <v>6.6</v>
      </c>
      <c r="D54" s="26">
        <v>6.6</v>
      </c>
      <c r="E54" s="26">
        <v>6.6</v>
      </c>
      <c r="F54" s="26">
        <v>6.6</v>
      </c>
      <c r="G54" s="26">
        <v>6.6</v>
      </c>
      <c r="I54" s="25">
        <v>6.6</v>
      </c>
      <c r="J54" s="25">
        <v>6.6</v>
      </c>
      <c r="K54" s="25">
        <v>6.6</v>
      </c>
      <c r="L54" s="25">
        <v>6.6</v>
      </c>
      <c r="M54" s="25">
        <v>6.6</v>
      </c>
    </row>
    <row r="55" spans="1:13" x14ac:dyDescent="0.3">
      <c r="A55" s="24"/>
      <c r="B55" s="24" t="s">
        <v>347</v>
      </c>
      <c r="C55" s="24">
        <v>7.6</v>
      </c>
      <c r="D55" s="24">
        <v>7.6</v>
      </c>
      <c r="E55" s="24">
        <v>7.6</v>
      </c>
      <c r="F55" s="24">
        <v>7.6</v>
      </c>
      <c r="G55" s="24">
        <v>7.6</v>
      </c>
      <c r="I55" s="25">
        <v>7.6</v>
      </c>
      <c r="J55" s="25">
        <v>7.6</v>
      </c>
      <c r="K55" s="25">
        <v>7.6</v>
      </c>
      <c r="L55" s="25">
        <v>7.6</v>
      </c>
      <c r="M55" s="25">
        <v>7.6</v>
      </c>
    </row>
    <row r="56" spans="1:13" x14ac:dyDescent="0.3">
      <c r="A56" s="26"/>
      <c r="B56" s="26" t="s">
        <v>349</v>
      </c>
      <c r="C56" s="26">
        <v>7.6</v>
      </c>
      <c r="D56" s="26">
        <v>7.6</v>
      </c>
      <c r="E56" s="26">
        <v>7.6</v>
      </c>
      <c r="F56" s="26">
        <v>7.6</v>
      </c>
      <c r="G56" s="26">
        <v>7.6</v>
      </c>
      <c r="I56" s="25">
        <v>7.6</v>
      </c>
      <c r="J56" s="25">
        <v>7.6</v>
      </c>
      <c r="K56" s="25">
        <v>7.6</v>
      </c>
      <c r="L56" s="25">
        <v>7.6</v>
      </c>
      <c r="M56" s="25">
        <v>7.6</v>
      </c>
    </row>
    <row r="57" spans="1:13" x14ac:dyDescent="0.3">
      <c r="A57" s="24"/>
      <c r="B57" s="24" t="s">
        <v>351</v>
      </c>
      <c r="C57" s="24">
        <v>7.4</v>
      </c>
      <c r="D57" s="24">
        <v>7.4</v>
      </c>
      <c r="E57" s="24">
        <v>7.4</v>
      </c>
      <c r="F57" s="24">
        <v>7.4</v>
      </c>
      <c r="G57" s="24">
        <v>7.4</v>
      </c>
      <c r="I57" s="25">
        <v>7.4</v>
      </c>
      <c r="J57" s="25">
        <v>7.4</v>
      </c>
      <c r="K57" s="25">
        <v>7.4</v>
      </c>
      <c r="L57" s="25">
        <v>7.4</v>
      </c>
      <c r="M57" s="25">
        <v>7.4</v>
      </c>
    </row>
    <row r="58" spans="1:13" x14ac:dyDescent="0.3">
      <c r="A58" s="26"/>
      <c r="B58" s="26" t="s">
        <v>353</v>
      </c>
      <c r="C58" s="26">
        <v>6.8</v>
      </c>
      <c r="D58" s="26">
        <v>6.8</v>
      </c>
      <c r="E58" s="26">
        <v>6.8</v>
      </c>
      <c r="F58" s="26">
        <v>6.8</v>
      </c>
      <c r="G58" s="26">
        <v>6.8</v>
      </c>
      <c r="I58" s="25">
        <v>6.8</v>
      </c>
      <c r="J58" s="25">
        <v>6.8</v>
      </c>
      <c r="K58" s="25">
        <v>6.8</v>
      </c>
      <c r="L58" s="25">
        <v>6.8</v>
      </c>
      <c r="M58" s="25">
        <v>6.8</v>
      </c>
    </row>
    <row r="59" spans="1:13" x14ac:dyDescent="0.3">
      <c r="A59" s="24"/>
      <c r="B59" s="24" t="s">
        <v>355</v>
      </c>
      <c r="C59" s="24">
        <v>6.6</v>
      </c>
      <c r="D59" s="24">
        <v>6.6</v>
      </c>
      <c r="E59" s="24">
        <v>6.6</v>
      </c>
      <c r="F59" s="24">
        <v>6.6</v>
      </c>
      <c r="G59" s="24">
        <v>6.6</v>
      </c>
      <c r="I59" s="25">
        <v>6.6</v>
      </c>
      <c r="J59" s="25">
        <v>6.6</v>
      </c>
      <c r="K59" s="25">
        <v>6.6</v>
      </c>
      <c r="L59" s="25">
        <v>6.6</v>
      </c>
      <c r="M59" s="25">
        <v>6.6</v>
      </c>
    </row>
    <row r="60" spans="1:13" x14ac:dyDescent="0.3">
      <c r="A60" s="26"/>
      <c r="B60" s="26" t="s">
        <v>357</v>
      </c>
      <c r="C60" s="26">
        <v>6.4</v>
      </c>
      <c r="D60" s="26">
        <v>6.4</v>
      </c>
      <c r="E60" s="26">
        <v>6.4</v>
      </c>
      <c r="F60" s="26">
        <v>6.4</v>
      </c>
      <c r="G60" s="26">
        <v>6.4</v>
      </c>
      <c r="I60" s="25">
        <v>6.4</v>
      </c>
      <c r="J60" s="25">
        <v>6.4</v>
      </c>
      <c r="K60" s="25">
        <v>6.4</v>
      </c>
      <c r="L60" s="25">
        <v>6.4</v>
      </c>
      <c r="M60" s="25">
        <v>6.4</v>
      </c>
    </row>
    <row r="61" spans="1:13" x14ac:dyDescent="0.3">
      <c r="A61" s="24"/>
      <c r="B61" s="24" t="s">
        <v>359</v>
      </c>
      <c r="C61" s="24">
        <v>6</v>
      </c>
      <c r="D61" s="24">
        <v>6</v>
      </c>
      <c r="E61" s="24">
        <v>6</v>
      </c>
      <c r="F61" s="24">
        <v>6</v>
      </c>
      <c r="G61" s="24">
        <v>6</v>
      </c>
      <c r="I61" s="25">
        <v>6</v>
      </c>
      <c r="J61" s="25">
        <v>6</v>
      </c>
      <c r="K61" s="25">
        <v>6</v>
      </c>
      <c r="L61" s="25">
        <v>6</v>
      </c>
      <c r="M61" s="25">
        <v>6</v>
      </c>
    </row>
    <row r="62" spans="1:13" x14ac:dyDescent="0.3">
      <c r="A62" s="26"/>
      <c r="B62" s="26" t="s">
        <v>361</v>
      </c>
      <c r="C62" s="26">
        <v>6</v>
      </c>
      <c r="D62" s="26">
        <v>6</v>
      </c>
      <c r="E62" s="26">
        <v>6</v>
      </c>
      <c r="F62" s="26">
        <v>6</v>
      </c>
      <c r="G62" s="26">
        <v>6</v>
      </c>
      <c r="I62" s="25">
        <v>6</v>
      </c>
      <c r="J62" s="25">
        <v>6</v>
      </c>
      <c r="K62" s="25">
        <v>6</v>
      </c>
      <c r="L62" s="25">
        <v>6</v>
      </c>
      <c r="M62" s="25">
        <v>6</v>
      </c>
    </row>
    <row r="65" spans="1:3" x14ac:dyDescent="0.3">
      <c r="A65" s="27" t="s">
        <v>57</v>
      </c>
      <c r="B65" s="53" t="s">
        <v>58</v>
      </c>
      <c r="C65" s="51"/>
    </row>
    <row r="66" spans="1:3" x14ac:dyDescent="0.3">
      <c r="A66" s="28" t="s">
        <v>59</v>
      </c>
      <c r="B66" s="50" t="s">
        <v>60</v>
      </c>
      <c r="C66" s="51"/>
    </row>
    <row r="67" spans="1:3" x14ac:dyDescent="0.3">
      <c r="A67" s="29" t="s">
        <v>61</v>
      </c>
      <c r="B67" s="52" t="s">
        <v>62</v>
      </c>
      <c r="C67" s="51"/>
    </row>
    <row r="68" spans="1:3" x14ac:dyDescent="0.3">
      <c r="A68" s="30" t="s">
        <v>183</v>
      </c>
      <c r="B68" s="55" t="s">
        <v>184</v>
      </c>
      <c r="C68" s="51"/>
    </row>
    <row r="69" spans="1:3" x14ac:dyDescent="0.3">
      <c r="A69" s="31" t="s">
        <v>185</v>
      </c>
      <c r="B69" s="54" t="s">
        <v>186</v>
      </c>
      <c r="C69" s="51"/>
    </row>
  </sheetData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A11:G62">
    <cfRule type="expression" dxfId="197" priority="42">
      <formula>ISBLANK(A11)</formula>
    </cfRule>
  </conditionalFormatting>
  <conditionalFormatting sqref="C3">
    <cfRule type="expression" dxfId="196" priority="2">
      <formula>ISBLANK(C3)</formula>
    </cfRule>
  </conditionalFormatting>
  <conditionalFormatting sqref="C4">
    <cfRule type="expression" dxfId="195" priority="4">
      <formula>ISBLANK(C4)</formula>
    </cfRule>
  </conditionalFormatting>
  <conditionalFormatting sqref="C5">
    <cfRule type="expression" dxfId="194" priority="6">
      <formula>ISBLANK(C5)</formula>
    </cfRule>
  </conditionalFormatting>
  <conditionalFormatting sqref="C10">
    <cfRule type="expression" dxfId="193" priority="41">
      <formula>COUNTIF(C11:C62, "&gt;="&amp;$C$4)=0</formula>
    </cfRule>
  </conditionalFormatting>
  <conditionalFormatting sqref="C11:C62">
    <cfRule type="expression" dxfId="192" priority="43">
      <formula>C11&gt;$C$3</formula>
    </cfRule>
  </conditionalFormatting>
  <conditionalFormatting sqref="C3:G3">
    <cfRule type="expression" dxfId="191" priority="1">
      <formula>OR(C3&gt;100,C3&lt;0)</formula>
    </cfRule>
  </conditionalFormatting>
  <conditionalFormatting sqref="C4:G4">
    <cfRule type="expression" dxfId="190" priority="3">
      <formula>OR(C4&gt;max_marks_cell,C4&lt;0)</formula>
    </cfRule>
  </conditionalFormatting>
  <conditionalFormatting sqref="C5:G5">
    <cfRule type="expression" dxfId="189" priority="5">
      <formula>OR(C5&gt;5,C5&lt;0)</formula>
    </cfRule>
  </conditionalFormatting>
  <conditionalFormatting sqref="C7:G7">
    <cfRule type="expression" dxfId="188" priority="7">
      <formula>OR(C7&gt;100,C7&lt;0)</formula>
    </cfRule>
    <cfRule type="expression" dxfId="187" priority="8">
      <formula>ISBLANK(C7)</formula>
    </cfRule>
  </conditionalFormatting>
  <conditionalFormatting sqref="D10">
    <cfRule type="expression" dxfId="186" priority="46">
      <formula>COUNTIF(D11:D62, "&gt;="&amp;$D$4)=0</formula>
    </cfRule>
  </conditionalFormatting>
  <conditionalFormatting sqref="D11:D62">
    <cfRule type="expression" dxfId="185" priority="48">
      <formula>D11&gt;$D$3</formula>
    </cfRule>
  </conditionalFormatting>
  <conditionalFormatting sqref="D3:G5">
    <cfRule type="expression" dxfId="184" priority="10">
      <formula>ISBLANK(D3)</formula>
    </cfRule>
  </conditionalFormatting>
  <conditionalFormatting sqref="E10">
    <cfRule type="expression" dxfId="183" priority="51">
      <formula>COUNTIF(E11:E62, "&gt;="&amp;$E$4)=0</formula>
    </cfRule>
  </conditionalFormatting>
  <conditionalFormatting sqref="E11:E62">
    <cfRule type="expression" dxfId="182" priority="53">
      <formula>E11&gt;$E$3</formula>
    </cfRule>
  </conditionalFormatting>
  <conditionalFormatting sqref="F10">
    <cfRule type="expression" dxfId="181" priority="56">
      <formula>COUNTIF(F11:F62, "&gt;="&amp;$F$4)=0</formula>
    </cfRule>
  </conditionalFormatting>
  <conditionalFormatting sqref="F11:F62">
    <cfRule type="expression" dxfId="180" priority="58">
      <formula>F11&gt;$F$3</formula>
    </cfRule>
  </conditionalFormatting>
  <conditionalFormatting sqref="G10">
    <cfRule type="expression" dxfId="179" priority="61">
      <formula>COUNTIF(G11:G62, "&gt;="&amp;$G$4)=0</formula>
    </cfRule>
  </conditionalFormatting>
  <conditionalFormatting sqref="G11:G62">
    <cfRule type="expression" dxfId="178" priority="63">
      <formula>G11&gt;$G$3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69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11" x14ac:dyDescent="0.3">
      <c r="A1" s="2"/>
      <c r="B1" s="48" t="s">
        <v>257</v>
      </c>
      <c r="C1" s="48"/>
      <c r="D1" s="48"/>
      <c r="E1" s="48"/>
    </row>
    <row r="2" spans="1:11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G2" s="23" t="s">
        <v>24</v>
      </c>
      <c r="H2" s="23" t="s">
        <v>27</v>
      </c>
      <c r="I2" s="23" t="s">
        <v>30</v>
      </c>
      <c r="J2" s="23" t="s">
        <v>32</v>
      </c>
      <c r="K2" s="23" t="s">
        <v>35</v>
      </c>
    </row>
    <row r="3" spans="1:11" x14ac:dyDescent="0.3">
      <c r="A3" s="2"/>
      <c r="B3" s="22" t="s">
        <v>69</v>
      </c>
      <c r="C3" s="24">
        <v>15</v>
      </c>
      <c r="D3" s="24">
        <v>37</v>
      </c>
      <c r="E3" s="24">
        <v>48</v>
      </c>
      <c r="G3" s="25">
        <v>15</v>
      </c>
      <c r="H3" s="25">
        <v>37</v>
      </c>
      <c r="I3" s="25">
        <v>48</v>
      </c>
      <c r="J3" s="25">
        <v>0</v>
      </c>
      <c r="K3" s="25">
        <v>0</v>
      </c>
    </row>
    <row r="4" spans="1:11" x14ac:dyDescent="0.3">
      <c r="A4" s="2"/>
      <c r="B4" s="22" t="s">
        <v>70</v>
      </c>
      <c r="C4" s="26">
        <v>9</v>
      </c>
      <c r="D4" s="26">
        <v>22.2</v>
      </c>
      <c r="E4" s="26">
        <v>28.8</v>
      </c>
      <c r="G4" s="25">
        <v>9</v>
      </c>
      <c r="H4" s="25">
        <v>22.2</v>
      </c>
      <c r="I4" s="25">
        <v>28.8</v>
      </c>
      <c r="J4" s="25">
        <v>0</v>
      </c>
      <c r="K4" s="25">
        <v>0</v>
      </c>
    </row>
    <row r="5" spans="1:11" x14ac:dyDescent="0.3">
      <c r="A5" s="2"/>
      <c r="B5" s="22" t="s">
        <v>71</v>
      </c>
      <c r="C5" s="24">
        <v>1</v>
      </c>
      <c r="D5" s="24">
        <v>2</v>
      </c>
      <c r="E5" s="24">
        <v>3</v>
      </c>
    </row>
    <row r="6" spans="1:11" x14ac:dyDescent="0.3">
      <c r="A6" s="2"/>
      <c r="B6" s="22" t="s">
        <v>72</v>
      </c>
      <c r="C6" s="5" t="s">
        <v>73</v>
      </c>
      <c r="D6" s="5" t="s">
        <v>74</v>
      </c>
      <c r="E6" s="5" t="s">
        <v>75</v>
      </c>
    </row>
    <row r="7" spans="1:11" x14ac:dyDescent="0.3">
      <c r="A7" s="2"/>
      <c r="B7" s="22" t="s">
        <v>76</v>
      </c>
      <c r="C7" s="24"/>
      <c r="D7" s="24"/>
      <c r="E7" s="24"/>
    </row>
    <row r="8" spans="1:11" x14ac:dyDescent="0.3">
      <c r="A8" s="2"/>
      <c r="B8" s="2"/>
      <c r="C8" s="2"/>
      <c r="D8" s="2"/>
      <c r="E8" s="2"/>
    </row>
    <row r="9" spans="1:11" x14ac:dyDescent="0.3">
      <c r="A9" s="1"/>
      <c r="B9" s="48" t="s">
        <v>77</v>
      </c>
      <c r="C9" s="48"/>
      <c r="D9" s="48"/>
      <c r="E9" s="48"/>
    </row>
    <row r="10" spans="1:11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G10" s="23" t="s">
        <v>24</v>
      </c>
      <c r="H10" s="23" t="s">
        <v>27</v>
      </c>
      <c r="I10" s="23" t="s">
        <v>30</v>
      </c>
      <c r="J10" s="23" t="s">
        <v>32</v>
      </c>
      <c r="K10" s="23" t="s">
        <v>35</v>
      </c>
    </row>
    <row r="11" spans="1:11" x14ac:dyDescent="0.3">
      <c r="A11" s="24" t="s">
        <v>258</v>
      </c>
      <c r="B11" s="24" t="s">
        <v>259</v>
      </c>
      <c r="C11" s="24">
        <v>7</v>
      </c>
      <c r="D11" s="24">
        <v>8</v>
      </c>
      <c r="E11" s="24">
        <v>19</v>
      </c>
      <c r="G11" s="25">
        <v>7</v>
      </c>
      <c r="H11" s="25">
        <v>8</v>
      </c>
      <c r="I11" s="25">
        <v>19</v>
      </c>
      <c r="J11" s="25">
        <v>0</v>
      </c>
      <c r="K11" s="25">
        <v>0</v>
      </c>
    </row>
    <row r="12" spans="1:11" x14ac:dyDescent="0.3">
      <c r="A12" s="26" t="s">
        <v>260</v>
      </c>
      <c r="B12" s="26" t="s">
        <v>261</v>
      </c>
      <c r="C12" s="26">
        <v>12</v>
      </c>
      <c r="D12" s="26">
        <v>32</v>
      </c>
      <c r="E12" s="26">
        <v>27</v>
      </c>
      <c r="G12" s="25">
        <v>12</v>
      </c>
      <c r="H12" s="25">
        <v>32</v>
      </c>
      <c r="I12" s="25">
        <v>27</v>
      </c>
      <c r="J12" s="25">
        <v>0</v>
      </c>
      <c r="K12" s="25">
        <v>0</v>
      </c>
    </row>
    <row r="13" spans="1:11" x14ac:dyDescent="0.3">
      <c r="A13" s="24" t="s">
        <v>262</v>
      </c>
      <c r="B13" s="24" t="s">
        <v>263</v>
      </c>
      <c r="C13" s="24">
        <v>6</v>
      </c>
      <c r="D13" s="24">
        <v>15</v>
      </c>
      <c r="E13" s="24">
        <v>11</v>
      </c>
      <c r="G13" s="25">
        <v>6</v>
      </c>
      <c r="H13" s="25">
        <v>15</v>
      </c>
      <c r="I13" s="25">
        <v>11</v>
      </c>
      <c r="J13" s="25">
        <v>0</v>
      </c>
      <c r="K13" s="25">
        <v>0</v>
      </c>
    </row>
    <row r="14" spans="1:11" x14ac:dyDescent="0.3">
      <c r="A14" s="26" t="s">
        <v>264</v>
      </c>
      <c r="B14" s="26" t="s">
        <v>265</v>
      </c>
      <c r="C14" s="26">
        <v>0</v>
      </c>
      <c r="D14" s="26">
        <v>19</v>
      </c>
      <c r="E14" s="26">
        <v>31</v>
      </c>
      <c r="G14" s="25">
        <v>0</v>
      </c>
      <c r="H14" s="25">
        <v>19</v>
      </c>
      <c r="I14" s="25">
        <v>31</v>
      </c>
      <c r="J14" s="25">
        <v>0</v>
      </c>
      <c r="K14" s="25">
        <v>0</v>
      </c>
    </row>
    <row r="15" spans="1:11" x14ac:dyDescent="0.3">
      <c r="A15" s="24" t="s">
        <v>266</v>
      </c>
      <c r="B15" s="24" t="s">
        <v>267</v>
      </c>
      <c r="C15" s="24">
        <v>0</v>
      </c>
      <c r="D15" s="24">
        <v>16</v>
      </c>
      <c r="E15" s="24">
        <v>18</v>
      </c>
      <c r="G15" s="25">
        <v>0</v>
      </c>
      <c r="H15" s="25">
        <v>16</v>
      </c>
      <c r="I15" s="25">
        <v>18</v>
      </c>
      <c r="J15" s="25">
        <v>0</v>
      </c>
      <c r="K15" s="25">
        <v>0</v>
      </c>
    </row>
    <row r="16" spans="1:11" x14ac:dyDescent="0.3">
      <c r="A16" s="26" t="s">
        <v>268</v>
      </c>
      <c r="B16" s="26" t="s">
        <v>269</v>
      </c>
      <c r="C16" s="26">
        <v>14</v>
      </c>
      <c r="D16" s="26">
        <v>23</v>
      </c>
      <c r="E16" s="26">
        <v>31</v>
      </c>
      <c r="G16" s="25">
        <v>14</v>
      </c>
      <c r="H16" s="25">
        <v>23</v>
      </c>
      <c r="I16" s="25">
        <v>31</v>
      </c>
      <c r="J16" s="25">
        <v>0</v>
      </c>
      <c r="K16" s="25">
        <v>0</v>
      </c>
    </row>
    <row r="17" spans="1:11" x14ac:dyDescent="0.3">
      <c r="A17" s="24" t="s">
        <v>270</v>
      </c>
      <c r="B17" s="24" t="s">
        <v>271</v>
      </c>
      <c r="C17" s="24">
        <v>14</v>
      </c>
      <c r="D17" s="24">
        <v>33</v>
      </c>
      <c r="E17" s="24">
        <v>34</v>
      </c>
      <c r="G17" s="25">
        <v>14</v>
      </c>
      <c r="H17" s="25">
        <v>33</v>
      </c>
      <c r="I17" s="25">
        <v>34</v>
      </c>
      <c r="J17" s="25">
        <v>0</v>
      </c>
      <c r="K17" s="25">
        <v>0</v>
      </c>
    </row>
    <row r="18" spans="1:11" x14ac:dyDescent="0.3">
      <c r="A18" s="26" t="s">
        <v>272</v>
      </c>
      <c r="B18" s="26" t="s">
        <v>273</v>
      </c>
      <c r="C18" s="26">
        <v>5</v>
      </c>
      <c r="D18" s="26">
        <v>11</v>
      </c>
      <c r="E18" s="26">
        <v>30</v>
      </c>
      <c r="G18" s="25">
        <v>5</v>
      </c>
      <c r="H18" s="25">
        <v>11</v>
      </c>
      <c r="I18" s="25">
        <v>30</v>
      </c>
      <c r="J18" s="25">
        <v>0</v>
      </c>
      <c r="K18" s="25">
        <v>0</v>
      </c>
    </row>
    <row r="19" spans="1:11" x14ac:dyDescent="0.3">
      <c r="A19" s="24" t="s">
        <v>274</v>
      </c>
      <c r="B19" s="24" t="s">
        <v>275</v>
      </c>
      <c r="C19" s="24">
        <v>5</v>
      </c>
      <c r="D19" s="24">
        <v>28</v>
      </c>
      <c r="E19" s="24">
        <v>23</v>
      </c>
      <c r="G19" s="25">
        <v>5</v>
      </c>
      <c r="H19" s="25">
        <v>28</v>
      </c>
      <c r="I19" s="25">
        <v>23</v>
      </c>
      <c r="J19" s="25">
        <v>0</v>
      </c>
      <c r="K19" s="25">
        <v>0</v>
      </c>
    </row>
    <row r="20" spans="1:11" x14ac:dyDescent="0.3">
      <c r="A20" s="26" t="s">
        <v>276</v>
      </c>
      <c r="B20" s="26" t="s">
        <v>277</v>
      </c>
      <c r="C20" s="26">
        <v>7</v>
      </c>
      <c r="D20" s="26">
        <v>0</v>
      </c>
      <c r="E20" s="26">
        <v>24</v>
      </c>
      <c r="G20" s="25">
        <v>7</v>
      </c>
      <c r="H20" s="25">
        <v>0</v>
      </c>
      <c r="I20" s="25">
        <v>24</v>
      </c>
      <c r="J20" s="25">
        <v>0</v>
      </c>
      <c r="K20" s="25">
        <v>0</v>
      </c>
    </row>
    <row r="21" spans="1:11" x14ac:dyDescent="0.3">
      <c r="A21" s="24" t="s">
        <v>278</v>
      </c>
      <c r="B21" s="24" t="s">
        <v>279</v>
      </c>
      <c r="C21" s="24">
        <v>14</v>
      </c>
      <c r="D21" s="24">
        <v>29</v>
      </c>
      <c r="E21" s="24">
        <v>27</v>
      </c>
      <c r="G21" s="25">
        <v>14</v>
      </c>
      <c r="H21" s="25">
        <v>29</v>
      </c>
      <c r="I21" s="25">
        <v>27</v>
      </c>
      <c r="J21" s="25">
        <v>0</v>
      </c>
      <c r="K21" s="25">
        <v>0</v>
      </c>
    </row>
    <row r="22" spans="1:11" x14ac:dyDescent="0.3">
      <c r="A22" s="26" t="s">
        <v>280</v>
      </c>
      <c r="B22" s="26" t="s">
        <v>281</v>
      </c>
      <c r="C22" s="26">
        <v>12</v>
      </c>
      <c r="D22" s="26">
        <v>30</v>
      </c>
      <c r="E22" s="26">
        <v>6</v>
      </c>
      <c r="G22" s="25">
        <v>12</v>
      </c>
      <c r="H22" s="25">
        <v>30</v>
      </c>
      <c r="I22" s="25">
        <v>6</v>
      </c>
      <c r="J22" s="25">
        <v>0</v>
      </c>
      <c r="K22" s="25">
        <v>0</v>
      </c>
    </row>
    <row r="23" spans="1:11" x14ac:dyDescent="0.3">
      <c r="A23" s="24" t="s">
        <v>282</v>
      </c>
      <c r="B23" s="24" t="s">
        <v>283</v>
      </c>
      <c r="C23" s="24">
        <v>10</v>
      </c>
      <c r="D23" s="24">
        <v>26</v>
      </c>
      <c r="E23" s="24">
        <v>23</v>
      </c>
      <c r="G23" s="25">
        <v>10</v>
      </c>
      <c r="H23" s="25">
        <v>26</v>
      </c>
      <c r="I23" s="25">
        <v>23</v>
      </c>
      <c r="J23" s="25">
        <v>0</v>
      </c>
      <c r="K23" s="25">
        <v>0</v>
      </c>
    </row>
    <row r="24" spans="1:11" x14ac:dyDescent="0.3">
      <c r="A24" s="26" t="s">
        <v>284</v>
      </c>
      <c r="B24" s="26" t="s">
        <v>285</v>
      </c>
      <c r="C24" s="26">
        <v>10</v>
      </c>
      <c r="D24" s="26">
        <v>22</v>
      </c>
      <c r="E24" s="26">
        <v>21</v>
      </c>
      <c r="G24" s="25">
        <v>10</v>
      </c>
      <c r="H24" s="25">
        <v>22</v>
      </c>
      <c r="I24" s="25">
        <v>21</v>
      </c>
      <c r="J24" s="25">
        <v>0</v>
      </c>
      <c r="K24" s="25">
        <v>0</v>
      </c>
    </row>
    <row r="25" spans="1:11" x14ac:dyDescent="0.3">
      <c r="A25" s="24" t="s">
        <v>286</v>
      </c>
      <c r="B25" s="24" t="s">
        <v>287</v>
      </c>
      <c r="C25" s="24">
        <v>10</v>
      </c>
      <c r="D25" s="24">
        <v>19</v>
      </c>
      <c r="E25" s="24">
        <v>16</v>
      </c>
      <c r="G25" s="25">
        <v>10</v>
      </c>
      <c r="H25" s="25">
        <v>19</v>
      </c>
      <c r="I25" s="25">
        <v>16</v>
      </c>
      <c r="J25" s="25">
        <v>0</v>
      </c>
      <c r="K25" s="25">
        <v>0</v>
      </c>
    </row>
    <row r="26" spans="1:11" x14ac:dyDescent="0.3">
      <c r="A26" s="26" t="s">
        <v>288</v>
      </c>
      <c r="B26" s="26" t="s">
        <v>289</v>
      </c>
      <c r="C26" s="26">
        <v>6</v>
      </c>
      <c r="D26" s="26">
        <v>37</v>
      </c>
      <c r="E26" s="26">
        <v>22</v>
      </c>
      <c r="G26" s="25">
        <v>6</v>
      </c>
      <c r="H26" s="25">
        <v>37</v>
      </c>
      <c r="I26" s="25">
        <v>22</v>
      </c>
      <c r="J26" s="25">
        <v>0</v>
      </c>
      <c r="K26" s="25">
        <v>0</v>
      </c>
    </row>
    <row r="27" spans="1:11" x14ac:dyDescent="0.3">
      <c r="A27" s="24" t="s">
        <v>290</v>
      </c>
      <c r="B27" s="24" t="s">
        <v>291</v>
      </c>
      <c r="C27" s="24">
        <v>9</v>
      </c>
      <c r="D27" s="24">
        <v>22</v>
      </c>
      <c r="E27" s="24">
        <v>25</v>
      </c>
      <c r="G27" s="25">
        <v>9</v>
      </c>
      <c r="H27" s="25">
        <v>22</v>
      </c>
      <c r="I27" s="25">
        <v>25</v>
      </c>
      <c r="J27" s="25">
        <v>0</v>
      </c>
      <c r="K27" s="25">
        <v>0</v>
      </c>
    </row>
    <row r="28" spans="1:11" x14ac:dyDescent="0.3">
      <c r="A28" s="26" t="s">
        <v>292</v>
      </c>
      <c r="B28" s="26" t="s">
        <v>293</v>
      </c>
      <c r="C28" s="26">
        <v>0</v>
      </c>
      <c r="D28" s="26">
        <v>24</v>
      </c>
      <c r="E28" s="26">
        <v>23</v>
      </c>
      <c r="G28" s="25">
        <v>0</v>
      </c>
      <c r="H28" s="25">
        <v>24</v>
      </c>
      <c r="I28" s="25">
        <v>23</v>
      </c>
      <c r="J28" s="25">
        <v>0</v>
      </c>
      <c r="K28" s="25">
        <v>0</v>
      </c>
    </row>
    <row r="29" spans="1:11" x14ac:dyDescent="0.3">
      <c r="A29" s="24" t="s">
        <v>294</v>
      </c>
      <c r="B29" s="24" t="s">
        <v>295</v>
      </c>
      <c r="C29" s="24">
        <v>9</v>
      </c>
      <c r="D29" s="24">
        <v>32</v>
      </c>
      <c r="E29" s="24">
        <v>37</v>
      </c>
      <c r="G29" s="25">
        <v>9</v>
      </c>
      <c r="H29" s="25">
        <v>32</v>
      </c>
      <c r="I29" s="25">
        <v>37</v>
      </c>
      <c r="J29" s="25">
        <v>0</v>
      </c>
      <c r="K29" s="25">
        <v>0</v>
      </c>
    </row>
    <row r="30" spans="1:11" x14ac:dyDescent="0.3">
      <c r="A30" s="26" t="s">
        <v>296</v>
      </c>
      <c r="B30" s="26" t="s">
        <v>297</v>
      </c>
      <c r="C30" s="26">
        <v>12</v>
      </c>
      <c r="D30" s="26">
        <v>29</v>
      </c>
      <c r="E30" s="26">
        <v>37</v>
      </c>
      <c r="G30" s="25">
        <v>12</v>
      </c>
      <c r="H30" s="25">
        <v>29</v>
      </c>
      <c r="I30" s="25">
        <v>37</v>
      </c>
      <c r="J30" s="25">
        <v>0</v>
      </c>
      <c r="K30" s="25">
        <v>0</v>
      </c>
    </row>
    <row r="31" spans="1:11" x14ac:dyDescent="0.3">
      <c r="A31" s="24" t="s">
        <v>298</v>
      </c>
      <c r="B31" s="24" t="s">
        <v>299</v>
      </c>
      <c r="C31" s="24">
        <v>5</v>
      </c>
      <c r="D31" s="24">
        <v>31</v>
      </c>
      <c r="E31" s="24">
        <v>20</v>
      </c>
      <c r="G31" s="25">
        <v>5</v>
      </c>
      <c r="H31" s="25">
        <v>31</v>
      </c>
      <c r="I31" s="25">
        <v>20</v>
      </c>
      <c r="J31" s="25">
        <v>0</v>
      </c>
      <c r="K31" s="25">
        <v>0</v>
      </c>
    </row>
    <row r="32" spans="1:11" x14ac:dyDescent="0.3">
      <c r="A32" s="26" t="s">
        <v>300</v>
      </c>
      <c r="B32" s="26" t="s">
        <v>301</v>
      </c>
      <c r="C32" s="26">
        <v>6</v>
      </c>
      <c r="D32" s="26">
        <v>22</v>
      </c>
      <c r="E32" s="26">
        <v>18</v>
      </c>
      <c r="G32" s="25">
        <v>6</v>
      </c>
      <c r="H32" s="25">
        <v>22</v>
      </c>
      <c r="I32" s="25">
        <v>18</v>
      </c>
      <c r="J32" s="25">
        <v>0</v>
      </c>
      <c r="K32" s="25">
        <v>0</v>
      </c>
    </row>
    <row r="33" spans="1:11" x14ac:dyDescent="0.3">
      <c r="A33" s="24" t="s">
        <v>302</v>
      </c>
      <c r="B33" s="24" t="s">
        <v>303</v>
      </c>
      <c r="C33" s="24">
        <v>6</v>
      </c>
      <c r="D33" s="24">
        <v>27</v>
      </c>
      <c r="E33" s="24">
        <v>32</v>
      </c>
      <c r="G33" s="25">
        <v>6</v>
      </c>
      <c r="H33" s="25">
        <v>27</v>
      </c>
      <c r="I33" s="25">
        <v>32</v>
      </c>
      <c r="J33" s="25">
        <v>0</v>
      </c>
      <c r="K33" s="25">
        <v>0</v>
      </c>
    </row>
    <row r="34" spans="1:11" x14ac:dyDescent="0.3">
      <c r="A34" s="26" t="s">
        <v>304</v>
      </c>
      <c r="B34" s="26" t="s">
        <v>305</v>
      </c>
      <c r="C34" s="26">
        <v>13</v>
      </c>
      <c r="D34" s="26">
        <v>10</v>
      </c>
      <c r="E34" s="26">
        <v>22</v>
      </c>
      <c r="G34" s="25">
        <v>13</v>
      </c>
      <c r="H34" s="25">
        <v>10</v>
      </c>
      <c r="I34" s="25">
        <v>22</v>
      </c>
      <c r="J34" s="25">
        <v>0</v>
      </c>
      <c r="K34" s="25">
        <v>0</v>
      </c>
    </row>
    <row r="35" spans="1:11" x14ac:dyDescent="0.3">
      <c r="A35" s="24" t="s">
        <v>306</v>
      </c>
      <c r="B35" s="24" t="s">
        <v>307</v>
      </c>
      <c r="C35" s="24">
        <v>0</v>
      </c>
      <c r="D35" s="24">
        <v>8</v>
      </c>
      <c r="E35" s="24">
        <v>12</v>
      </c>
      <c r="G35" s="25">
        <v>0</v>
      </c>
      <c r="H35" s="25">
        <v>8</v>
      </c>
      <c r="I35" s="25">
        <v>12</v>
      </c>
      <c r="J35" s="25">
        <v>0</v>
      </c>
      <c r="K35" s="25">
        <v>0</v>
      </c>
    </row>
    <row r="36" spans="1:11" x14ac:dyDescent="0.3">
      <c r="A36" s="26" t="s">
        <v>308</v>
      </c>
      <c r="B36" s="26" t="s">
        <v>309</v>
      </c>
      <c r="C36" s="26">
        <v>3</v>
      </c>
      <c r="D36" s="26">
        <v>19</v>
      </c>
      <c r="E36" s="26">
        <v>35</v>
      </c>
      <c r="G36" s="25">
        <v>3</v>
      </c>
      <c r="H36" s="25">
        <v>19</v>
      </c>
      <c r="I36" s="25">
        <v>35</v>
      </c>
      <c r="J36" s="25">
        <v>0</v>
      </c>
      <c r="K36" s="25">
        <v>0</v>
      </c>
    </row>
    <row r="37" spans="1:11" x14ac:dyDescent="0.3">
      <c r="A37" s="24" t="s">
        <v>310</v>
      </c>
      <c r="B37" s="24" t="s">
        <v>311</v>
      </c>
      <c r="C37" s="24">
        <v>0</v>
      </c>
      <c r="D37" s="24">
        <v>25</v>
      </c>
      <c r="E37" s="24">
        <v>14</v>
      </c>
      <c r="G37" s="25">
        <v>0</v>
      </c>
      <c r="H37" s="25">
        <v>25</v>
      </c>
      <c r="I37" s="25">
        <v>14</v>
      </c>
      <c r="J37" s="25">
        <v>0</v>
      </c>
      <c r="K37" s="25">
        <v>0</v>
      </c>
    </row>
    <row r="38" spans="1:11" x14ac:dyDescent="0.3">
      <c r="A38" s="26" t="s">
        <v>312</v>
      </c>
      <c r="B38" s="26" t="s">
        <v>313</v>
      </c>
      <c r="C38" s="26">
        <v>13</v>
      </c>
      <c r="D38" s="26">
        <v>29</v>
      </c>
      <c r="E38" s="26">
        <v>26</v>
      </c>
      <c r="G38" s="25">
        <v>13</v>
      </c>
      <c r="H38" s="25">
        <v>29</v>
      </c>
      <c r="I38" s="25">
        <v>26</v>
      </c>
      <c r="J38" s="25">
        <v>0</v>
      </c>
      <c r="K38" s="25">
        <v>0</v>
      </c>
    </row>
    <row r="39" spans="1:11" x14ac:dyDescent="0.3">
      <c r="A39" s="24" t="s">
        <v>314</v>
      </c>
      <c r="B39" s="24" t="s">
        <v>315</v>
      </c>
      <c r="C39" s="24">
        <v>9</v>
      </c>
      <c r="D39" s="24">
        <v>33</v>
      </c>
      <c r="E39" s="24">
        <v>29</v>
      </c>
      <c r="G39" s="25">
        <v>9</v>
      </c>
      <c r="H39" s="25">
        <v>33</v>
      </c>
      <c r="I39" s="25">
        <v>29</v>
      </c>
      <c r="J39" s="25">
        <v>0</v>
      </c>
      <c r="K39" s="25">
        <v>0</v>
      </c>
    </row>
    <row r="40" spans="1:11" x14ac:dyDescent="0.3">
      <c r="A40" s="26" t="s">
        <v>316</v>
      </c>
      <c r="B40" s="26" t="s">
        <v>317</v>
      </c>
      <c r="C40" s="26">
        <v>2</v>
      </c>
      <c r="D40" s="26">
        <v>6</v>
      </c>
      <c r="E40" s="26">
        <v>16</v>
      </c>
      <c r="G40" s="25">
        <v>2</v>
      </c>
      <c r="H40" s="25">
        <v>6</v>
      </c>
      <c r="I40" s="25">
        <v>16</v>
      </c>
      <c r="J40" s="25">
        <v>0</v>
      </c>
      <c r="K40" s="25">
        <v>0</v>
      </c>
    </row>
    <row r="41" spans="1:11" x14ac:dyDescent="0.3">
      <c r="A41" s="24" t="s">
        <v>318</v>
      </c>
      <c r="B41" s="24" t="s">
        <v>319</v>
      </c>
      <c r="C41" s="24">
        <v>5</v>
      </c>
      <c r="D41" s="24">
        <v>21</v>
      </c>
      <c r="E41" s="24">
        <v>31</v>
      </c>
      <c r="G41" s="25">
        <v>5</v>
      </c>
      <c r="H41" s="25">
        <v>21</v>
      </c>
      <c r="I41" s="25">
        <v>31</v>
      </c>
      <c r="J41" s="25">
        <v>0</v>
      </c>
      <c r="K41" s="25">
        <v>0</v>
      </c>
    </row>
    <row r="42" spans="1:11" x14ac:dyDescent="0.3">
      <c r="A42" s="26" t="s">
        <v>320</v>
      </c>
      <c r="B42" s="26" t="s">
        <v>321</v>
      </c>
      <c r="C42" s="26">
        <v>10</v>
      </c>
      <c r="D42" s="26">
        <v>1</v>
      </c>
      <c r="E42" s="26">
        <v>29</v>
      </c>
      <c r="G42" s="25">
        <v>10</v>
      </c>
      <c r="H42" s="25">
        <v>1</v>
      </c>
      <c r="I42" s="25">
        <v>29</v>
      </c>
      <c r="J42" s="25">
        <v>0</v>
      </c>
      <c r="K42" s="25">
        <v>0</v>
      </c>
    </row>
    <row r="43" spans="1:11" x14ac:dyDescent="0.3">
      <c r="A43" s="24" t="s">
        <v>322</v>
      </c>
      <c r="B43" s="24" t="s">
        <v>323</v>
      </c>
      <c r="C43" s="24">
        <v>12</v>
      </c>
      <c r="D43" s="24">
        <v>33</v>
      </c>
      <c r="E43" s="24">
        <v>34</v>
      </c>
      <c r="G43" s="25">
        <v>12</v>
      </c>
      <c r="H43" s="25">
        <v>33</v>
      </c>
      <c r="I43" s="25">
        <v>34</v>
      </c>
      <c r="J43" s="25">
        <v>0</v>
      </c>
      <c r="K43" s="25">
        <v>0</v>
      </c>
    </row>
    <row r="44" spans="1:11" x14ac:dyDescent="0.3">
      <c r="A44" s="26" t="s">
        <v>324</v>
      </c>
      <c r="B44" s="26" t="s">
        <v>325</v>
      </c>
      <c r="C44" s="26">
        <v>10</v>
      </c>
      <c r="D44" s="26">
        <v>23</v>
      </c>
      <c r="E44" s="26">
        <v>28</v>
      </c>
      <c r="G44" s="25">
        <v>10</v>
      </c>
      <c r="H44" s="25">
        <v>23</v>
      </c>
      <c r="I44" s="25">
        <v>28</v>
      </c>
      <c r="J44" s="25">
        <v>0</v>
      </c>
      <c r="K44" s="25">
        <v>0</v>
      </c>
    </row>
    <row r="45" spans="1:11" x14ac:dyDescent="0.3">
      <c r="A45" s="24" t="s">
        <v>326</v>
      </c>
      <c r="B45" s="24" t="s">
        <v>327</v>
      </c>
      <c r="C45" s="24">
        <v>3</v>
      </c>
      <c r="D45" s="24">
        <v>10</v>
      </c>
      <c r="E45" s="24">
        <v>28</v>
      </c>
      <c r="G45" s="25">
        <v>3</v>
      </c>
      <c r="H45" s="25">
        <v>10</v>
      </c>
      <c r="I45" s="25">
        <v>28</v>
      </c>
      <c r="J45" s="25">
        <v>0</v>
      </c>
      <c r="K45" s="25">
        <v>0</v>
      </c>
    </row>
    <row r="46" spans="1:11" x14ac:dyDescent="0.3">
      <c r="A46" s="26" t="s">
        <v>328</v>
      </c>
      <c r="B46" s="26" t="s">
        <v>329</v>
      </c>
      <c r="C46" s="26">
        <v>10</v>
      </c>
      <c r="D46" s="26">
        <v>27</v>
      </c>
      <c r="E46" s="26">
        <v>22</v>
      </c>
      <c r="G46" s="25">
        <v>10</v>
      </c>
      <c r="H46" s="25">
        <v>27</v>
      </c>
      <c r="I46" s="25">
        <v>22</v>
      </c>
      <c r="J46" s="25">
        <v>0</v>
      </c>
      <c r="K46" s="25">
        <v>0</v>
      </c>
    </row>
    <row r="47" spans="1:11" x14ac:dyDescent="0.3">
      <c r="A47" s="24" t="s">
        <v>330</v>
      </c>
      <c r="B47" s="24" t="s">
        <v>331</v>
      </c>
      <c r="C47" s="24">
        <v>10</v>
      </c>
      <c r="D47" s="24">
        <v>8</v>
      </c>
      <c r="E47" s="24">
        <v>13</v>
      </c>
      <c r="G47" s="25">
        <v>10</v>
      </c>
      <c r="H47" s="25">
        <v>8</v>
      </c>
      <c r="I47" s="25">
        <v>13</v>
      </c>
      <c r="J47" s="25">
        <v>0</v>
      </c>
      <c r="K47" s="25">
        <v>0</v>
      </c>
    </row>
    <row r="48" spans="1:11" x14ac:dyDescent="0.3">
      <c r="A48" s="26" t="s">
        <v>332</v>
      </c>
      <c r="B48" s="26" t="s">
        <v>333</v>
      </c>
      <c r="C48" s="26">
        <v>10</v>
      </c>
      <c r="D48" s="26">
        <v>29</v>
      </c>
      <c r="E48" s="26">
        <v>30</v>
      </c>
      <c r="G48" s="25">
        <v>10</v>
      </c>
      <c r="H48" s="25">
        <v>29</v>
      </c>
      <c r="I48" s="25">
        <v>30</v>
      </c>
      <c r="J48" s="25">
        <v>0</v>
      </c>
      <c r="K48" s="25">
        <v>0</v>
      </c>
    </row>
    <row r="49" spans="1:11" x14ac:dyDescent="0.3">
      <c r="A49" s="24" t="s">
        <v>334</v>
      </c>
      <c r="B49" s="24" t="s">
        <v>335</v>
      </c>
      <c r="C49" s="24">
        <v>12</v>
      </c>
      <c r="D49" s="24">
        <v>8</v>
      </c>
      <c r="E49" s="24">
        <v>23</v>
      </c>
      <c r="G49" s="25">
        <v>12</v>
      </c>
      <c r="H49" s="25">
        <v>8</v>
      </c>
      <c r="I49" s="25">
        <v>23</v>
      </c>
      <c r="J49" s="25">
        <v>0</v>
      </c>
      <c r="K49" s="25">
        <v>0</v>
      </c>
    </row>
    <row r="50" spans="1:11" x14ac:dyDescent="0.3">
      <c r="A50" s="26" t="s">
        <v>336</v>
      </c>
      <c r="B50" s="26" t="s">
        <v>337</v>
      </c>
      <c r="C50" s="26">
        <v>10</v>
      </c>
      <c r="D50" s="26">
        <v>32</v>
      </c>
      <c r="E50" s="26">
        <v>22</v>
      </c>
      <c r="G50" s="25">
        <v>10</v>
      </c>
      <c r="H50" s="25">
        <v>32</v>
      </c>
      <c r="I50" s="25">
        <v>22</v>
      </c>
      <c r="J50" s="25">
        <v>0</v>
      </c>
      <c r="K50" s="25">
        <v>0</v>
      </c>
    </row>
    <row r="51" spans="1:11" x14ac:dyDescent="0.3">
      <c r="A51" s="24" t="s">
        <v>338</v>
      </c>
      <c r="B51" s="24" t="s">
        <v>339</v>
      </c>
      <c r="C51" s="24">
        <v>14</v>
      </c>
      <c r="D51" s="24">
        <v>29</v>
      </c>
      <c r="E51" s="24">
        <v>37</v>
      </c>
      <c r="G51" s="25">
        <v>14</v>
      </c>
      <c r="H51" s="25">
        <v>29</v>
      </c>
      <c r="I51" s="25">
        <v>37</v>
      </c>
      <c r="J51" s="25">
        <v>0</v>
      </c>
      <c r="K51" s="25">
        <v>0</v>
      </c>
    </row>
    <row r="52" spans="1:11" x14ac:dyDescent="0.3">
      <c r="A52" s="26" t="s">
        <v>340</v>
      </c>
      <c r="B52" s="26" t="s">
        <v>341</v>
      </c>
      <c r="C52" s="26">
        <v>12</v>
      </c>
      <c r="D52" s="26">
        <v>20</v>
      </c>
      <c r="E52" s="26">
        <v>34</v>
      </c>
      <c r="G52" s="25">
        <v>12</v>
      </c>
      <c r="H52" s="25">
        <v>20</v>
      </c>
      <c r="I52" s="25">
        <v>34</v>
      </c>
      <c r="J52" s="25">
        <v>0</v>
      </c>
      <c r="K52" s="25">
        <v>0</v>
      </c>
    </row>
    <row r="53" spans="1:11" x14ac:dyDescent="0.3">
      <c r="A53" s="24" t="s">
        <v>342</v>
      </c>
      <c r="B53" s="24" t="s">
        <v>343</v>
      </c>
      <c r="C53" s="24">
        <v>3</v>
      </c>
      <c r="D53" s="24">
        <v>14.5</v>
      </c>
      <c r="E53" s="24">
        <v>18</v>
      </c>
      <c r="G53" s="25">
        <v>3</v>
      </c>
      <c r="H53" s="25">
        <v>14.5</v>
      </c>
      <c r="I53" s="25">
        <v>18</v>
      </c>
      <c r="J53" s="25">
        <v>0</v>
      </c>
      <c r="K53" s="25">
        <v>0</v>
      </c>
    </row>
    <row r="54" spans="1:11" x14ac:dyDescent="0.3">
      <c r="A54" s="26" t="s">
        <v>344</v>
      </c>
      <c r="B54" s="26" t="s">
        <v>345</v>
      </c>
      <c r="C54" s="26">
        <v>5</v>
      </c>
      <c r="D54" s="26">
        <v>12</v>
      </c>
      <c r="E54" s="26">
        <v>14</v>
      </c>
      <c r="G54" s="25">
        <v>5</v>
      </c>
      <c r="H54" s="25">
        <v>12</v>
      </c>
      <c r="I54" s="25">
        <v>14</v>
      </c>
      <c r="J54" s="25">
        <v>0</v>
      </c>
      <c r="K54" s="25">
        <v>0</v>
      </c>
    </row>
    <row r="55" spans="1:11" x14ac:dyDescent="0.3">
      <c r="A55" s="24" t="s">
        <v>346</v>
      </c>
      <c r="B55" s="24" t="s">
        <v>347</v>
      </c>
      <c r="C55" s="24">
        <v>3</v>
      </c>
      <c r="D55" s="24">
        <v>25</v>
      </c>
      <c r="E55" s="24">
        <v>25</v>
      </c>
      <c r="G55" s="25">
        <v>3</v>
      </c>
      <c r="H55" s="25">
        <v>25</v>
      </c>
      <c r="I55" s="25">
        <v>25</v>
      </c>
      <c r="J55" s="25">
        <v>0</v>
      </c>
      <c r="K55" s="25">
        <v>0</v>
      </c>
    </row>
    <row r="56" spans="1:11" x14ac:dyDescent="0.3">
      <c r="A56" s="26" t="s">
        <v>348</v>
      </c>
      <c r="B56" s="26" t="s">
        <v>349</v>
      </c>
      <c r="C56" s="26">
        <v>2</v>
      </c>
      <c r="D56" s="26">
        <v>29</v>
      </c>
      <c r="E56" s="26">
        <v>24</v>
      </c>
      <c r="G56" s="25">
        <v>2</v>
      </c>
      <c r="H56" s="25">
        <v>29</v>
      </c>
      <c r="I56" s="25">
        <v>24</v>
      </c>
      <c r="J56" s="25">
        <v>0</v>
      </c>
      <c r="K56" s="25">
        <v>0</v>
      </c>
    </row>
    <row r="57" spans="1:11" x14ac:dyDescent="0.3">
      <c r="A57" s="24" t="s">
        <v>350</v>
      </c>
      <c r="B57" s="24" t="s">
        <v>351</v>
      </c>
      <c r="C57" s="24">
        <v>0</v>
      </c>
      <c r="D57" s="24">
        <v>23</v>
      </c>
      <c r="E57" s="24">
        <v>21</v>
      </c>
      <c r="G57" s="25">
        <v>0</v>
      </c>
      <c r="H57" s="25">
        <v>23</v>
      </c>
      <c r="I57" s="25">
        <v>21</v>
      </c>
      <c r="J57" s="25">
        <v>0</v>
      </c>
      <c r="K57" s="25">
        <v>0</v>
      </c>
    </row>
    <row r="58" spans="1:11" x14ac:dyDescent="0.3">
      <c r="A58" s="26" t="s">
        <v>352</v>
      </c>
      <c r="B58" s="26" t="s">
        <v>353</v>
      </c>
      <c r="C58" s="26">
        <v>10</v>
      </c>
      <c r="D58" s="26">
        <v>17</v>
      </c>
      <c r="E58" s="26">
        <v>18</v>
      </c>
      <c r="G58" s="25">
        <v>10</v>
      </c>
      <c r="H58" s="25">
        <v>17</v>
      </c>
      <c r="I58" s="25">
        <v>18</v>
      </c>
      <c r="J58" s="25">
        <v>0</v>
      </c>
      <c r="K58" s="25">
        <v>0</v>
      </c>
    </row>
    <row r="59" spans="1:11" x14ac:dyDescent="0.3">
      <c r="A59" s="24" t="s">
        <v>354</v>
      </c>
      <c r="B59" s="24" t="s">
        <v>355</v>
      </c>
      <c r="C59" s="24">
        <v>8</v>
      </c>
      <c r="D59" s="24">
        <v>23</v>
      </c>
      <c r="E59" s="24">
        <v>27</v>
      </c>
      <c r="G59" s="25">
        <v>8</v>
      </c>
      <c r="H59" s="25">
        <v>23</v>
      </c>
      <c r="I59" s="25">
        <v>27</v>
      </c>
      <c r="J59" s="25">
        <v>0</v>
      </c>
      <c r="K59" s="25">
        <v>0</v>
      </c>
    </row>
    <row r="60" spans="1:11" x14ac:dyDescent="0.3">
      <c r="A60" s="26" t="s">
        <v>356</v>
      </c>
      <c r="B60" s="26" t="s">
        <v>357</v>
      </c>
      <c r="C60" s="26">
        <v>8</v>
      </c>
      <c r="D60" s="26">
        <v>10</v>
      </c>
      <c r="E60" s="26">
        <v>18</v>
      </c>
      <c r="G60" s="25">
        <v>8</v>
      </c>
      <c r="H60" s="25">
        <v>10</v>
      </c>
      <c r="I60" s="25">
        <v>18</v>
      </c>
      <c r="J60" s="25">
        <v>0</v>
      </c>
      <c r="K60" s="25">
        <v>0</v>
      </c>
    </row>
    <row r="61" spans="1:11" x14ac:dyDescent="0.3">
      <c r="A61" s="24" t="s">
        <v>358</v>
      </c>
      <c r="B61" s="24" t="s">
        <v>359</v>
      </c>
      <c r="C61" s="24">
        <v>0</v>
      </c>
      <c r="D61" s="24">
        <v>10</v>
      </c>
      <c r="E61" s="24">
        <v>16</v>
      </c>
      <c r="G61" s="25">
        <v>0</v>
      </c>
      <c r="H61" s="25">
        <v>10</v>
      </c>
      <c r="I61" s="25">
        <v>16</v>
      </c>
      <c r="J61" s="25">
        <v>0</v>
      </c>
      <c r="K61" s="25">
        <v>0</v>
      </c>
    </row>
    <row r="62" spans="1:11" x14ac:dyDescent="0.3">
      <c r="A62" s="26" t="s">
        <v>360</v>
      </c>
      <c r="B62" s="26" t="s">
        <v>361</v>
      </c>
      <c r="C62" s="26">
        <v>7</v>
      </c>
      <c r="D62" s="26">
        <v>21</v>
      </c>
      <c r="E62" s="26">
        <v>15</v>
      </c>
      <c r="G62" s="25">
        <v>7</v>
      </c>
      <c r="H62" s="25">
        <v>21</v>
      </c>
      <c r="I62" s="25">
        <v>15</v>
      </c>
      <c r="J62" s="25">
        <v>0</v>
      </c>
      <c r="K62" s="25">
        <v>0</v>
      </c>
    </row>
    <row r="65" spans="1:3" x14ac:dyDescent="0.3">
      <c r="A65" s="27" t="s">
        <v>57</v>
      </c>
      <c r="B65" s="53" t="s">
        <v>58</v>
      </c>
      <c r="C65" s="51"/>
    </row>
    <row r="66" spans="1:3" x14ac:dyDescent="0.3">
      <c r="A66" s="28" t="s">
        <v>59</v>
      </c>
      <c r="B66" s="50" t="s">
        <v>60</v>
      </c>
      <c r="C66" s="51"/>
    </row>
    <row r="67" spans="1:3" x14ac:dyDescent="0.3">
      <c r="A67" s="29" t="s">
        <v>61</v>
      </c>
      <c r="B67" s="52" t="s">
        <v>62</v>
      </c>
      <c r="C67" s="51"/>
    </row>
    <row r="68" spans="1:3" x14ac:dyDescent="0.3">
      <c r="A68" s="30" t="s">
        <v>183</v>
      </c>
      <c r="B68" s="55" t="s">
        <v>184</v>
      </c>
      <c r="C68" s="51"/>
    </row>
    <row r="69" spans="1:3" x14ac:dyDescent="0.3">
      <c r="A69" s="31" t="s">
        <v>185</v>
      </c>
      <c r="B69" s="54" t="s">
        <v>186</v>
      </c>
      <c r="C69" s="51"/>
    </row>
  </sheetData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A11:E62">
    <cfRule type="expression" dxfId="177" priority="26">
      <formula>ISBLANK(A11)</formula>
    </cfRule>
  </conditionalFormatting>
  <conditionalFormatting sqref="C3">
    <cfRule type="expression" dxfId="176" priority="2">
      <formula>ISBLANK(C3)</formula>
    </cfRule>
  </conditionalFormatting>
  <conditionalFormatting sqref="C4">
    <cfRule type="expression" dxfId="175" priority="4">
      <formula>ISBLANK(C4)</formula>
    </cfRule>
  </conditionalFormatting>
  <conditionalFormatting sqref="C5">
    <cfRule type="expression" dxfId="174" priority="6">
      <formula>ISBLANK(C5)</formula>
    </cfRule>
  </conditionalFormatting>
  <conditionalFormatting sqref="C10">
    <cfRule type="expression" dxfId="173" priority="25">
      <formula>COUNTIF(C11:C62, "&gt;="&amp;$C$4)=0</formula>
    </cfRule>
  </conditionalFormatting>
  <conditionalFormatting sqref="C11:C62">
    <cfRule type="expression" dxfId="172" priority="27">
      <formula>C11&gt;$C$3</formula>
    </cfRule>
  </conditionalFormatting>
  <conditionalFormatting sqref="C3:E3">
    <cfRule type="expression" dxfId="171" priority="1">
      <formula>OR(C3&gt;100,C3&lt;0)</formula>
    </cfRule>
  </conditionalFormatting>
  <conditionalFormatting sqref="C4:E4">
    <cfRule type="expression" dxfId="170" priority="3">
      <formula>OR(C4&gt;max_marks_cell,C4&lt;0)</formula>
    </cfRule>
  </conditionalFormatting>
  <conditionalFormatting sqref="C5:E5">
    <cfRule type="expression" dxfId="169" priority="5">
      <formula>OR(C5&gt;5,C5&lt;0)</formula>
    </cfRule>
  </conditionalFormatting>
  <conditionalFormatting sqref="C7:E7">
    <cfRule type="expression" dxfId="168" priority="7">
      <formula>OR(C7&gt;100,C7&lt;0)</formula>
    </cfRule>
    <cfRule type="expression" dxfId="167" priority="8">
      <formula>ISBLANK(C7)</formula>
    </cfRule>
  </conditionalFormatting>
  <conditionalFormatting sqref="D10">
    <cfRule type="expression" dxfId="166" priority="30">
      <formula>COUNTIF(D11:D62, "&gt;="&amp;$D$4)=0</formula>
    </cfRule>
  </conditionalFormatting>
  <conditionalFormatting sqref="D11:D62">
    <cfRule type="expression" dxfId="165" priority="32">
      <formula>D11&gt;$D$3</formula>
    </cfRule>
  </conditionalFormatting>
  <conditionalFormatting sqref="D3:E5">
    <cfRule type="expression" dxfId="164" priority="10">
      <formula>ISBLANK(D3)</formula>
    </cfRule>
  </conditionalFormatting>
  <conditionalFormatting sqref="E10">
    <cfRule type="expression" dxfId="163" priority="35">
      <formula>COUNTIF(E11:E62, "&gt;="&amp;$E$4)=0</formula>
    </cfRule>
  </conditionalFormatting>
  <conditionalFormatting sqref="E11:E62">
    <cfRule type="expression" dxfId="162" priority="37">
      <formula>E11&gt;$E$3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63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7" t="s">
        <v>254</v>
      </c>
      <c r="B1" s="57"/>
      <c r="C1" s="57"/>
      <c r="D1" s="57"/>
      <c r="E1" s="57"/>
      <c r="G1" s="57" t="s">
        <v>255</v>
      </c>
      <c r="H1" s="57"/>
      <c r="I1" s="57"/>
      <c r="J1" s="57"/>
      <c r="K1" s="57"/>
      <c r="M1" s="57" t="s">
        <v>256</v>
      </c>
      <c r="N1" s="57"/>
      <c r="O1" s="57"/>
      <c r="P1" s="57"/>
      <c r="Q1" s="57"/>
      <c r="S1" s="32"/>
      <c r="U1" s="56" t="s">
        <v>196</v>
      </c>
      <c r="V1" s="56"/>
      <c r="W1" s="56"/>
      <c r="X1" s="56"/>
      <c r="Y1" s="56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v>7</v>
      </c>
      <c r="B3" s="18">
        <v>29</v>
      </c>
      <c r="C3" s="18">
        <v>14</v>
      </c>
      <c r="D3" s="18">
        <v>0</v>
      </c>
      <c r="E3" s="18">
        <v>0</v>
      </c>
      <c r="G3" s="18">
        <v>7</v>
      </c>
      <c r="H3" s="18">
        <v>29</v>
      </c>
      <c r="I3" s="18">
        <v>14</v>
      </c>
      <c r="J3" s="18">
        <v>0</v>
      </c>
      <c r="K3" s="18">
        <v>0</v>
      </c>
      <c r="M3" s="18">
        <v>9</v>
      </c>
      <c r="N3" s="18">
        <v>9</v>
      </c>
      <c r="O3" s="18">
        <v>9</v>
      </c>
      <c r="P3" s="18">
        <v>9</v>
      </c>
      <c r="Q3" s="18">
        <v>9</v>
      </c>
      <c r="S3" s="32"/>
      <c r="U3" s="18">
        <v>23</v>
      </c>
      <c r="V3" s="18">
        <v>67</v>
      </c>
      <c r="W3" s="18">
        <v>37</v>
      </c>
      <c r="X3" s="18">
        <v>9</v>
      </c>
      <c r="Y3" s="18">
        <v>9</v>
      </c>
    </row>
    <row r="4" spans="1:25" x14ac:dyDescent="0.3">
      <c r="A4" s="18">
        <v>4.2</v>
      </c>
      <c r="B4" s="18">
        <v>17.399999999999999</v>
      </c>
      <c r="C4" s="18">
        <v>8.4</v>
      </c>
      <c r="D4" s="18">
        <v>0</v>
      </c>
      <c r="E4" s="18">
        <v>0</v>
      </c>
      <c r="G4" s="18">
        <v>4.2</v>
      </c>
      <c r="H4" s="18">
        <v>17.399999999999999</v>
      </c>
      <c r="I4" s="18">
        <v>8.4</v>
      </c>
      <c r="J4" s="18">
        <v>0</v>
      </c>
      <c r="K4" s="18">
        <v>0</v>
      </c>
      <c r="M4" s="18">
        <v>5.3999999999999986</v>
      </c>
      <c r="N4" s="18">
        <v>5.3999999999999986</v>
      </c>
      <c r="O4" s="18">
        <v>5.3999999999999986</v>
      </c>
      <c r="P4" s="18">
        <v>5.3999999999999986</v>
      </c>
      <c r="Q4" s="18">
        <v>5.3999999999999986</v>
      </c>
      <c r="S4" s="32"/>
      <c r="U4" s="18">
        <v>13.8</v>
      </c>
      <c r="V4" s="18">
        <v>40.200000000000003</v>
      </c>
      <c r="W4" s="18">
        <v>22.2</v>
      </c>
      <c r="X4" s="18">
        <v>5.3999999999999986</v>
      </c>
      <c r="Y4" s="18">
        <v>5.3999999999999986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v>7</v>
      </c>
      <c r="B7" s="18">
        <v>6</v>
      </c>
      <c r="C7" s="18">
        <v>8.5</v>
      </c>
      <c r="D7" s="18">
        <v>0</v>
      </c>
      <c r="E7" s="18">
        <v>0</v>
      </c>
      <c r="G7" s="18">
        <v>7</v>
      </c>
      <c r="H7" s="18">
        <v>6</v>
      </c>
      <c r="I7" s="18">
        <v>8.5</v>
      </c>
      <c r="J7" s="18">
        <v>0</v>
      </c>
      <c r="K7" s="18">
        <v>0</v>
      </c>
      <c r="M7" s="18">
        <v>7</v>
      </c>
      <c r="N7" s="18">
        <v>7</v>
      </c>
      <c r="O7" s="18">
        <v>7</v>
      </c>
      <c r="P7" s="18">
        <v>7</v>
      </c>
      <c r="Q7" s="18">
        <v>7</v>
      </c>
      <c r="S7" s="32"/>
      <c r="U7" s="18">
        <v>21</v>
      </c>
      <c r="V7" s="18">
        <v>19</v>
      </c>
      <c r="W7" s="18">
        <v>24</v>
      </c>
      <c r="X7" s="18">
        <v>7</v>
      </c>
      <c r="Y7" s="18">
        <v>7</v>
      </c>
    </row>
    <row r="8" spans="1:25" x14ac:dyDescent="0.3">
      <c r="A8" s="18">
        <v>6</v>
      </c>
      <c r="B8" s="18">
        <v>24.5</v>
      </c>
      <c r="C8" s="18">
        <v>10</v>
      </c>
      <c r="D8" s="18">
        <v>0</v>
      </c>
      <c r="E8" s="18">
        <v>0</v>
      </c>
      <c r="G8" s="18">
        <v>6</v>
      </c>
      <c r="H8" s="18">
        <v>24.5</v>
      </c>
      <c r="I8" s="18">
        <v>10</v>
      </c>
      <c r="J8" s="18">
        <v>0</v>
      </c>
      <c r="K8" s="18">
        <v>0</v>
      </c>
      <c r="M8" s="18">
        <v>8.1999999999999993</v>
      </c>
      <c r="N8" s="18">
        <v>8.1999999999999993</v>
      </c>
      <c r="O8" s="18">
        <v>8.1999999999999993</v>
      </c>
      <c r="P8" s="18">
        <v>8.1999999999999993</v>
      </c>
      <c r="Q8" s="18">
        <v>8.1999999999999993</v>
      </c>
      <c r="S8" s="32"/>
      <c r="U8" s="18">
        <v>20.2</v>
      </c>
      <c r="V8" s="18">
        <v>57.2</v>
      </c>
      <c r="W8" s="18">
        <v>28.2</v>
      </c>
      <c r="X8" s="18">
        <v>8.1999999999999993</v>
      </c>
      <c r="Y8" s="18">
        <v>8.1999999999999993</v>
      </c>
    </row>
    <row r="9" spans="1:25" x14ac:dyDescent="0.3">
      <c r="A9" s="18">
        <v>5</v>
      </c>
      <c r="B9" s="18">
        <v>6</v>
      </c>
      <c r="C9" s="18">
        <v>4</v>
      </c>
      <c r="D9" s="18">
        <v>0</v>
      </c>
      <c r="E9" s="18">
        <v>0</v>
      </c>
      <c r="G9" s="18">
        <v>5</v>
      </c>
      <c r="H9" s="18">
        <v>6</v>
      </c>
      <c r="I9" s="18">
        <v>4</v>
      </c>
      <c r="J9" s="18">
        <v>0</v>
      </c>
      <c r="K9" s="18">
        <v>0</v>
      </c>
      <c r="M9" s="18">
        <v>6.6</v>
      </c>
      <c r="N9" s="18">
        <v>6.6</v>
      </c>
      <c r="O9" s="18">
        <v>6.6</v>
      </c>
      <c r="P9" s="18">
        <v>6.6</v>
      </c>
      <c r="Q9" s="18">
        <v>6.6</v>
      </c>
      <c r="S9" s="32"/>
      <c r="U9" s="18">
        <v>16.600000000000001</v>
      </c>
      <c r="V9" s="18">
        <v>18.600000000000001</v>
      </c>
      <c r="W9" s="18">
        <v>14.6</v>
      </c>
      <c r="X9" s="18">
        <v>6.6</v>
      </c>
      <c r="Y9" s="18">
        <v>6.6</v>
      </c>
    </row>
    <row r="10" spans="1:25" x14ac:dyDescent="0.3">
      <c r="A10" s="18">
        <v>5</v>
      </c>
      <c r="B10" s="18">
        <v>4</v>
      </c>
      <c r="C10" s="18">
        <v>2</v>
      </c>
      <c r="D10" s="18">
        <v>0</v>
      </c>
      <c r="E10" s="18">
        <v>0</v>
      </c>
      <c r="G10" s="18">
        <v>5</v>
      </c>
      <c r="H10" s="18">
        <v>4</v>
      </c>
      <c r="I10" s="18">
        <v>2</v>
      </c>
      <c r="J10" s="18">
        <v>0</v>
      </c>
      <c r="K10" s="18">
        <v>0</v>
      </c>
      <c r="M10" s="18">
        <v>6.2</v>
      </c>
      <c r="N10" s="18">
        <v>6.2</v>
      </c>
      <c r="O10" s="18">
        <v>6.2</v>
      </c>
      <c r="P10" s="18">
        <v>6.2</v>
      </c>
      <c r="Q10" s="18">
        <v>6.2</v>
      </c>
      <c r="S10" s="32"/>
      <c r="U10" s="18">
        <v>16.2</v>
      </c>
      <c r="V10" s="18">
        <v>14.2</v>
      </c>
      <c r="W10" s="18">
        <v>10.199999999999999</v>
      </c>
      <c r="X10" s="18">
        <v>6.2</v>
      </c>
      <c r="Y10" s="18">
        <v>6.2</v>
      </c>
    </row>
    <row r="11" spans="1:25" x14ac:dyDescent="0.3">
      <c r="A11" s="18">
        <v>2</v>
      </c>
      <c r="B11" s="18">
        <v>21</v>
      </c>
      <c r="C11" s="18">
        <v>2</v>
      </c>
      <c r="D11" s="18">
        <v>0</v>
      </c>
      <c r="E11" s="18">
        <v>0</v>
      </c>
      <c r="G11" s="18">
        <v>2</v>
      </c>
      <c r="H11" s="18">
        <v>21</v>
      </c>
      <c r="I11" s="18">
        <v>2</v>
      </c>
      <c r="J11" s="18">
        <v>0</v>
      </c>
      <c r="K11" s="18">
        <v>0</v>
      </c>
      <c r="M11" s="18">
        <v>7.8</v>
      </c>
      <c r="N11" s="18">
        <v>7.8</v>
      </c>
      <c r="O11" s="18">
        <v>7.8</v>
      </c>
      <c r="P11" s="18">
        <v>7.8</v>
      </c>
      <c r="Q11" s="18">
        <v>7.8</v>
      </c>
      <c r="S11" s="32"/>
      <c r="U11" s="18">
        <v>11.8</v>
      </c>
      <c r="V11" s="18">
        <v>49.8</v>
      </c>
      <c r="W11" s="18">
        <v>11.8</v>
      </c>
      <c r="X11" s="18">
        <v>7.8</v>
      </c>
      <c r="Y11" s="18">
        <v>7.8</v>
      </c>
    </row>
    <row r="12" spans="1:25" x14ac:dyDescent="0.3">
      <c r="A12" s="18">
        <v>6</v>
      </c>
      <c r="B12" s="18">
        <v>21.5</v>
      </c>
      <c r="C12" s="18">
        <v>9</v>
      </c>
      <c r="D12" s="18">
        <v>0</v>
      </c>
      <c r="E12" s="18">
        <v>0</v>
      </c>
      <c r="G12" s="18">
        <v>6</v>
      </c>
      <c r="H12" s="18">
        <v>21.5</v>
      </c>
      <c r="I12" s="18">
        <v>9</v>
      </c>
      <c r="J12" s="18">
        <v>0</v>
      </c>
      <c r="K12" s="18">
        <v>0</v>
      </c>
      <c r="M12" s="18">
        <v>8.1999999999999993</v>
      </c>
      <c r="N12" s="18">
        <v>8.1999999999999993</v>
      </c>
      <c r="O12" s="18">
        <v>8.1999999999999993</v>
      </c>
      <c r="P12" s="18">
        <v>8.1999999999999993</v>
      </c>
      <c r="Q12" s="18">
        <v>8.1999999999999993</v>
      </c>
      <c r="S12" s="32"/>
      <c r="U12" s="18">
        <v>20.2</v>
      </c>
      <c r="V12" s="18">
        <v>51.2</v>
      </c>
      <c r="W12" s="18">
        <v>26.2</v>
      </c>
      <c r="X12" s="18">
        <v>8.1999999999999993</v>
      </c>
      <c r="Y12" s="18">
        <v>8.1999999999999993</v>
      </c>
    </row>
    <row r="13" spans="1:25" x14ac:dyDescent="0.3">
      <c r="A13" s="18">
        <v>6</v>
      </c>
      <c r="B13" s="18">
        <v>20.5</v>
      </c>
      <c r="C13" s="18">
        <v>6</v>
      </c>
      <c r="D13" s="18">
        <v>0</v>
      </c>
      <c r="E13" s="18">
        <v>0</v>
      </c>
      <c r="G13" s="18">
        <v>6</v>
      </c>
      <c r="H13" s="18">
        <v>20.5</v>
      </c>
      <c r="I13" s="18">
        <v>6</v>
      </c>
      <c r="J13" s="18">
        <v>0</v>
      </c>
      <c r="K13" s="18">
        <v>0</v>
      </c>
      <c r="M13" s="18">
        <v>7.4</v>
      </c>
      <c r="N13" s="18">
        <v>7.4</v>
      </c>
      <c r="O13" s="18">
        <v>7.4</v>
      </c>
      <c r="P13" s="18">
        <v>7.4</v>
      </c>
      <c r="Q13" s="18">
        <v>7.4</v>
      </c>
      <c r="S13" s="32"/>
      <c r="U13" s="18">
        <v>19.399999999999999</v>
      </c>
      <c r="V13" s="18">
        <v>48.4</v>
      </c>
      <c r="W13" s="18">
        <v>19.399999999999999</v>
      </c>
      <c r="X13" s="18">
        <v>7.4</v>
      </c>
      <c r="Y13" s="18">
        <v>7.4</v>
      </c>
    </row>
    <row r="14" spans="1:25" x14ac:dyDescent="0.3">
      <c r="A14" s="18">
        <v>5</v>
      </c>
      <c r="B14" s="18">
        <v>12.5</v>
      </c>
      <c r="C14" s="18">
        <v>5</v>
      </c>
      <c r="D14" s="18">
        <v>0</v>
      </c>
      <c r="E14" s="18">
        <v>0</v>
      </c>
      <c r="G14" s="18">
        <v>5</v>
      </c>
      <c r="H14" s="18">
        <v>12.5</v>
      </c>
      <c r="I14" s="18">
        <v>5</v>
      </c>
      <c r="J14" s="18">
        <v>0</v>
      </c>
      <c r="K14" s="18">
        <v>0</v>
      </c>
      <c r="M14" s="18">
        <v>6.6</v>
      </c>
      <c r="N14" s="18">
        <v>6.6</v>
      </c>
      <c r="O14" s="18">
        <v>6.6</v>
      </c>
      <c r="P14" s="18">
        <v>6.6</v>
      </c>
      <c r="Q14" s="18">
        <v>6.6</v>
      </c>
      <c r="S14" s="32"/>
      <c r="U14" s="18">
        <v>16.600000000000001</v>
      </c>
      <c r="V14" s="18">
        <v>31.6</v>
      </c>
      <c r="W14" s="18">
        <v>16.600000000000001</v>
      </c>
      <c r="X14" s="18">
        <v>6.6</v>
      </c>
      <c r="Y14" s="18">
        <v>6.6</v>
      </c>
    </row>
    <row r="15" spans="1:25" x14ac:dyDescent="0.3">
      <c r="A15" s="18">
        <v>6</v>
      </c>
      <c r="B15" s="18">
        <v>19</v>
      </c>
      <c r="C15" s="18">
        <v>7</v>
      </c>
      <c r="D15" s="18">
        <v>0</v>
      </c>
      <c r="E15" s="18">
        <v>0</v>
      </c>
      <c r="G15" s="18">
        <v>6</v>
      </c>
      <c r="H15" s="18">
        <v>19</v>
      </c>
      <c r="I15" s="18">
        <v>7</v>
      </c>
      <c r="J15" s="18">
        <v>0</v>
      </c>
      <c r="K15" s="18">
        <v>0</v>
      </c>
      <c r="M15" s="18">
        <v>6.4</v>
      </c>
      <c r="N15" s="18">
        <v>6.4</v>
      </c>
      <c r="O15" s="18">
        <v>6.4</v>
      </c>
      <c r="P15" s="18">
        <v>6.4</v>
      </c>
      <c r="Q15" s="18">
        <v>6.4</v>
      </c>
      <c r="S15" s="32"/>
      <c r="U15" s="18">
        <v>18.399999999999999</v>
      </c>
      <c r="V15" s="18">
        <v>44.4</v>
      </c>
      <c r="W15" s="18">
        <v>20.399999999999999</v>
      </c>
      <c r="X15" s="18">
        <v>6.4</v>
      </c>
      <c r="Y15" s="18">
        <v>6.4</v>
      </c>
    </row>
    <row r="16" spans="1:25" x14ac:dyDescent="0.3">
      <c r="A16" s="18">
        <v>5</v>
      </c>
      <c r="B16" s="18">
        <v>4.5</v>
      </c>
      <c r="C16" s="18">
        <v>1</v>
      </c>
      <c r="D16" s="18">
        <v>0</v>
      </c>
      <c r="E16" s="18">
        <v>0</v>
      </c>
      <c r="G16" s="18">
        <v>5</v>
      </c>
      <c r="H16" s="18">
        <v>4.5</v>
      </c>
      <c r="I16" s="18">
        <v>1</v>
      </c>
      <c r="J16" s="18">
        <v>0</v>
      </c>
      <c r="K16" s="18">
        <v>0</v>
      </c>
      <c r="M16" s="18">
        <v>6.2</v>
      </c>
      <c r="N16" s="18">
        <v>6.2</v>
      </c>
      <c r="O16" s="18">
        <v>6.2</v>
      </c>
      <c r="P16" s="18">
        <v>6.2</v>
      </c>
      <c r="Q16" s="18">
        <v>6.2</v>
      </c>
      <c r="S16" s="32"/>
      <c r="U16" s="18">
        <v>16.2</v>
      </c>
      <c r="V16" s="18">
        <v>15.2</v>
      </c>
      <c r="W16" s="18">
        <v>8.1999999999999993</v>
      </c>
      <c r="X16" s="18">
        <v>6.2</v>
      </c>
      <c r="Y16" s="18">
        <v>6.2</v>
      </c>
    </row>
    <row r="17" spans="1:25" x14ac:dyDescent="0.3">
      <c r="A17" s="18">
        <v>7</v>
      </c>
      <c r="B17" s="18">
        <v>22.5</v>
      </c>
      <c r="C17" s="18">
        <v>10</v>
      </c>
      <c r="D17" s="18">
        <v>0</v>
      </c>
      <c r="E17" s="18">
        <v>0</v>
      </c>
      <c r="G17" s="18">
        <v>7</v>
      </c>
      <c r="H17" s="18">
        <v>22.5</v>
      </c>
      <c r="I17" s="18">
        <v>10</v>
      </c>
      <c r="J17" s="18">
        <v>0</v>
      </c>
      <c r="K17" s="18">
        <v>0</v>
      </c>
      <c r="M17" s="18">
        <v>7.8</v>
      </c>
      <c r="N17" s="18">
        <v>7.8</v>
      </c>
      <c r="O17" s="18">
        <v>7.8</v>
      </c>
      <c r="P17" s="18">
        <v>7.8</v>
      </c>
      <c r="Q17" s="18">
        <v>7.8</v>
      </c>
      <c r="S17" s="32"/>
      <c r="U17" s="18">
        <v>21.8</v>
      </c>
      <c r="V17" s="18">
        <v>52.8</v>
      </c>
      <c r="W17" s="18">
        <v>27.8</v>
      </c>
      <c r="X17" s="18">
        <v>7.8</v>
      </c>
      <c r="Y17" s="18">
        <v>7.8</v>
      </c>
    </row>
    <row r="18" spans="1:25" x14ac:dyDescent="0.3">
      <c r="A18" s="18">
        <v>3</v>
      </c>
      <c r="B18" s="18">
        <v>5.5</v>
      </c>
      <c r="C18" s="18">
        <v>0</v>
      </c>
      <c r="D18" s="18">
        <v>0</v>
      </c>
      <c r="E18" s="18">
        <v>0</v>
      </c>
      <c r="G18" s="18">
        <v>3</v>
      </c>
      <c r="H18" s="18">
        <v>5.5</v>
      </c>
      <c r="I18" s="18">
        <v>0</v>
      </c>
      <c r="J18" s="18">
        <v>0</v>
      </c>
      <c r="K18" s="18">
        <v>0</v>
      </c>
      <c r="M18" s="18">
        <v>6.2</v>
      </c>
      <c r="N18" s="18">
        <v>6.2</v>
      </c>
      <c r="O18" s="18">
        <v>6.2</v>
      </c>
      <c r="P18" s="18">
        <v>6.2</v>
      </c>
      <c r="Q18" s="18">
        <v>6.2</v>
      </c>
      <c r="S18" s="32"/>
      <c r="U18" s="18">
        <v>12.2</v>
      </c>
      <c r="V18" s="18">
        <v>17.2</v>
      </c>
      <c r="W18" s="18">
        <v>6.2</v>
      </c>
      <c r="X18" s="18">
        <v>6.2</v>
      </c>
      <c r="Y18" s="18">
        <v>6.2</v>
      </c>
    </row>
    <row r="19" spans="1:25" x14ac:dyDescent="0.3">
      <c r="A19" s="18">
        <v>6</v>
      </c>
      <c r="B19" s="18">
        <v>21</v>
      </c>
      <c r="C19" s="18">
        <v>11</v>
      </c>
      <c r="D19" s="18">
        <v>0</v>
      </c>
      <c r="E19" s="18">
        <v>0</v>
      </c>
      <c r="G19" s="18">
        <v>6</v>
      </c>
      <c r="H19" s="18">
        <v>21</v>
      </c>
      <c r="I19" s="18">
        <v>11</v>
      </c>
      <c r="J19" s="18">
        <v>0</v>
      </c>
      <c r="K19" s="18">
        <v>0</v>
      </c>
      <c r="M19" s="18">
        <v>7.6</v>
      </c>
      <c r="N19" s="18">
        <v>7.6</v>
      </c>
      <c r="O19" s="18">
        <v>7.6</v>
      </c>
      <c r="P19" s="18">
        <v>7.6</v>
      </c>
      <c r="Q19" s="18">
        <v>7.6</v>
      </c>
      <c r="S19" s="32"/>
      <c r="U19" s="18">
        <v>19.600000000000001</v>
      </c>
      <c r="V19" s="18">
        <v>49.6</v>
      </c>
      <c r="W19" s="18">
        <v>29.6</v>
      </c>
      <c r="X19" s="18">
        <v>7.6</v>
      </c>
      <c r="Y19" s="18">
        <v>7.6</v>
      </c>
    </row>
    <row r="20" spans="1:25" x14ac:dyDescent="0.3">
      <c r="A20" s="18">
        <v>6</v>
      </c>
      <c r="B20" s="18">
        <v>10</v>
      </c>
      <c r="C20" s="18">
        <v>4</v>
      </c>
      <c r="D20" s="18">
        <v>0</v>
      </c>
      <c r="E20" s="18">
        <v>0</v>
      </c>
      <c r="G20" s="18">
        <v>6</v>
      </c>
      <c r="H20" s="18">
        <v>10</v>
      </c>
      <c r="I20" s="18">
        <v>4</v>
      </c>
      <c r="J20" s="18">
        <v>0</v>
      </c>
      <c r="K20" s="18">
        <v>0</v>
      </c>
      <c r="M20" s="18">
        <v>7</v>
      </c>
      <c r="N20" s="18">
        <v>7</v>
      </c>
      <c r="O20" s="18">
        <v>7</v>
      </c>
      <c r="P20" s="18">
        <v>7</v>
      </c>
      <c r="Q20" s="18">
        <v>7</v>
      </c>
      <c r="S20" s="32"/>
      <c r="U20" s="18">
        <v>19</v>
      </c>
      <c r="V20" s="18">
        <v>27</v>
      </c>
      <c r="W20" s="18">
        <v>15</v>
      </c>
      <c r="X20" s="18">
        <v>7</v>
      </c>
      <c r="Y20" s="18">
        <v>7</v>
      </c>
    </row>
    <row r="21" spans="1:25" x14ac:dyDescent="0.3">
      <c r="A21" s="18">
        <v>4</v>
      </c>
      <c r="B21" s="18">
        <v>9</v>
      </c>
      <c r="C21" s="18">
        <v>4</v>
      </c>
      <c r="D21" s="18">
        <v>0</v>
      </c>
      <c r="E21" s="18">
        <v>0</v>
      </c>
      <c r="G21" s="18">
        <v>4</v>
      </c>
      <c r="H21" s="18">
        <v>9</v>
      </c>
      <c r="I21" s="18">
        <v>4</v>
      </c>
      <c r="J21" s="18">
        <v>0</v>
      </c>
      <c r="K21" s="18">
        <v>0</v>
      </c>
      <c r="M21" s="18">
        <v>6.2</v>
      </c>
      <c r="N21" s="18">
        <v>6.2</v>
      </c>
      <c r="O21" s="18">
        <v>6.2</v>
      </c>
      <c r="P21" s="18">
        <v>6.2</v>
      </c>
      <c r="Q21" s="18">
        <v>6.2</v>
      </c>
      <c r="S21" s="32"/>
      <c r="U21" s="18">
        <v>14.2</v>
      </c>
      <c r="V21" s="18">
        <v>24.2</v>
      </c>
      <c r="W21" s="18">
        <v>14.2</v>
      </c>
      <c r="X21" s="18">
        <v>6.2</v>
      </c>
      <c r="Y21" s="18">
        <v>6.2</v>
      </c>
    </row>
    <row r="22" spans="1:25" x14ac:dyDescent="0.3">
      <c r="A22" s="18">
        <v>5</v>
      </c>
      <c r="B22" s="18">
        <v>20.5</v>
      </c>
      <c r="C22" s="18">
        <v>6</v>
      </c>
      <c r="D22" s="18">
        <v>0</v>
      </c>
      <c r="E22" s="18">
        <v>0</v>
      </c>
      <c r="G22" s="18">
        <v>5</v>
      </c>
      <c r="H22" s="18">
        <v>20.5</v>
      </c>
      <c r="I22" s="18">
        <v>6</v>
      </c>
      <c r="J22" s="18">
        <v>0</v>
      </c>
      <c r="K22" s="18">
        <v>0</v>
      </c>
      <c r="M22" s="18">
        <v>7.6</v>
      </c>
      <c r="N22" s="18">
        <v>7.6</v>
      </c>
      <c r="O22" s="18">
        <v>7.6</v>
      </c>
      <c r="P22" s="18">
        <v>7.6</v>
      </c>
      <c r="Q22" s="18">
        <v>7.6</v>
      </c>
      <c r="S22" s="32"/>
      <c r="U22" s="18">
        <v>17.600000000000001</v>
      </c>
      <c r="V22" s="18">
        <v>48.6</v>
      </c>
      <c r="W22" s="18">
        <v>19.600000000000001</v>
      </c>
      <c r="X22" s="18">
        <v>7.6</v>
      </c>
      <c r="Y22" s="18">
        <v>7.6</v>
      </c>
    </row>
    <row r="23" spans="1:25" x14ac:dyDescent="0.3">
      <c r="A23" s="18">
        <v>6</v>
      </c>
      <c r="B23" s="18">
        <v>6.5</v>
      </c>
      <c r="C23" s="18">
        <v>1</v>
      </c>
      <c r="D23" s="18">
        <v>0</v>
      </c>
      <c r="E23" s="18">
        <v>0</v>
      </c>
      <c r="G23" s="18">
        <v>6</v>
      </c>
      <c r="H23" s="18">
        <v>6.5</v>
      </c>
      <c r="I23" s="18">
        <v>1</v>
      </c>
      <c r="J23" s="18">
        <v>0</v>
      </c>
      <c r="K23" s="18">
        <v>0</v>
      </c>
      <c r="M23" s="18">
        <v>6.6</v>
      </c>
      <c r="N23" s="18">
        <v>6.6</v>
      </c>
      <c r="O23" s="18">
        <v>6.6</v>
      </c>
      <c r="P23" s="18">
        <v>6.6</v>
      </c>
      <c r="Q23" s="18">
        <v>6.6</v>
      </c>
      <c r="S23" s="32"/>
      <c r="U23" s="18">
        <v>18.600000000000001</v>
      </c>
      <c r="V23" s="18">
        <v>19.600000000000001</v>
      </c>
      <c r="W23" s="18">
        <v>8.6</v>
      </c>
      <c r="X23" s="18">
        <v>6.6</v>
      </c>
      <c r="Y23" s="18">
        <v>6.6</v>
      </c>
    </row>
    <row r="24" spans="1:25" x14ac:dyDescent="0.3">
      <c r="A24" s="18">
        <v>0</v>
      </c>
      <c r="B24" s="18">
        <v>16</v>
      </c>
      <c r="C24" s="18">
        <v>7</v>
      </c>
      <c r="D24" s="18">
        <v>0</v>
      </c>
      <c r="E24" s="18">
        <v>0</v>
      </c>
      <c r="G24" s="18">
        <v>0</v>
      </c>
      <c r="H24" s="18">
        <v>16</v>
      </c>
      <c r="I24" s="18">
        <v>7</v>
      </c>
      <c r="J24" s="18">
        <v>0</v>
      </c>
      <c r="K24" s="18">
        <v>0</v>
      </c>
      <c r="M24" s="18">
        <v>6.2</v>
      </c>
      <c r="N24" s="18">
        <v>6.2</v>
      </c>
      <c r="O24" s="18">
        <v>6.2</v>
      </c>
      <c r="P24" s="18">
        <v>6.2</v>
      </c>
      <c r="Q24" s="18">
        <v>6.2</v>
      </c>
      <c r="S24" s="32"/>
      <c r="U24" s="18">
        <v>6.2</v>
      </c>
      <c r="V24" s="18">
        <v>38.200000000000003</v>
      </c>
      <c r="W24" s="18">
        <v>20.2</v>
      </c>
      <c r="X24" s="18">
        <v>6.2</v>
      </c>
      <c r="Y24" s="18">
        <v>6.2</v>
      </c>
    </row>
    <row r="25" spans="1:25" x14ac:dyDescent="0.3">
      <c r="A25" s="18">
        <v>7</v>
      </c>
      <c r="B25" s="18">
        <v>26</v>
      </c>
      <c r="C25" s="18">
        <v>8.5</v>
      </c>
      <c r="D25" s="18">
        <v>0</v>
      </c>
      <c r="E25" s="18">
        <v>0</v>
      </c>
      <c r="G25" s="18">
        <v>7</v>
      </c>
      <c r="H25" s="18">
        <v>26</v>
      </c>
      <c r="I25" s="18">
        <v>8.5</v>
      </c>
      <c r="J25" s="18">
        <v>0</v>
      </c>
      <c r="K25" s="18">
        <v>0</v>
      </c>
      <c r="M25" s="18">
        <v>8.1999999999999993</v>
      </c>
      <c r="N25" s="18">
        <v>8.1999999999999993</v>
      </c>
      <c r="O25" s="18">
        <v>8.1999999999999993</v>
      </c>
      <c r="P25" s="18">
        <v>8.1999999999999993</v>
      </c>
      <c r="Q25" s="18">
        <v>8.1999999999999993</v>
      </c>
      <c r="S25" s="32"/>
      <c r="U25" s="18">
        <v>22.2</v>
      </c>
      <c r="V25" s="18">
        <v>60.2</v>
      </c>
      <c r="W25" s="18">
        <v>25.2</v>
      </c>
      <c r="X25" s="18">
        <v>8.1999999999999993</v>
      </c>
      <c r="Y25" s="18">
        <v>8.1999999999999993</v>
      </c>
    </row>
    <row r="26" spans="1:25" x14ac:dyDescent="0.3">
      <c r="A26" s="18">
        <v>7</v>
      </c>
      <c r="B26" s="18">
        <v>23.5</v>
      </c>
      <c r="C26" s="18">
        <v>8.5</v>
      </c>
      <c r="D26" s="18">
        <v>0</v>
      </c>
      <c r="E26" s="18">
        <v>0</v>
      </c>
      <c r="G26" s="18">
        <v>7</v>
      </c>
      <c r="H26" s="18">
        <v>23.5</v>
      </c>
      <c r="I26" s="18">
        <v>8.5</v>
      </c>
      <c r="J26" s="18">
        <v>0</v>
      </c>
      <c r="K26" s="18">
        <v>0</v>
      </c>
      <c r="M26" s="18">
        <v>8.1999999999999993</v>
      </c>
      <c r="N26" s="18">
        <v>8.1999999999999993</v>
      </c>
      <c r="O26" s="18">
        <v>8.1999999999999993</v>
      </c>
      <c r="P26" s="18">
        <v>8.1999999999999993</v>
      </c>
      <c r="Q26" s="18">
        <v>8.1999999999999993</v>
      </c>
      <c r="S26" s="32"/>
      <c r="U26" s="18">
        <v>22.2</v>
      </c>
      <c r="V26" s="18">
        <v>55.2</v>
      </c>
      <c r="W26" s="18">
        <v>25.2</v>
      </c>
      <c r="X26" s="18">
        <v>8.1999999999999993</v>
      </c>
      <c r="Y26" s="18">
        <v>8.1999999999999993</v>
      </c>
    </row>
    <row r="27" spans="1:25" x14ac:dyDescent="0.3">
      <c r="A27" s="18">
        <v>6</v>
      </c>
      <c r="B27" s="18">
        <v>13.5</v>
      </c>
      <c r="C27" s="18">
        <v>5</v>
      </c>
      <c r="D27" s="18">
        <v>0</v>
      </c>
      <c r="E27" s="18">
        <v>0</v>
      </c>
      <c r="G27" s="18">
        <v>6</v>
      </c>
      <c r="H27" s="18">
        <v>13.5</v>
      </c>
      <c r="I27" s="18">
        <v>5</v>
      </c>
      <c r="J27" s="18">
        <v>0</v>
      </c>
      <c r="K27" s="18">
        <v>0</v>
      </c>
      <c r="M27" s="18">
        <v>6.8</v>
      </c>
      <c r="N27" s="18">
        <v>6.8</v>
      </c>
      <c r="O27" s="18">
        <v>6.8</v>
      </c>
      <c r="P27" s="18">
        <v>6.8</v>
      </c>
      <c r="Q27" s="18">
        <v>6.8</v>
      </c>
      <c r="S27" s="32"/>
      <c r="U27" s="18">
        <v>18.8</v>
      </c>
      <c r="V27" s="18">
        <v>33.799999999999997</v>
      </c>
      <c r="W27" s="18">
        <v>16.8</v>
      </c>
      <c r="X27" s="18">
        <v>6.8</v>
      </c>
      <c r="Y27" s="18">
        <v>6.8</v>
      </c>
    </row>
    <row r="28" spans="1:25" x14ac:dyDescent="0.3">
      <c r="A28" s="18">
        <v>4</v>
      </c>
      <c r="B28" s="18">
        <v>14</v>
      </c>
      <c r="C28" s="18">
        <v>3</v>
      </c>
      <c r="D28" s="18">
        <v>0</v>
      </c>
      <c r="E28" s="18">
        <v>0</v>
      </c>
      <c r="G28" s="18">
        <v>4</v>
      </c>
      <c r="H28" s="18">
        <v>14</v>
      </c>
      <c r="I28" s="18">
        <v>3</v>
      </c>
      <c r="J28" s="18">
        <v>0</v>
      </c>
      <c r="K28" s="18">
        <v>0</v>
      </c>
      <c r="M28" s="18">
        <v>7</v>
      </c>
      <c r="N28" s="18">
        <v>7</v>
      </c>
      <c r="O28" s="18">
        <v>7</v>
      </c>
      <c r="P28" s="18">
        <v>7</v>
      </c>
      <c r="Q28" s="18">
        <v>7</v>
      </c>
      <c r="S28" s="32"/>
      <c r="U28" s="18">
        <v>15</v>
      </c>
      <c r="V28" s="18">
        <v>35</v>
      </c>
      <c r="W28" s="18">
        <v>13</v>
      </c>
      <c r="X28" s="18">
        <v>7</v>
      </c>
      <c r="Y28" s="18">
        <v>7</v>
      </c>
    </row>
    <row r="29" spans="1:25" x14ac:dyDescent="0.3">
      <c r="A29" s="18">
        <v>6</v>
      </c>
      <c r="B29" s="18">
        <v>16</v>
      </c>
      <c r="C29" s="18">
        <v>9</v>
      </c>
      <c r="D29" s="18">
        <v>0</v>
      </c>
      <c r="E29" s="18">
        <v>0</v>
      </c>
      <c r="G29" s="18">
        <v>6</v>
      </c>
      <c r="H29" s="18">
        <v>16</v>
      </c>
      <c r="I29" s="18">
        <v>9</v>
      </c>
      <c r="J29" s="18">
        <v>0</v>
      </c>
      <c r="K29" s="18">
        <v>0</v>
      </c>
      <c r="M29" s="18">
        <v>7.4</v>
      </c>
      <c r="N29" s="18">
        <v>7.4</v>
      </c>
      <c r="O29" s="18">
        <v>7.4</v>
      </c>
      <c r="P29" s="18">
        <v>7.4</v>
      </c>
      <c r="Q29" s="18">
        <v>7.4</v>
      </c>
      <c r="S29" s="32"/>
      <c r="U29" s="18">
        <v>19.399999999999999</v>
      </c>
      <c r="V29" s="18">
        <v>39.4</v>
      </c>
      <c r="W29" s="18">
        <v>25.4</v>
      </c>
      <c r="X29" s="18">
        <v>7.4</v>
      </c>
      <c r="Y29" s="18">
        <v>7.4</v>
      </c>
    </row>
    <row r="30" spans="1:25" x14ac:dyDescent="0.3">
      <c r="A30" s="18">
        <v>7</v>
      </c>
      <c r="B30" s="18">
        <v>13</v>
      </c>
      <c r="C30" s="18">
        <v>6</v>
      </c>
      <c r="D30" s="18">
        <v>0</v>
      </c>
      <c r="E30" s="18">
        <v>0</v>
      </c>
      <c r="G30" s="18">
        <v>7</v>
      </c>
      <c r="H30" s="18">
        <v>13</v>
      </c>
      <c r="I30" s="18">
        <v>6</v>
      </c>
      <c r="J30" s="18">
        <v>0</v>
      </c>
      <c r="K30" s="18">
        <v>0</v>
      </c>
      <c r="M30" s="18">
        <v>6.2</v>
      </c>
      <c r="N30" s="18">
        <v>6.2</v>
      </c>
      <c r="O30" s="18">
        <v>6.2</v>
      </c>
      <c r="P30" s="18">
        <v>6.2</v>
      </c>
      <c r="Q30" s="18">
        <v>6.2</v>
      </c>
      <c r="S30" s="32"/>
      <c r="U30" s="18">
        <v>20.2</v>
      </c>
      <c r="V30" s="18">
        <v>32.200000000000003</v>
      </c>
      <c r="W30" s="18">
        <v>18.2</v>
      </c>
      <c r="X30" s="18">
        <v>6.2</v>
      </c>
      <c r="Y30" s="18">
        <v>6.2</v>
      </c>
    </row>
    <row r="31" spans="1:25" x14ac:dyDescent="0.3">
      <c r="A31" s="18">
        <v>5</v>
      </c>
      <c r="B31" s="18">
        <v>19.5</v>
      </c>
      <c r="C31" s="18">
        <v>2</v>
      </c>
      <c r="D31" s="18">
        <v>0</v>
      </c>
      <c r="E31" s="18">
        <v>0</v>
      </c>
      <c r="G31" s="18">
        <v>5</v>
      </c>
      <c r="H31" s="18">
        <v>19.5</v>
      </c>
      <c r="I31" s="18">
        <v>2</v>
      </c>
      <c r="J31" s="18">
        <v>0</v>
      </c>
      <c r="K31" s="18">
        <v>0</v>
      </c>
      <c r="M31" s="18">
        <v>6.6</v>
      </c>
      <c r="N31" s="18">
        <v>6.6</v>
      </c>
      <c r="O31" s="18">
        <v>6.6</v>
      </c>
      <c r="P31" s="18">
        <v>6.6</v>
      </c>
      <c r="Q31" s="18">
        <v>6.6</v>
      </c>
      <c r="S31" s="32"/>
      <c r="U31" s="18">
        <v>16.600000000000001</v>
      </c>
      <c r="V31" s="18">
        <v>45.6</v>
      </c>
      <c r="W31" s="18">
        <v>10.6</v>
      </c>
      <c r="X31" s="18">
        <v>6.6</v>
      </c>
      <c r="Y31" s="18">
        <v>6.6</v>
      </c>
    </row>
    <row r="32" spans="1:25" x14ac:dyDescent="0.3">
      <c r="A32" s="18">
        <v>5</v>
      </c>
      <c r="B32" s="18">
        <v>0</v>
      </c>
      <c r="C32" s="18">
        <v>0</v>
      </c>
      <c r="D32" s="18">
        <v>0</v>
      </c>
      <c r="E32" s="18">
        <v>0</v>
      </c>
      <c r="G32" s="18">
        <v>5</v>
      </c>
      <c r="H32" s="18">
        <v>0</v>
      </c>
      <c r="I32" s="18">
        <v>0</v>
      </c>
      <c r="J32" s="18">
        <v>0</v>
      </c>
      <c r="K32" s="18">
        <v>0</v>
      </c>
      <c r="M32" s="18">
        <v>6.2</v>
      </c>
      <c r="N32" s="18">
        <v>6.2</v>
      </c>
      <c r="O32" s="18">
        <v>6.2</v>
      </c>
      <c r="P32" s="18">
        <v>6.2</v>
      </c>
      <c r="Q32" s="18">
        <v>6.2</v>
      </c>
      <c r="S32" s="32"/>
      <c r="U32" s="18">
        <v>16.2</v>
      </c>
      <c r="V32" s="18">
        <v>6.2</v>
      </c>
      <c r="W32" s="18">
        <v>6.2</v>
      </c>
      <c r="X32" s="18">
        <v>6.2</v>
      </c>
      <c r="Y32" s="18">
        <v>6.2</v>
      </c>
    </row>
    <row r="33" spans="1:25" x14ac:dyDescent="0.3">
      <c r="A33" s="18">
        <v>0</v>
      </c>
      <c r="B33" s="18">
        <v>12</v>
      </c>
      <c r="C33" s="18">
        <v>2</v>
      </c>
      <c r="D33" s="18">
        <v>0</v>
      </c>
      <c r="E33" s="18">
        <v>0</v>
      </c>
      <c r="G33" s="18">
        <v>0</v>
      </c>
      <c r="H33" s="18">
        <v>12</v>
      </c>
      <c r="I33" s="18">
        <v>2</v>
      </c>
      <c r="J33" s="18">
        <v>0</v>
      </c>
      <c r="K33" s="18">
        <v>0</v>
      </c>
      <c r="M33" s="18">
        <v>6.2</v>
      </c>
      <c r="N33" s="18">
        <v>6.2</v>
      </c>
      <c r="O33" s="18">
        <v>6.2</v>
      </c>
      <c r="P33" s="18">
        <v>6.2</v>
      </c>
      <c r="Q33" s="18">
        <v>6.2</v>
      </c>
      <c r="S33" s="32"/>
      <c r="U33" s="18">
        <v>6.2</v>
      </c>
      <c r="V33" s="18">
        <v>30.2</v>
      </c>
      <c r="W33" s="18">
        <v>10.199999999999999</v>
      </c>
      <c r="X33" s="18">
        <v>6.2</v>
      </c>
      <c r="Y33" s="18">
        <v>6.2</v>
      </c>
    </row>
    <row r="34" spans="1:25" x14ac:dyDescent="0.3">
      <c r="A34" s="18">
        <v>5</v>
      </c>
      <c r="B34" s="18">
        <v>20.5</v>
      </c>
      <c r="C34" s="18">
        <v>7</v>
      </c>
      <c r="D34" s="18">
        <v>0</v>
      </c>
      <c r="E34" s="18">
        <v>0</v>
      </c>
      <c r="G34" s="18">
        <v>5</v>
      </c>
      <c r="H34" s="18">
        <v>20.5</v>
      </c>
      <c r="I34" s="18">
        <v>7</v>
      </c>
      <c r="J34" s="18">
        <v>0</v>
      </c>
      <c r="K34" s="18">
        <v>0</v>
      </c>
      <c r="M34" s="18">
        <v>7.2</v>
      </c>
      <c r="N34" s="18">
        <v>7.2</v>
      </c>
      <c r="O34" s="18">
        <v>7.2</v>
      </c>
      <c r="P34" s="18">
        <v>7.2</v>
      </c>
      <c r="Q34" s="18">
        <v>7.2</v>
      </c>
      <c r="S34" s="32"/>
      <c r="U34" s="18">
        <v>17.2</v>
      </c>
      <c r="V34" s="18">
        <v>48.2</v>
      </c>
      <c r="W34" s="18">
        <v>21.2</v>
      </c>
      <c r="X34" s="18">
        <v>7.2</v>
      </c>
      <c r="Y34" s="18">
        <v>7.2</v>
      </c>
    </row>
    <row r="35" spans="1:25" x14ac:dyDescent="0.3">
      <c r="A35" s="18">
        <v>3</v>
      </c>
      <c r="B35" s="18">
        <v>22.5</v>
      </c>
      <c r="C35" s="18">
        <v>7</v>
      </c>
      <c r="D35" s="18">
        <v>0</v>
      </c>
      <c r="E35" s="18">
        <v>0</v>
      </c>
      <c r="G35" s="18">
        <v>3</v>
      </c>
      <c r="H35" s="18">
        <v>22.5</v>
      </c>
      <c r="I35" s="18">
        <v>7</v>
      </c>
      <c r="J35" s="18">
        <v>0</v>
      </c>
      <c r="K35" s="18">
        <v>0</v>
      </c>
      <c r="M35" s="18">
        <v>7.8</v>
      </c>
      <c r="N35" s="18">
        <v>7.8</v>
      </c>
      <c r="O35" s="18">
        <v>7.8</v>
      </c>
      <c r="P35" s="18">
        <v>7.8</v>
      </c>
      <c r="Q35" s="18">
        <v>7.8</v>
      </c>
      <c r="S35" s="32"/>
      <c r="U35" s="18">
        <v>13.8</v>
      </c>
      <c r="V35" s="18">
        <v>52.8</v>
      </c>
      <c r="W35" s="18">
        <v>21.8</v>
      </c>
      <c r="X35" s="18">
        <v>7.8</v>
      </c>
      <c r="Y35" s="18">
        <v>7.8</v>
      </c>
    </row>
    <row r="36" spans="1:25" x14ac:dyDescent="0.3">
      <c r="A36" s="18">
        <v>2</v>
      </c>
      <c r="B36" s="18">
        <v>11</v>
      </c>
      <c r="C36" s="18">
        <v>2</v>
      </c>
      <c r="D36" s="18">
        <v>0</v>
      </c>
      <c r="E36" s="18">
        <v>0</v>
      </c>
      <c r="G36" s="18">
        <v>2</v>
      </c>
      <c r="H36" s="18">
        <v>11</v>
      </c>
      <c r="I36" s="18">
        <v>2</v>
      </c>
      <c r="J36" s="18">
        <v>0</v>
      </c>
      <c r="K36" s="18">
        <v>0</v>
      </c>
      <c r="M36" s="18">
        <v>6.4</v>
      </c>
      <c r="N36" s="18">
        <v>6.4</v>
      </c>
      <c r="O36" s="18">
        <v>6.4</v>
      </c>
      <c r="P36" s="18">
        <v>6.4</v>
      </c>
      <c r="Q36" s="18">
        <v>6.4</v>
      </c>
      <c r="S36" s="32"/>
      <c r="U36" s="18">
        <v>10.4</v>
      </c>
      <c r="V36" s="18">
        <v>28.4</v>
      </c>
      <c r="W36" s="18">
        <v>10.4</v>
      </c>
      <c r="X36" s="18">
        <v>6.4</v>
      </c>
      <c r="Y36" s="18">
        <v>6.4</v>
      </c>
    </row>
    <row r="37" spans="1:25" x14ac:dyDescent="0.3">
      <c r="A37" s="18">
        <v>6</v>
      </c>
      <c r="B37" s="18">
        <v>18.5</v>
      </c>
      <c r="C37" s="18">
        <v>7</v>
      </c>
      <c r="D37" s="18">
        <v>0</v>
      </c>
      <c r="E37" s="18">
        <v>0</v>
      </c>
      <c r="G37" s="18">
        <v>6</v>
      </c>
      <c r="H37" s="18">
        <v>18.5</v>
      </c>
      <c r="I37" s="18">
        <v>7</v>
      </c>
      <c r="J37" s="18">
        <v>0</v>
      </c>
      <c r="K37" s="18">
        <v>0</v>
      </c>
      <c r="M37" s="18">
        <v>7.2</v>
      </c>
      <c r="N37" s="18">
        <v>7.2</v>
      </c>
      <c r="O37" s="18">
        <v>7.2</v>
      </c>
      <c r="P37" s="18">
        <v>7.2</v>
      </c>
      <c r="Q37" s="18">
        <v>7.2</v>
      </c>
      <c r="S37" s="32"/>
      <c r="U37" s="18">
        <v>19.2</v>
      </c>
      <c r="V37" s="18">
        <v>44.2</v>
      </c>
      <c r="W37" s="18">
        <v>21.2</v>
      </c>
      <c r="X37" s="18">
        <v>7.2</v>
      </c>
      <c r="Y37" s="18">
        <v>7.2</v>
      </c>
    </row>
    <row r="38" spans="1:25" x14ac:dyDescent="0.3">
      <c r="A38" s="18">
        <v>0</v>
      </c>
      <c r="B38" s="18">
        <v>20</v>
      </c>
      <c r="C38" s="18">
        <v>4</v>
      </c>
      <c r="D38" s="18">
        <v>0</v>
      </c>
      <c r="E38" s="18">
        <v>0</v>
      </c>
      <c r="G38" s="18">
        <v>0</v>
      </c>
      <c r="H38" s="18">
        <v>20</v>
      </c>
      <c r="I38" s="18">
        <v>4</v>
      </c>
      <c r="J38" s="18">
        <v>0</v>
      </c>
      <c r="K38" s="18">
        <v>0</v>
      </c>
      <c r="M38" s="18">
        <v>5.8</v>
      </c>
      <c r="N38" s="18">
        <v>5.8</v>
      </c>
      <c r="O38" s="18">
        <v>5.8</v>
      </c>
      <c r="P38" s="18">
        <v>5.8</v>
      </c>
      <c r="Q38" s="18">
        <v>5.8</v>
      </c>
      <c r="S38" s="32"/>
      <c r="U38" s="18">
        <v>5.8</v>
      </c>
      <c r="V38" s="18">
        <v>45.8</v>
      </c>
      <c r="W38" s="18">
        <v>13.8</v>
      </c>
      <c r="X38" s="18">
        <v>5.8</v>
      </c>
      <c r="Y38" s="18">
        <v>5.8</v>
      </c>
    </row>
    <row r="39" spans="1:25" x14ac:dyDescent="0.3">
      <c r="A39" s="18">
        <v>7</v>
      </c>
      <c r="B39" s="18">
        <v>22.5</v>
      </c>
      <c r="C39" s="18">
        <v>10</v>
      </c>
      <c r="D39" s="18">
        <v>0</v>
      </c>
      <c r="E39" s="18">
        <v>0</v>
      </c>
      <c r="G39" s="18">
        <v>7</v>
      </c>
      <c r="H39" s="18">
        <v>22.5</v>
      </c>
      <c r="I39" s="18">
        <v>10</v>
      </c>
      <c r="J39" s="18">
        <v>0</v>
      </c>
      <c r="K39" s="18">
        <v>0</v>
      </c>
      <c r="M39" s="18">
        <v>8.1999999999999993</v>
      </c>
      <c r="N39" s="18">
        <v>8.1999999999999993</v>
      </c>
      <c r="O39" s="18">
        <v>8.1999999999999993</v>
      </c>
      <c r="P39" s="18">
        <v>8.1999999999999993</v>
      </c>
      <c r="Q39" s="18">
        <v>8.1999999999999993</v>
      </c>
      <c r="S39" s="32"/>
      <c r="U39" s="18">
        <v>22.2</v>
      </c>
      <c r="V39" s="18">
        <v>53.2</v>
      </c>
      <c r="W39" s="18">
        <v>28.2</v>
      </c>
      <c r="X39" s="18">
        <v>8.1999999999999993</v>
      </c>
      <c r="Y39" s="18">
        <v>8.1999999999999993</v>
      </c>
    </row>
    <row r="40" spans="1:25" x14ac:dyDescent="0.3">
      <c r="A40" s="18">
        <v>0</v>
      </c>
      <c r="B40" s="18">
        <v>19.5</v>
      </c>
      <c r="C40" s="18">
        <v>5</v>
      </c>
      <c r="D40" s="18">
        <v>0</v>
      </c>
      <c r="E40" s="18">
        <v>0</v>
      </c>
      <c r="G40" s="18">
        <v>0</v>
      </c>
      <c r="H40" s="18">
        <v>19.5</v>
      </c>
      <c r="I40" s="18">
        <v>5</v>
      </c>
      <c r="J40" s="18">
        <v>0</v>
      </c>
      <c r="K40" s="18">
        <v>0</v>
      </c>
      <c r="M40" s="18">
        <v>7.2</v>
      </c>
      <c r="N40" s="18">
        <v>7.2</v>
      </c>
      <c r="O40" s="18">
        <v>7.2</v>
      </c>
      <c r="P40" s="18">
        <v>7.2</v>
      </c>
      <c r="Q40" s="18">
        <v>7.2</v>
      </c>
      <c r="S40" s="32"/>
      <c r="U40" s="18">
        <v>7.2</v>
      </c>
      <c r="V40" s="18">
        <v>46.2</v>
      </c>
      <c r="W40" s="18">
        <v>17.2</v>
      </c>
      <c r="X40" s="18">
        <v>7.2</v>
      </c>
      <c r="Y40" s="18">
        <v>7.2</v>
      </c>
    </row>
    <row r="41" spans="1:25" x14ac:dyDescent="0.3">
      <c r="A41" s="18">
        <v>5</v>
      </c>
      <c r="B41" s="18">
        <v>17</v>
      </c>
      <c r="C41" s="18">
        <v>4</v>
      </c>
      <c r="D41" s="18">
        <v>0</v>
      </c>
      <c r="E41" s="18">
        <v>0</v>
      </c>
      <c r="G41" s="18">
        <v>5</v>
      </c>
      <c r="H41" s="18">
        <v>17</v>
      </c>
      <c r="I41" s="18">
        <v>4</v>
      </c>
      <c r="J41" s="18">
        <v>0</v>
      </c>
      <c r="K41" s="18">
        <v>0</v>
      </c>
      <c r="M41" s="18">
        <v>7.6</v>
      </c>
      <c r="N41" s="18">
        <v>7.6</v>
      </c>
      <c r="O41" s="18">
        <v>7.6</v>
      </c>
      <c r="P41" s="18">
        <v>7.6</v>
      </c>
      <c r="Q41" s="18">
        <v>7.6</v>
      </c>
      <c r="S41" s="32"/>
      <c r="U41" s="18">
        <v>17.600000000000001</v>
      </c>
      <c r="V41" s="18">
        <v>41.6</v>
      </c>
      <c r="W41" s="18">
        <v>15.6</v>
      </c>
      <c r="X41" s="18">
        <v>7.6</v>
      </c>
      <c r="Y41" s="18">
        <v>7.6</v>
      </c>
    </row>
    <row r="42" spans="1:25" x14ac:dyDescent="0.3">
      <c r="A42" s="18">
        <v>4</v>
      </c>
      <c r="B42" s="18">
        <v>19.5</v>
      </c>
      <c r="C42" s="18">
        <v>5</v>
      </c>
      <c r="D42" s="18">
        <v>0</v>
      </c>
      <c r="E42" s="18">
        <v>0</v>
      </c>
      <c r="G42" s="18">
        <v>4</v>
      </c>
      <c r="H42" s="18">
        <v>19.5</v>
      </c>
      <c r="I42" s="18">
        <v>5</v>
      </c>
      <c r="J42" s="18">
        <v>0</v>
      </c>
      <c r="K42" s="18">
        <v>0</v>
      </c>
      <c r="M42" s="18">
        <v>7.8</v>
      </c>
      <c r="N42" s="18">
        <v>7.8</v>
      </c>
      <c r="O42" s="18">
        <v>7.8</v>
      </c>
      <c r="P42" s="18">
        <v>7.8</v>
      </c>
      <c r="Q42" s="18">
        <v>7.8</v>
      </c>
      <c r="S42" s="32"/>
      <c r="U42" s="18">
        <v>15.8</v>
      </c>
      <c r="V42" s="18">
        <v>46.8</v>
      </c>
      <c r="W42" s="18">
        <v>17.8</v>
      </c>
      <c r="X42" s="18">
        <v>7.8</v>
      </c>
      <c r="Y42" s="18">
        <v>7.8</v>
      </c>
    </row>
    <row r="43" spans="1:25" x14ac:dyDescent="0.3">
      <c r="A43" s="18">
        <v>5</v>
      </c>
      <c r="B43" s="18">
        <v>25.5</v>
      </c>
      <c r="C43" s="18">
        <v>5</v>
      </c>
      <c r="D43" s="18">
        <v>0</v>
      </c>
      <c r="E43" s="18">
        <v>0</v>
      </c>
      <c r="G43" s="18">
        <v>5</v>
      </c>
      <c r="H43" s="18">
        <v>25.5</v>
      </c>
      <c r="I43" s="18">
        <v>5</v>
      </c>
      <c r="J43" s="18">
        <v>0</v>
      </c>
      <c r="K43" s="18">
        <v>0</v>
      </c>
      <c r="M43" s="18">
        <v>6.2</v>
      </c>
      <c r="N43" s="18">
        <v>6.2</v>
      </c>
      <c r="O43" s="18">
        <v>6.2</v>
      </c>
      <c r="P43" s="18">
        <v>6.2</v>
      </c>
      <c r="Q43" s="18">
        <v>6.2</v>
      </c>
      <c r="S43" s="32"/>
      <c r="U43" s="18">
        <v>16.2</v>
      </c>
      <c r="V43" s="18">
        <v>57.2</v>
      </c>
      <c r="W43" s="18">
        <v>16.2</v>
      </c>
      <c r="X43" s="18">
        <v>6.2</v>
      </c>
      <c r="Y43" s="18">
        <v>6.2</v>
      </c>
    </row>
    <row r="44" spans="1:25" x14ac:dyDescent="0.3">
      <c r="A44" s="18">
        <v>6</v>
      </c>
      <c r="B44" s="18">
        <v>19.5</v>
      </c>
      <c r="C44" s="18">
        <v>2</v>
      </c>
      <c r="D44" s="18">
        <v>0</v>
      </c>
      <c r="E44" s="18">
        <v>0</v>
      </c>
      <c r="G44" s="18">
        <v>6</v>
      </c>
      <c r="H44" s="18">
        <v>19.5</v>
      </c>
      <c r="I44" s="18">
        <v>2</v>
      </c>
      <c r="J44" s="18">
        <v>0</v>
      </c>
      <c r="K44" s="18">
        <v>0</v>
      </c>
      <c r="M44" s="18">
        <v>7.2</v>
      </c>
      <c r="N44" s="18">
        <v>7.2</v>
      </c>
      <c r="O44" s="18">
        <v>7.2</v>
      </c>
      <c r="P44" s="18">
        <v>7.2</v>
      </c>
      <c r="Q44" s="18">
        <v>7.2</v>
      </c>
      <c r="S44" s="32"/>
      <c r="U44" s="18">
        <v>19.2</v>
      </c>
      <c r="V44" s="18">
        <v>46.2</v>
      </c>
      <c r="W44" s="18">
        <v>11.2</v>
      </c>
      <c r="X44" s="18">
        <v>7.2</v>
      </c>
      <c r="Y44" s="18">
        <v>7.2</v>
      </c>
    </row>
    <row r="45" spans="1:25" x14ac:dyDescent="0.3">
      <c r="A45" s="18">
        <v>5</v>
      </c>
      <c r="B45" s="18">
        <v>11</v>
      </c>
      <c r="C45" s="18">
        <v>8.5</v>
      </c>
      <c r="D45" s="18">
        <v>0</v>
      </c>
      <c r="E45" s="18">
        <v>0</v>
      </c>
      <c r="G45" s="18">
        <v>5</v>
      </c>
      <c r="H45" s="18">
        <v>11</v>
      </c>
      <c r="I45" s="18">
        <v>8.5</v>
      </c>
      <c r="J45" s="18">
        <v>0</v>
      </c>
      <c r="K45" s="18">
        <v>0</v>
      </c>
      <c r="M45" s="18">
        <v>6.8</v>
      </c>
      <c r="N45" s="18">
        <v>6.8</v>
      </c>
      <c r="O45" s="18">
        <v>6.8</v>
      </c>
      <c r="P45" s="18">
        <v>6.8</v>
      </c>
      <c r="Q45" s="18">
        <v>6.8</v>
      </c>
      <c r="S45" s="32"/>
      <c r="U45" s="18">
        <v>16.8</v>
      </c>
      <c r="V45" s="18">
        <v>28.8</v>
      </c>
      <c r="W45" s="18">
        <v>23.8</v>
      </c>
      <c r="X45" s="18">
        <v>6.8</v>
      </c>
      <c r="Y45" s="18">
        <v>6.8</v>
      </c>
    </row>
    <row r="46" spans="1:25" x14ac:dyDescent="0.3">
      <c r="A46" s="18">
        <v>6</v>
      </c>
      <c r="B46" s="18">
        <v>24.5</v>
      </c>
      <c r="C46" s="18">
        <v>7</v>
      </c>
      <c r="D46" s="18">
        <v>0</v>
      </c>
      <c r="E46" s="18">
        <v>0</v>
      </c>
      <c r="G46" s="18">
        <v>6</v>
      </c>
      <c r="H46" s="18">
        <v>24.5</v>
      </c>
      <c r="I46" s="18">
        <v>7</v>
      </c>
      <c r="J46" s="18">
        <v>0</v>
      </c>
      <c r="K46" s="18">
        <v>0</v>
      </c>
      <c r="M46" s="18">
        <v>6.4</v>
      </c>
      <c r="N46" s="18">
        <v>6.4</v>
      </c>
      <c r="O46" s="18">
        <v>6.4</v>
      </c>
      <c r="P46" s="18">
        <v>6.4</v>
      </c>
      <c r="Q46" s="18">
        <v>6.4</v>
      </c>
      <c r="S46" s="32"/>
      <c r="U46" s="18">
        <v>18.399999999999999</v>
      </c>
      <c r="V46" s="18">
        <v>55.4</v>
      </c>
      <c r="W46" s="18">
        <v>20.399999999999999</v>
      </c>
      <c r="X46" s="18">
        <v>6.4</v>
      </c>
      <c r="Y46" s="18">
        <v>6.4</v>
      </c>
    </row>
    <row r="47" spans="1:25" x14ac:dyDescent="0.3">
      <c r="A47" s="18">
        <v>7</v>
      </c>
      <c r="B47" s="18">
        <v>24</v>
      </c>
      <c r="C47" s="18">
        <v>11</v>
      </c>
      <c r="D47" s="18">
        <v>0</v>
      </c>
      <c r="E47" s="18">
        <v>0</v>
      </c>
      <c r="G47" s="18">
        <v>7</v>
      </c>
      <c r="H47" s="18">
        <v>24</v>
      </c>
      <c r="I47" s="18">
        <v>11</v>
      </c>
      <c r="J47" s="18">
        <v>0</v>
      </c>
      <c r="K47" s="18">
        <v>0</v>
      </c>
      <c r="M47" s="18">
        <v>8.1999999999999993</v>
      </c>
      <c r="N47" s="18">
        <v>8.1999999999999993</v>
      </c>
      <c r="O47" s="18">
        <v>8.1999999999999993</v>
      </c>
      <c r="P47" s="18">
        <v>8.1999999999999993</v>
      </c>
      <c r="Q47" s="18">
        <v>8.1999999999999993</v>
      </c>
      <c r="S47" s="32"/>
      <c r="U47" s="18">
        <v>22.2</v>
      </c>
      <c r="V47" s="18">
        <v>56.2</v>
      </c>
      <c r="W47" s="18">
        <v>30.2</v>
      </c>
      <c r="X47" s="18">
        <v>8.1999999999999993</v>
      </c>
      <c r="Y47" s="18">
        <v>8.1999999999999993</v>
      </c>
    </row>
    <row r="48" spans="1:25" x14ac:dyDescent="0.3">
      <c r="A48" s="18">
        <v>6</v>
      </c>
      <c r="B48" s="18">
        <v>8.5</v>
      </c>
      <c r="C48" s="18">
        <v>5</v>
      </c>
      <c r="D48" s="18">
        <v>0</v>
      </c>
      <c r="E48" s="18">
        <v>0</v>
      </c>
      <c r="G48" s="18">
        <v>6</v>
      </c>
      <c r="H48" s="18">
        <v>8.5</v>
      </c>
      <c r="I48" s="18">
        <v>5</v>
      </c>
      <c r="J48" s="18">
        <v>0</v>
      </c>
      <c r="K48" s="18">
        <v>0</v>
      </c>
      <c r="M48" s="18">
        <v>8.1999999999999993</v>
      </c>
      <c r="N48" s="18">
        <v>8.1999999999999993</v>
      </c>
      <c r="O48" s="18">
        <v>8.1999999999999993</v>
      </c>
      <c r="P48" s="18">
        <v>8.1999999999999993</v>
      </c>
      <c r="Q48" s="18">
        <v>8.1999999999999993</v>
      </c>
      <c r="S48" s="32"/>
      <c r="U48" s="18">
        <v>20.2</v>
      </c>
      <c r="V48" s="18">
        <v>25.2</v>
      </c>
      <c r="W48" s="18">
        <v>18.2</v>
      </c>
      <c r="X48" s="18">
        <v>8.1999999999999993</v>
      </c>
      <c r="Y48" s="18">
        <v>8.1999999999999993</v>
      </c>
    </row>
    <row r="49" spans="1:25" x14ac:dyDescent="0.3">
      <c r="A49" s="18">
        <v>2</v>
      </c>
      <c r="B49" s="18">
        <v>2</v>
      </c>
      <c r="C49" s="18">
        <v>5</v>
      </c>
      <c r="D49" s="18">
        <v>0</v>
      </c>
      <c r="E49" s="18">
        <v>0</v>
      </c>
      <c r="G49" s="18">
        <v>2</v>
      </c>
      <c r="H49" s="18">
        <v>2</v>
      </c>
      <c r="I49" s="18">
        <v>5</v>
      </c>
      <c r="J49" s="18">
        <v>0</v>
      </c>
      <c r="K49" s="18">
        <v>0</v>
      </c>
      <c r="M49" s="18">
        <v>6.8</v>
      </c>
      <c r="N49" s="18">
        <v>6.8</v>
      </c>
      <c r="O49" s="18">
        <v>6.8</v>
      </c>
      <c r="P49" s="18">
        <v>6.8</v>
      </c>
      <c r="Q49" s="18">
        <v>6.8</v>
      </c>
      <c r="S49" s="32"/>
      <c r="U49" s="18">
        <v>10.8</v>
      </c>
      <c r="V49" s="18">
        <v>10.8</v>
      </c>
      <c r="W49" s="18">
        <v>16.8</v>
      </c>
      <c r="X49" s="18">
        <v>6.8</v>
      </c>
      <c r="Y49" s="18">
        <v>6.8</v>
      </c>
    </row>
    <row r="50" spans="1:25" x14ac:dyDescent="0.3">
      <c r="A50" s="18">
        <v>6</v>
      </c>
      <c r="B50" s="18">
        <v>21.5</v>
      </c>
      <c r="C50" s="18">
        <v>5</v>
      </c>
      <c r="D50" s="18">
        <v>0</v>
      </c>
      <c r="E50" s="18">
        <v>0</v>
      </c>
      <c r="G50" s="18">
        <v>6</v>
      </c>
      <c r="H50" s="18">
        <v>21.5</v>
      </c>
      <c r="I50" s="18">
        <v>5</v>
      </c>
      <c r="J50" s="18">
        <v>0</v>
      </c>
      <c r="K50" s="18">
        <v>0</v>
      </c>
      <c r="M50" s="18">
        <v>6.6</v>
      </c>
      <c r="N50" s="18">
        <v>6.6</v>
      </c>
      <c r="O50" s="18">
        <v>6.6</v>
      </c>
      <c r="P50" s="18">
        <v>6.6</v>
      </c>
      <c r="Q50" s="18">
        <v>6.6</v>
      </c>
      <c r="S50" s="32"/>
      <c r="U50" s="18">
        <v>18.600000000000001</v>
      </c>
      <c r="V50" s="18">
        <v>49.6</v>
      </c>
      <c r="W50" s="18">
        <v>16.600000000000001</v>
      </c>
      <c r="X50" s="18">
        <v>6.6</v>
      </c>
      <c r="Y50" s="18">
        <v>6.6</v>
      </c>
    </row>
    <row r="51" spans="1:25" x14ac:dyDescent="0.3">
      <c r="A51" s="18">
        <v>6</v>
      </c>
      <c r="B51" s="18">
        <v>21.5</v>
      </c>
      <c r="C51" s="18">
        <v>2</v>
      </c>
      <c r="D51" s="18">
        <v>0</v>
      </c>
      <c r="E51" s="18">
        <v>0</v>
      </c>
      <c r="G51" s="18">
        <v>6</v>
      </c>
      <c r="H51" s="18">
        <v>21.5</v>
      </c>
      <c r="I51" s="18">
        <v>2</v>
      </c>
      <c r="J51" s="18">
        <v>0</v>
      </c>
      <c r="K51" s="18">
        <v>0</v>
      </c>
      <c r="M51" s="18">
        <v>7.6</v>
      </c>
      <c r="N51" s="18">
        <v>7.6</v>
      </c>
      <c r="O51" s="18">
        <v>7.6</v>
      </c>
      <c r="P51" s="18">
        <v>7.6</v>
      </c>
      <c r="Q51" s="18">
        <v>7.6</v>
      </c>
      <c r="S51" s="32"/>
      <c r="U51" s="18">
        <v>19.600000000000001</v>
      </c>
      <c r="V51" s="18">
        <v>50.6</v>
      </c>
      <c r="W51" s="18">
        <v>11.6</v>
      </c>
      <c r="X51" s="18">
        <v>7.6</v>
      </c>
      <c r="Y51" s="18">
        <v>7.6</v>
      </c>
    </row>
    <row r="52" spans="1:25" x14ac:dyDescent="0.3">
      <c r="A52" s="18">
        <v>6</v>
      </c>
      <c r="B52" s="18">
        <v>18</v>
      </c>
      <c r="C52" s="18">
        <v>6</v>
      </c>
      <c r="D52" s="18">
        <v>0</v>
      </c>
      <c r="E52" s="18">
        <v>0</v>
      </c>
      <c r="G52" s="18">
        <v>6</v>
      </c>
      <c r="H52" s="18">
        <v>18</v>
      </c>
      <c r="I52" s="18">
        <v>6</v>
      </c>
      <c r="J52" s="18">
        <v>0</v>
      </c>
      <c r="K52" s="18">
        <v>0</v>
      </c>
      <c r="M52" s="18">
        <v>7.6</v>
      </c>
      <c r="N52" s="18">
        <v>7.6</v>
      </c>
      <c r="O52" s="18">
        <v>7.6</v>
      </c>
      <c r="P52" s="18">
        <v>7.6</v>
      </c>
      <c r="Q52" s="18">
        <v>7.6</v>
      </c>
      <c r="S52" s="32"/>
      <c r="U52" s="18">
        <v>19.600000000000001</v>
      </c>
      <c r="V52" s="18">
        <v>43.6</v>
      </c>
      <c r="W52" s="18">
        <v>19.600000000000001</v>
      </c>
      <c r="X52" s="18">
        <v>7.6</v>
      </c>
      <c r="Y52" s="18">
        <v>7.6</v>
      </c>
    </row>
    <row r="53" spans="1:25" x14ac:dyDescent="0.3">
      <c r="A53" s="18">
        <v>0</v>
      </c>
      <c r="B53" s="18">
        <v>13</v>
      </c>
      <c r="C53" s="18">
        <v>5</v>
      </c>
      <c r="D53" s="18">
        <v>0</v>
      </c>
      <c r="E53" s="18">
        <v>0</v>
      </c>
      <c r="G53" s="18">
        <v>0</v>
      </c>
      <c r="H53" s="18">
        <v>13</v>
      </c>
      <c r="I53" s="18">
        <v>5</v>
      </c>
      <c r="J53" s="18">
        <v>0</v>
      </c>
      <c r="K53" s="18">
        <v>0</v>
      </c>
      <c r="M53" s="18">
        <v>7.4</v>
      </c>
      <c r="N53" s="18">
        <v>7.4</v>
      </c>
      <c r="O53" s="18">
        <v>7.4</v>
      </c>
      <c r="P53" s="18">
        <v>7.4</v>
      </c>
      <c r="Q53" s="18">
        <v>7.4</v>
      </c>
      <c r="S53" s="32"/>
      <c r="U53" s="18">
        <v>7.4</v>
      </c>
      <c r="V53" s="18">
        <v>33.4</v>
      </c>
      <c r="W53" s="18">
        <v>17.399999999999999</v>
      </c>
      <c r="X53" s="18">
        <v>7.4</v>
      </c>
      <c r="Y53" s="18">
        <v>7.4</v>
      </c>
    </row>
    <row r="54" spans="1:25" x14ac:dyDescent="0.3">
      <c r="A54" s="18">
        <v>5</v>
      </c>
      <c r="B54" s="18">
        <v>10.5</v>
      </c>
      <c r="C54" s="18">
        <v>5</v>
      </c>
      <c r="D54" s="18">
        <v>0</v>
      </c>
      <c r="E54" s="18">
        <v>0</v>
      </c>
      <c r="G54" s="18">
        <v>5</v>
      </c>
      <c r="H54" s="18">
        <v>10.5</v>
      </c>
      <c r="I54" s="18">
        <v>5</v>
      </c>
      <c r="J54" s="18">
        <v>0</v>
      </c>
      <c r="K54" s="18">
        <v>0</v>
      </c>
      <c r="M54" s="18">
        <v>6.8</v>
      </c>
      <c r="N54" s="18">
        <v>6.8</v>
      </c>
      <c r="O54" s="18">
        <v>6.8</v>
      </c>
      <c r="P54" s="18">
        <v>6.8</v>
      </c>
      <c r="Q54" s="18">
        <v>6.8</v>
      </c>
      <c r="S54" s="32"/>
      <c r="U54" s="18">
        <v>16.8</v>
      </c>
      <c r="V54" s="18">
        <v>27.8</v>
      </c>
      <c r="W54" s="18">
        <v>16.8</v>
      </c>
      <c r="X54" s="18">
        <v>6.8</v>
      </c>
      <c r="Y54" s="18">
        <v>6.8</v>
      </c>
    </row>
    <row r="55" spans="1:25" x14ac:dyDescent="0.3">
      <c r="A55" s="18">
        <v>6</v>
      </c>
      <c r="B55" s="18">
        <v>3</v>
      </c>
      <c r="C55" s="18">
        <v>5</v>
      </c>
      <c r="D55" s="18">
        <v>0</v>
      </c>
      <c r="E55" s="18">
        <v>0</v>
      </c>
      <c r="G55" s="18">
        <v>6</v>
      </c>
      <c r="H55" s="18">
        <v>3</v>
      </c>
      <c r="I55" s="18">
        <v>5</v>
      </c>
      <c r="J55" s="18">
        <v>0</v>
      </c>
      <c r="K55" s="18">
        <v>0</v>
      </c>
      <c r="M55" s="18">
        <v>6.6</v>
      </c>
      <c r="N55" s="18">
        <v>6.6</v>
      </c>
      <c r="O55" s="18">
        <v>6.6</v>
      </c>
      <c r="P55" s="18">
        <v>6.6</v>
      </c>
      <c r="Q55" s="18">
        <v>6.6</v>
      </c>
      <c r="S55" s="32"/>
      <c r="U55" s="18">
        <v>18.600000000000001</v>
      </c>
      <c r="V55" s="18">
        <v>12.6</v>
      </c>
      <c r="W55" s="18">
        <v>16.600000000000001</v>
      </c>
      <c r="X55" s="18">
        <v>6.6</v>
      </c>
      <c r="Y55" s="18">
        <v>6.6</v>
      </c>
    </row>
    <row r="56" spans="1:25" x14ac:dyDescent="0.3">
      <c r="A56" s="18">
        <v>5</v>
      </c>
      <c r="B56" s="18">
        <v>6</v>
      </c>
      <c r="C56" s="18">
        <v>0</v>
      </c>
      <c r="D56" s="18">
        <v>0</v>
      </c>
      <c r="E56" s="18">
        <v>0</v>
      </c>
      <c r="G56" s="18">
        <v>5</v>
      </c>
      <c r="H56" s="18">
        <v>6</v>
      </c>
      <c r="I56" s="18">
        <v>0</v>
      </c>
      <c r="J56" s="18">
        <v>0</v>
      </c>
      <c r="K56" s="18">
        <v>0</v>
      </c>
      <c r="M56" s="18">
        <v>6.4</v>
      </c>
      <c r="N56" s="18">
        <v>6.4</v>
      </c>
      <c r="O56" s="18">
        <v>6.4</v>
      </c>
      <c r="P56" s="18">
        <v>6.4</v>
      </c>
      <c r="Q56" s="18">
        <v>6.4</v>
      </c>
      <c r="S56" s="32"/>
      <c r="U56" s="18">
        <v>16.399999999999999</v>
      </c>
      <c r="V56" s="18">
        <v>18.399999999999999</v>
      </c>
      <c r="W56" s="18">
        <v>6.4</v>
      </c>
      <c r="X56" s="18">
        <v>6.4</v>
      </c>
      <c r="Y56" s="18">
        <v>6.4</v>
      </c>
    </row>
    <row r="57" spans="1:25" x14ac:dyDescent="0.3">
      <c r="A57" s="18">
        <v>6</v>
      </c>
      <c r="B57" s="18">
        <v>8.5</v>
      </c>
      <c r="C57" s="18">
        <v>5</v>
      </c>
      <c r="D57" s="18">
        <v>0</v>
      </c>
      <c r="E57" s="18">
        <v>0</v>
      </c>
      <c r="G57" s="18">
        <v>6</v>
      </c>
      <c r="H57" s="18">
        <v>8.5</v>
      </c>
      <c r="I57" s="18">
        <v>5</v>
      </c>
      <c r="J57" s="18">
        <v>0</v>
      </c>
      <c r="K57" s="18">
        <v>0</v>
      </c>
      <c r="M57" s="18">
        <v>6</v>
      </c>
      <c r="N57" s="18">
        <v>6</v>
      </c>
      <c r="O57" s="18">
        <v>6</v>
      </c>
      <c r="P57" s="18">
        <v>6</v>
      </c>
      <c r="Q57" s="18">
        <v>6</v>
      </c>
      <c r="S57" s="32"/>
      <c r="U57" s="18">
        <v>18</v>
      </c>
      <c r="V57" s="18">
        <v>23</v>
      </c>
      <c r="W57" s="18">
        <v>16</v>
      </c>
      <c r="X57" s="18">
        <v>6</v>
      </c>
      <c r="Y57" s="18">
        <v>6</v>
      </c>
    </row>
    <row r="58" spans="1:25" x14ac:dyDescent="0.3">
      <c r="A58" s="18">
        <v>0</v>
      </c>
      <c r="B58" s="18">
        <v>0</v>
      </c>
      <c r="C58" s="18">
        <v>0</v>
      </c>
      <c r="D58" s="18">
        <v>0</v>
      </c>
      <c r="E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M58" s="18">
        <v>6</v>
      </c>
      <c r="N58" s="18">
        <v>6</v>
      </c>
      <c r="O58" s="18">
        <v>6</v>
      </c>
      <c r="P58" s="18">
        <v>6</v>
      </c>
      <c r="Q58" s="18">
        <v>6</v>
      </c>
      <c r="S58" s="32"/>
      <c r="U58" s="18">
        <v>6</v>
      </c>
      <c r="V58" s="18">
        <v>6</v>
      </c>
      <c r="W58" s="18">
        <v>6</v>
      </c>
      <c r="X58" s="18">
        <v>6</v>
      </c>
      <c r="Y58" s="18">
        <v>6</v>
      </c>
    </row>
    <row r="59" spans="1:25" x14ac:dyDescent="0.3">
      <c r="S59" s="32"/>
    </row>
    <row r="60" spans="1:25" x14ac:dyDescent="0.3">
      <c r="S60" s="32"/>
      <c r="T60" s="19" t="s">
        <v>71</v>
      </c>
      <c r="U60" s="34" t="s">
        <v>24</v>
      </c>
      <c r="V60" s="34" t="s">
        <v>27</v>
      </c>
      <c r="W60" s="34" t="s">
        <v>30</v>
      </c>
      <c r="X60" s="34" t="s">
        <v>32</v>
      </c>
      <c r="Y60" s="34" t="s">
        <v>35</v>
      </c>
    </row>
    <row r="61" spans="1:25" x14ac:dyDescent="0.3">
      <c r="S61" s="32"/>
      <c r="T61" s="19" t="s">
        <v>197</v>
      </c>
      <c r="U61" s="8">
        <v>42</v>
      </c>
      <c r="V61" s="8">
        <v>26</v>
      </c>
      <c r="W61" s="8">
        <v>11</v>
      </c>
      <c r="X61" s="8">
        <v>52</v>
      </c>
      <c r="Y61" s="8">
        <v>52</v>
      </c>
    </row>
    <row r="62" spans="1:25" x14ac:dyDescent="0.3">
      <c r="S62" s="32"/>
      <c r="T62" s="19" t="s">
        <v>198</v>
      </c>
      <c r="U62" s="35">
        <v>52</v>
      </c>
      <c r="V62" s="35">
        <v>52</v>
      </c>
      <c r="W62" s="35">
        <v>52</v>
      </c>
      <c r="X62" s="35">
        <v>52</v>
      </c>
      <c r="Y62" s="35">
        <v>52</v>
      </c>
    </row>
    <row r="63" spans="1:25" x14ac:dyDescent="0.3">
      <c r="S63" s="32"/>
      <c r="T63" s="19" t="s">
        <v>199</v>
      </c>
      <c r="U63" s="8">
        <v>80.769230769230774</v>
      </c>
      <c r="V63" s="8">
        <v>50</v>
      </c>
      <c r="W63" s="8">
        <v>21.15384615384615</v>
      </c>
      <c r="X63" s="8">
        <v>100</v>
      </c>
      <c r="Y63" s="8">
        <v>100</v>
      </c>
    </row>
  </sheetData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3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257</v>
      </c>
      <c r="B1" s="57"/>
      <c r="C1" s="57"/>
      <c r="D1" s="57"/>
      <c r="E1" s="57"/>
      <c r="G1" s="32"/>
      <c r="I1" s="56" t="s">
        <v>196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15</v>
      </c>
      <c r="B3" s="18">
        <v>37</v>
      </c>
      <c r="C3" s="18">
        <v>48</v>
      </c>
      <c r="D3" s="18">
        <v>0</v>
      </c>
      <c r="E3" s="18">
        <v>0</v>
      </c>
      <c r="G3" s="32"/>
      <c r="I3" s="18">
        <v>15</v>
      </c>
      <c r="J3" s="18">
        <v>37</v>
      </c>
      <c r="K3" s="18">
        <v>48</v>
      </c>
      <c r="L3" s="18">
        <v>0</v>
      </c>
      <c r="M3" s="18">
        <v>0</v>
      </c>
    </row>
    <row r="4" spans="1:13" x14ac:dyDescent="0.3">
      <c r="A4" s="18">
        <v>9</v>
      </c>
      <c r="B4" s="18">
        <v>22.2</v>
      </c>
      <c r="C4" s="18">
        <v>28.8</v>
      </c>
      <c r="D4" s="18">
        <v>0</v>
      </c>
      <c r="E4" s="18">
        <v>0</v>
      </c>
      <c r="G4" s="32"/>
      <c r="I4" s="18">
        <v>9</v>
      </c>
      <c r="J4" s="18">
        <v>22.2</v>
      </c>
      <c r="K4" s="18">
        <v>28.8</v>
      </c>
      <c r="L4" s="18">
        <v>0</v>
      </c>
      <c r="M4" s="18">
        <v>0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7</v>
      </c>
      <c r="B7" s="18">
        <v>8</v>
      </c>
      <c r="C7" s="18">
        <v>19</v>
      </c>
      <c r="D7" s="18">
        <v>0</v>
      </c>
      <c r="E7" s="18">
        <v>0</v>
      </c>
      <c r="G7" s="32"/>
      <c r="I7" s="18">
        <v>7</v>
      </c>
      <c r="J7" s="18">
        <v>8</v>
      </c>
      <c r="K7" s="18">
        <v>19</v>
      </c>
      <c r="L7" s="18">
        <v>0</v>
      </c>
      <c r="M7" s="18">
        <v>0</v>
      </c>
    </row>
    <row r="8" spans="1:13" x14ac:dyDescent="0.3">
      <c r="A8" s="18">
        <v>12</v>
      </c>
      <c r="B8" s="18">
        <v>32</v>
      </c>
      <c r="C8" s="18">
        <v>27</v>
      </c>
      <c r="D8" s="18">
        <v>0</v>
      </c>
      <c r="E8" s="18">
        <v>0</v>
      </c>
      <c r="G8" s="32"/>
      <c r="I8" s="18">
        <v>12</v>
      </c>
      <c r="J8" s="18">
        <v>32</v>
      </c>
      <c r="K8" s="18">
        <v>27</v>
      </c>
      <c r="L8" s="18">
        <v>0</v>
      </c>
      <c r="M8" s="18">
        <v>0</v>
      </c>
    </row>
    <row r="9" spans="1:13" x14ac:dyDescent="0.3">
      <c r="A9" s="18">
        <v>6</v>
      </c>
      <c r="B9" s="18">
        <v>15</v>
      </c>
      <c r="C9" s="18">
        <v>11</v>
      </c>
      <c r="D9" s="18">
        <v>0</v>
      </c>
      <c r="E9" s="18">
        <v>0</v>
      </c>
      <c r="G9" s="32"/>
      <c r="I9" s="18">
        <v>6</v>
      </c>
      <c r="J9" s="18">
        <v>15</v>
      </c>
      <c r="K9" s="18">
        <v>11</v>
      </c>
      <c r="L9" s="18">
        <v>0</v>
      </c>
      <c r="M9" s="18">
        <v>0</v>
      </c>
    </row>
    <row r="10" spans="1:13" x14ac:dyDescent="0.3">
      <c r="A10" s="18">
        <v>0</v>
      </c>
      <c r="B10" s="18">
        <v>19</v>
      </c>
      <c r="C10" s="18">
        <v>31</v>
      </c>
      <c r="D10" s="18">
        <v>0</v>
      </c>
      <c r="E10" s="18">
        <v>0</v>
      </c>
      <c r="G10" s="32"/>
      <c r="I10" s="18">
        <v>0</v>
      </c>
      <c r="J10" s="18">
        <v>19</v>
      </c>
      <c r="K10" s="18">
        <v>31</v>
      </c>
      <c r="L10" s="18">
        <v>0</v>
      </c>
      <c r="M10" s="18">
        <v>0</v>
      </c>
    </row>
    <row r="11" spans="1:13" x14ac:dyDescent="0.3">
      <c r="A11" s="18">
        <v>0</v>
      </c>
      <c r="B11" s="18">
        <v>16</v>
      </c>
      <c r="C11" s="18">
        <v>18</v>
      </c>
      <c r="D11" s="18">
        <v>0</v>
      </c>
      <c r="E11" s="18">
        <v>0</v>
      </c>
      <c r="G11" s="32"/>
      <c r="I11" s="18">
        <v>0</v>
      </c>
      <c r="J11" s="18">
        <v>16</v>
      </c>
      <c r="K11" s="18">
        <v>18</v>
      </c>
      <c r="L11" s="18">
        <v>0</v>
      </c>
      <c r="M11" s="18">
        <v>0</v>
      </c>
    </row>
    <row r="12" spans="1:13" x14ac:dyDescent="0.3">
      <c r="A12" s="18">
        <v>14</v>
      </c>
      <c r="B12" s="18">
        <v>23</v>
      </c>
      <c r="C12" s="18">
        <v>31</v>
      </c>
      <c r="D12" s="18">
        <v>0</v>
      </c>
      <c r="E12" s="18">
        <v>0</v>
      </c>
      <c r="G12" s="32"/>
      <c r="I12" s="18">
        <v>14</v>
      </c>
      <c r="J12" s="18">
        <v>23</v>
      </c>
      <c r="K12" s="18">
        <v>31</v>
      </c>
      <c r="L12" s="18">
        <v>0</v>
      </c>
      <c r="M12" s="18">
        <v>0</v>
      </c>
    </row>
    <row r="13" spans="1:13" x14ac:dyDescent="0.3">
      <c r="A13" s="18">
        <v>14</v>
      </c>
      <c r="B13" s="18">
        <v>33</v>
      </c>
      <c r="C13" s="18">
        <v>34</v>
      </c>
      <c r="D13" s="18">
        <v>0</v>
      </c>
      <c r="E13" s="18">
        <v>0</v>
      </c>
      <c r="G13" s="32"/>
      <c r="I13" s="18">
        <v>14</v>
      </c>
      <c r="J13" s="18">
        <v>33</v>
      </c>
      <c r="K13" s="18">
        <v>34</v>
      </c>
      <c r="L13" s="18">
        <v>0</v>
      </c>
      <c r="M13" s="18">
        <v>0</v>
      </c>
    </row>
    <row r="14" spans="1:13" x14ac:dyDescent="0.3">
      <c r="A14" s="18">
        <v>5</v>
      </c>
      <c r="B14" s="18">
        <v>11</v>
      </c>
      <c r="C14" s="18">
        <v>30</v>
      </c>
      <c r="D14" s="18">
        <v>0</v>
      </c>
      <c r="E14" s="18">
        <v>0</v>
      </c>
      <c r="G14" s="32"/>
      <c r="I14" s="18">
        <v>5</v>
      </c>
      <c r="J14" s="18">
        <v>11</v>
      </c>
      <c r="K14" s="18">
        <v>30</v>
      </c>
      <c r="L14" s="18">
        <v>0</v>
      </c>
      <c r="M14" s="18">
        <v>0</v>
      </c>
    </row>
    <row r="15" spans="1:13" x14ac:dyDescent="0.3">
      <c r="A15" s="18">
        <v>5</v>
      </c>
      <c r="B15" s="18">
        <v>28</v>
      </c>
      <c r="C15" s="18">
        <v>23</v>
      </c>
      <c r="D15" s="18">
        <v>0</v>
      </c>
      <c r="E15" s="18">
        <v>0</v>
      </c>
      <c r="G15" s="32"/>
      <c r="I15" s="18">
        <v>5</v>
      </c>
      <c r="J15" s="18">
        <v>28</v>
      </c>
      <c r="K15" s="18">
        <v>23</v>
      </c>
      <c r="L15" s="18">
        <v>0</v>
      </c>
      <c r="M15" s="18">
        <v>0</v>
      </c>
    </row>
    <row r="16" spans="1:13" x14ac:dyDescent="0.3">
      <c r="A16" s="18">
        <v>7</v>
      </c>
      <c r="B16" s="18">
        <v>0</v>
      </c>
      <c r="C16" s="18">
        <v>24</v>
      </c>
      <c r="D16" s="18">
        <v>0</v>
      </c>
      <c r="E16" s="18">
        <v>0</v>
      </c>
      <c r="G16" s="32"/>
      <c r="I16" s="18">
        <v>7</v>
      </c>
      <c r="J16" s="18">
        <v>0</v>
      </c>
      <c r="K16" s="18">
        <v>24</v>
      </c>
      <c r="L16" s="18">
        <v>0</v>
      </c>
      <c r="M16" s="18">
        <v>0</v>
      </c>
    </row>
    <row r="17" spans="1:13" x14ac:dyDescent="0.3">
      <c r="A17" s="18">
        <v>14</v>
      </c>
      <c r="B17" s="18">
        <v>29</v>
      </c>
      <c r="C17" s="18">
        <v>27</v>
      </c>
      <c r="D17" s="18">
        <v>0</v>
      </c>
      <c r="E17" s="18">
        <v>0</v>
      </c>
      <c r="G17" s="32"/>
      <c r="I17" s="18">
        <v>14</v>
      </c>
      <c r="J17" s="18">
        <v>29</v>
      </c>
      <c r="K17" s="18">
        <v>27</v>
      </c>
      <c r="L17" s="18">
        <v>0</v>
      </c>
      <c r="M17" s="18">
        <v>0</v>
      </c>
    </row>
    <row r="18" spans="1:13" x14ac:dyDescent="0.3">
      <c r="A18" s="18">
        <v>12</v>
      </c>
      <c r="B18" s="18">
        <v>30</v>
      </c>
      <c r="C18" s="18">
        <v>6</v>
      </c>
      <c r="D18" s="18">
        <v>0</v>
      </c>
      <c r="E18" s="18">
        <v>0</v>
      </c>
      <c r="G18" s="32"/>
      <c r="I18" s="18">
        <v>12</v>
      </c>
      <c r="J18" s="18">
        <v>30</v>
      </c>
      <c r="K18" s="18">
        <v>6</v>
      </c>
      <c r="L18" s="18">
        <v>0</v>
      </c>
      <c r="M18" s="18">
        <v>0</v>
      </c>
    </row>
    <row r="19" spans="1:13" x14ac:dyDescent="0.3">
      <c r="A19" s="18">
        <v>10</v>
      </c>
      <c r="B19" s="18">
        <v>26</v>
      </c>
      <c r="C19" s="18">
        <v>23</v>
      </c>
      <c r="D19" s="18">
        <v>0</v>
      </c>
      <c r="E19" s="18">
        <v>0</v>
      </c>
      <c r="G19" s="32"/>
      <c r="I19" s="18">
        <v>10</v>
      </c>
      <c r="J19" s="18">
        <v>26</v>
      </c>
      <c r="K19" s="18">
        <v>23</v>
      </c>
      <c r="L19" s="18">
        <v>0</v>
      </c>
      <c r="M19" s="18">
        <v>0</v>
      </c>
    </row>
    <row r="20" spans="1:13" x14ac:dyDescent="0.3">
      <c r="A20" s="18">
        <v>10</v>
      </c>
      <c r="B20" s="18">
        <v>22</v>
      </c>
      <c r="C20" s="18">
        <v>21</v>
      </c>
      <c r="D20" s="18">
        <v>0</v>
      </c>
      <c r="E20" s="18">
        <v>0</v>
      </c>
      <c r="G20" s="32"/>
      <c r="I20" s="18">
        <v>10</v>
      </c>
      <c r="J20" s="18">
        <v>22</v>
      </c>
      <c r="K20" s="18">
        <v>21</v>
      </c>
      <c r="L20" s="18">
        <v>0</v>
      </c>
      <c r="M20" s="18">
        <v>0</v>
      </c>
    </row>
    <row r="21" spans="1:13" x14ac:dyDescent="0.3">
      <c r="A21" s="18">
        <v>10</v>
      </c>
      <c r="B21" s="18">
        <v>19</v>
      </c>
      <c r="C21" s="18">
        <v>16</v>
      </c>
      <c r="D21" s="18">
        <v>0</v>
      </c>
      <c r="E21" s="18">
        <v>0</v>
      </c>
      <c r="G21" s="32"/>
      <c r="I21" s="18">
        <v>10</v>
      </c>
      <c r="J21" s="18">
        <v>19</v>
      </c>
      <c r="K21" s="18">
        <v>16</v>
      </c>
      <c r="L21" s="18">
        <v>0</v>
      </c>
      <c r="M21" s="18">
        <v>0</v>
      </c>
    </row>
    <row r="22" spans="1:13" x14ac:dyDescent="0.3">
      <c r="A22" s="18">
        <v>6</v>
      </c>
      <c r="B22" s="18">
        <v>37</v>
      </c>
      <c r="C22" s="18">
        <v>22</v>
      </c>
      <c r="D22" s="18">
        <v>0</v>
      </c>
      <c r="E22" s="18">
        <v>0</v>
      </c>
      <c r="G22" s="32"/>
      <c r="I22" s="18">
        <v>6</v>
      </c>
      <c r="J22" s="18">
        <v>37</v>
      </c>
      <c r="K22" s="18">
        <v>22</v>
      </c>
      <c r="L22" s="18">
        <v>0</v>
      </c>
      <c r="M22" s="18">
        <v>0</v>
      </c>
    </row>
    <row r="23" spans="1:13" x14ac:dyDescent="0.3">
      <c r="A23" s="18">
        <v>9</v>
      </c>
      <c r="B23" s="18">
        <v>22</v>
      </c>
      <c r="C23" s="18">
        <v>25</v>
      </c>
      <c r="D23" s="18">
        <v>0</v>
      </c>
      <c r="E23" s="18">
        <v>0</v>
      </c>
      <c r="G23" s="32"/>
      <c r="I23" s="18">
        <v>9</v>
      </c>
      <c r="J23" s="18">
        <v>22</v>
      </c>
      <c r="K23" s="18">
        <v>25</v>
      </c>
      <c r="L23" s="18">
        <v>0</v>
      </c>
      <c r="M23" s="18">
        <v>0</v>
      </c>
    </row>
    <row r="24" spans="1:13" x14ac:dyDescent="0.3">
      <c r="A24" s="18">
        <v>0</v>
      </c>
      <c r="B24" s="18">
        <v>24</v>
      </c>
      <c r="C24" s="18">
        <v>23</v>
      </c>
      <c r="D24" s="18">
        <v>0</v>
      </c>
      <c r="E24" s="18">
        <v>0</v>
      </c>
      <c r="G24" s="32"/>
      <c r="I24" s="18">
        <v>0</v>
      </c>
      <c r="J24" s="18">
        <v>24</v>
      </c>
      <c r="K24" s="18">
        <v>23</v>
      </c>
      <c r="L24" s="18">
        <v>0</v>
      </c>
      <c r="M24" s="18">
        <v>0</v>
      </c>
    </row>
    <row r="25" spans="1:13" x14ac:dyDescent="0.3">
      <c r="A25" s="18">
        <v>9</v>
      </c>
      <c r="B25" s="18">
        <v>32</v>
      </c>
      <c r="C25" s="18">
        <v>37</v>
      </c>
      <c r="D25" s="18">
        <v>0</v>
      </c>
      <c r="E25" s="18">
        <v>0</v>
      </c>
      <c r="G25" s="32"/>
      <c r="I25" s="18">
        <v>9</v>
      </c>
      <c r="J25" s="18">
        <v>32</v>
      </c>
      <c r="K25" s="18">
        <v>37</v>
      </c>
      <c r="L25" s="18">
        <v>0</v>
      </c>
      <c r="M25" s="18">
        <v>0</v>
      </c>
    </row>
    <row r="26" spans="1:13" x14ac:dyDescent="0.3">
      <c r="A26" s="18">
        <v>12</v>
      </c>
      <c r="B26" s="18">
        <v>29</v>
      </c>
      <c r="C26" s="18">
        <v>37</v>
      </c>
      <c r="D26" s="18">
        <v>0</v>
      </c>
      <c r="E26" s="18">
        <v>0</v>
      </c>
      <c r="G26" s="32"/>
      <c r="I26" s="18">
        <v>12</v>
      </c>
      <c r="J26" s="18">
        <v>29</v>
      </c>
      <c r="K26" s="18">
        <v>37</v>
      </c>
      <c r="L26" s="18">
        <v>0</v>
      </c>
      <c r="M26" s="18">
        <v>0</v>
      </c>
    </row>
    <row r="27" spans="1:13" x14ac:dyDescent="0.3">
      <c r="A27" s="18">
        <v>5</v>
      </c>
      <c r="B27" s="18">
        <v>31</v>
      </c>
      <c r="C27" s="18">
        <v>20</v>
      </c>
      <c r="D27" s="18">
        <v>0</v>
      </c>
      <c r="E27" s="18">
        <v>0</v>
      </c>
      <c r="G27" s="32"/>
      <c r="I27" s="18">
        <v>5</v>
      </c>
      <c r="J27" s="18">
        <v>31</v>
      </c>
      <c r="K27" s="18">
        <v>20</v>
      </c>
      <c r="L27" s="18">
        <v>0</v>
      </c>
      <c r="M27" s="18">
        <v>0</v>
      </c>
    </row>
    <row r="28" spans="1:13" x14ac:dyDescent="0.3">
      <c r="A28" s="18">
        <v>6</v>
      </c>
      <c r="B28" s="18">
        <v>22</v>
      </c>
      <c r="C28" s="18">
        <v>18</v>
      </c>
      <c r="D28" s="18">
        <v>0</v>
      </c>
      <c r="E28" s="18">
        <v>0</v>
      </c>
      <c r="G28" s="32"/>
      <c r="I28" s="18">
        <v>6</v>
      </c>
      <c r="J28" s="18">
        <v>22</v>
      </c>
      <c r="K28" s="18">
        <v>18</v>
      </c>
      <c r="L28" s="18">
        <v>0</v>
      </c>
      <c r="M28" s="18">
        <v>0</v>
      </c>
    </row>
    <row r="29" spans="1:13" x14ac:dyDescent="0.3">
      <c r="A29" s="18">
        <v>6</v>
      </c>
      <c r="B29" s="18">
        <v>27</v>
      </c>
      <c r="C29" s="18">
        <v>32</v>
      </c>
      <c r="D29" s="18">
        <v>0</v>
      </c>
      <c r="E29" s="18">
        <v>0</v>
      </c>
      <c r="G29" s="32"/>
      <c r="I29" s="18">
        <v>6</v>
      </c>
      <c r="J29" s="18">
        <v>27</v>
      </c>
      <c r="K29" s="18">
        <v>32</v>
      </c>
      <c r="L29" s="18">
        <v>0</v>
      </c>
      <c r="M29" s="18">
        <v>0</v>
      </c>
    </row>
    <row r="30" spans="1:13" x14ac:dyDescent="0.3">
      <c r="A30" s="18">
        <v>13</v>
      </c>
      <c r="B30" s="18">
        <v>10</v>
      </c>
      <c r="C30" s="18">
        <v>22</v>
      </c>
      <c r="D30" s="18">
        <v>0</v>
      </c>
      <c r="E30" s="18">
        <v>0</v>
      </c>
      <c r="G30" s="32"/>
      <c r="I30" s="18">
        <v>13</v>
      </c>
      <c r="J30" s="18">
        <v>10</v>
      </c>
      <c r="K30" s="18">
        <v>22</v>
      </c>
      <c r="L30" s="18">
        <v>0</v>
      </c>
      <c r="M30" s="18">
        <v>0</v>
      </c>
    </row>
    <row r="31" spans="1:13" x14ac:dyDescent="0.3">
      <c r="A31" s="18">
        <v>0</v>
      </c>
      <c r="B31" s="18">
        <v>8</v>
      </c>
      <c r="C31" s="18">
        <v>12</v>
      </c>
      <c r="D31" s="18">
        <v>0</v>
      </c>
      <c r="E31" s="18">
        <v>0</v>
      </c>
      <c r="G31" s="32"/>
      <c r="I31" s="18">
        <v>0</v>
      </c>
      <c r="J31" s="18">
        <v>8</v>
      </c>
      <c r="K31" s="18">
        <v>12</v>
      </c>
      <c r="L31" s="18">
        <v>0</v>
      </c>
      <c r="M31" s="18">
        <v>0</v>
      </c>
    </row>
    <row r="32" spans="1:13" x14ac:dyDescent="0.3">
      <c r="A32" s="18">
        <v>3</v>
      </c>
      <c r="B32" s="18">
        <v>19</v>
      </c>
      <c r="C32" s="18">
        <v>35</v>
      </c>
      <c r="D32" s="18">
        <v>0</v>
      </c>
      <c r="E32" s="18">
        <v>0</v>
      </c>
      <c r="G32" s="32"/>
      <c r="I32" s="18">
        <v>3</v>
      </c>
      <c r="J32" s="18">
        <v>19</v>
      </c>
      <c r="K32" s="18">
        <v>35</v>
      </c>
      <c r="L32" s="18">
        <v>0</v>
      </c>
      <c r="M32" s="18">
        <v>0</v>
      </c>
    </row>
    <row r="33" spans="1:13" x14ac:dyDescent="0.3">
      <c r="A33" s="18">
        <v>0</v>
      </c>
      <c r="B33" s="18">
        <v>25</v>
      </c>
      <c r="C33" s="18">
        <v>14</v>
      </c>
      <c r="D33" s="18">
        <v>0</v>
      </c>
      <c r="E33" s="18">
        <v>0</v>
      </c>
      <c r="G33" s="32"/>
      <c r="I33" s="18">
        <v>0</v>
      </c>
      <c r="J33" s="18">
        <v>25</v>
      </c>
      <c r="K33" s="18">
        <v>14</v>
      </c>
      <c r="L33" s="18">
        <v>0</v>
      </c>
      <c r="M33" s="18">
        <v>0</v>
      </c>
    </row>
    <row r="34" spans="1:13" x14ac:dyDescent="0.3">
      <c r="A34" s="18">
        <v>13</v>
      </c>
      <c r="B34" s="18">
        <v>29</v>
      </c>
      <c r="C34" s="18">
        <v>26</v>
      </c>
      <c r="D34" s="18">
        <v>0</v>
      </c>
      <c r="E34" s="18">
        <v>0</v>
      </c>
      <c r="G34" s="32"/>
      <c r="I34" s="18">
        <v>13</v>
      </c>
      <c r="J34" s="18">
        <v>29</v>
      </c>
      <c r="K34" s="18">
        <v>26</v>
      </c>
      <c r="L34" s="18">
        <v>0</v>
      </c>
      <c r="M34" s="18">
        <v>0</v>
      </c>
    </row>
    <row r="35" spans="1:13" x14ac:dyDescent="0.3">
      <c r="A35" s="18">
        <v>9</v>
      </c>
      <c r="B35" s="18">
        <v>33</v>
      </c>
      <c r="C35" s="18">
        <v>29</v>
      </c>
      <c r="D35" s="18">
        <v>0</v>
      </c>
      <c r="E35" s="18">
        <v>0</v>
      </c>
      <c r="G35" s="32"/>
      <c r="I35" s="18">
        <v>9</v>
      </c>
      <c r="J35" s="18">
        <v>33</v>
      </c>
      <c r="K35" s="18">
        <v>29</v>
      </c>
      <c r="L35" s="18">
        <v>0</v>
      </c>
      <c r="M35" s="18">
        <v>0</v>
      </c>
    </row>
    <row r="36" spans="1:13" x14ac:dyDescent="0.3">
      <c r="A36" s="18">
        <v>2</v>
      </c>
      <c r="B36" s="18">
        <v>6</v>
      </c>
      <c r="C36" s="18">
        <v>16</v>
      </c>
      <c r="D36" s="18">
        <v>0</v>
      </c>
      <c r="E36" s="18">
        <v>0</v>
      </c>
      <c r="G36" s="32"/>
      <c r="I36" s="18">
        <v>2</v>
      </c>
      <c r="J36" s="18">
        <v>6</v>
      </c>
      <c r="K36" s="18">
        <v>16</v>
      </c>
      <c r="L36" s="18">
        <v>0</v>
      </c>
      <c r="M36" s="18">
        <v>0</v>
      </c>
    </row>
    <row r="37" spans="1:13" x14ac:dyDescent="0.3">
      <c r="A37" s="18">
        <v>5</v>
      </c>
      <c r="B37" s="18">
        <v>21</v>
      </c>
      <c r="C37" s="18">
        <v>31</v>
      </c>
      <c r="D37" s="18">
        <v>0</v>
      </c>
      <c r="E37" s="18">
        <v>0</v>
      </c>
      <c r="G37" s="32"/>
      <c r="I37" s="18">
        <v>5</v>
      </c>
      <c r="J37" s="18">
        <v>21</v>
      </c>
      <c r="K37" s="18">
        <v>31</v>
      </c>
      <c r="L37" s="18">
        <v>0</v>
      </c>
      <c r="M37" s="18">
        <v>0</v>
      </c>
    </row>
    <row r="38" spans="1:13" x14ac:dyDescent="0.3">
      <c r="A38" s="18">
        <v>10</v>
      </c>
      <c r="B38" s="18">
        <v>1</v>
      </c>
      <c r="C38" s="18">
        <v>29</v>
      </c>
      <c r="D38" s="18">
        <v>0</v>
      </c>
      <c r="E38" s="18">
        <v>0</v>
      </c>
      <c r="G38" s="32"/>
      <c r="I38" s="18">
        <v>10</v>
      </c>
      <c r="J38" s="18">
        <v>1</v>
      </c>
      <c r="K38" s="18">
        <v>29</v>
      </c>
      <c r="L38" s="18">
        <v>0</v>
      </c>
      <c r="M38" s="18">
        <v>0</v>
      </c>
    </row>
    <row r="39" spans="1:13" x14ac:dyDescent="0.3">
      <c r="A39" s="18">
        <v>12</v>
      </c>
      <c r="B39" s="18">
        <v>33</v>
      </c>
      <c r="C39" s="18">
        <v>34</v>
      </c>
      <c r="D39" s="18">
        <v>0</v>
      </c>
      <c r="E39" s="18">
        <v>0</v>
      </c>
      <c r="G39" s="32"/>
      <c r="I39" s="18">
        <v>12</v>
      </c>
      <c r="J39" s="18">
        <v>33</v>
      </c>
      <c r="K39" s="18">
        <v>34</v>
      </c>
      <c r="L39" s="18">
        <v>0</v>
      </c>
      <c r="M39" s="18">
        <v>0</v>
      </c>
    </row>
    <row r="40" spans="1:13" x14ac:dyDescent="0.3">
      <c r="A40" s="18">
        <v>10</v>
      </c>
      <c r="B40" s="18">
        <v>23</v>
      </c>
      <c r="C40" s="18">
        <v>28</v>
      </c>
      <c r="D40" s="18">
        <v>0</v>
      </c>
      <c r="E40" s="18">
        <v>0</v>
      </c>
      <c r="G40" s="32"/>
      <c r="I40" s="18">
        <v>10</v>
      </c>
      <c r="J40" s="18">
        <v>23</v>
      </c>
      <c r="K40" s="18">
        <v>28</v>
      </c>
      <c r="L40" s="18">
        <v>0</v>
      </c>
      <c r="M40" s="18">
        <v>0</v>
      </c>
    </row>
    <row r="41" spans="1:13" x14ac:dyDescent="0.3">
      <c r="A41" s="18">
        <v>3</v>
      </c>
      <c r="B41" s="18">
        <v>10</v>
      </c>
      <c r="C41" s="18">
        <v>28</v>
      </c>
      <c r="D41" s="18">
        <v>0</v>
      </c>
      <c r="E41" s="18">
        <v>0</v>
      </c>
      <c r="G41" s="32"/>
      <c r="I41" s="18">
        <v>3</v>
      </c>
      <c r="J41" s="18">
        <v>10</v>
      </c>
      <c r="K41" s="18">
        <v>28</v>
      </c>
      <c r="L41" s="18">
        <v>0</v>
      </c>
      <c r="M41" s="18">
        <v>0</v>
      </c>
    </row>
    <row r="42" spans="1:13" x14ac:dyDescent="0.3">
      <c r="A42" s="18">
        <v>10</v>
      </c>
      <c r="B42" s="18">
        <v>27</v>
      </c>
      <c r="C42" s="18">
        <v>22</v>
      </c>
      <c r="D42" s="18">
        <v>0</v>
      </c>
      <c r="E42" s="18">
        <v>0</v>
      </c>
      <c r="G42" s="32"/>
      <c r="I42" s="18">
        <v>10</v>
      </c>
      <c r="J42" s="18">
        <v>27</v>
      </c>
      <c r="K42" s="18">
        <v>22</v>
      </c>
      <c r="L42" s="18">
        <v>0</v>
      </c>
      <c r="M42" s="18">
        <v>0</v>
      </c>
    </row>
    <row r="43" spans="1:13" x14ac:dyDescent="0.3">
      <c r="A43" s="18">
        <v>10</v>
      </c>
      <c r="B43" s="18">
        <v>8</v>
      </c>
      <c r="C43" s="18">
        <v>13</v>
      </c>
      <c r="D43" s="18">
        <v>0</v>
      </c>
      <c r="E43" s="18">
        <v>0</v>
      </c>
      <c r="G43" s="32"/>
      <c r="I43" s="18">
        <v>10</v>
      </c>
      <c r="J43" s="18">
        <v>8</v>
      </c>
      <c r="K43" s="18">
        <v>13</v>
      </c>
      <c r="L43" s="18">
        <v>0</v>
      </c>
      <c r="M43" s="18">
        <v>0</v>
      </c>
    </row>
    <row r="44" spans="1:13" x14ac:dyDescent="0.3">
      <c r="A44" s="18">
        <v>10</v>
      </c>
      <c r="B44" s="18">
        <v>29</v>
      </c>
      <c r="C44" s="18">
        <v>30</v>
      </c>
      <c r="D44" s="18">
        <v>0</v>
      </c>
      <c r="E44" s="18">
        <v>0</v>
      </c>
      <c r="G44" s="32"/>
      <c r="I44" s="18">
        <v>10</v>
      </c>
      <c r="J44" s="18">
        <v>29</v>
      </c>
      <c r="K44" s="18">
        <v>30</v>
      </c>
      <c r="L44" s="18">
        <v>0</v>
      </c>
      <c r="M44" s="18">
        <v>0</v>
      </c>
    </row>
    <row r="45" spans="1:13" x14ac:dyDescent="0.3">
      <c r="A45" s="18">
        <v>12</v>
      </c>
      <c r="B45" s="18">
        <v>8</v>
      </c>
      <c r="C45" s="18">
        <v>23</v>
      </c>
      <c r="D45" s="18">
        <v>0</v>
      </c>
      <c r="E45" s="18">
        <v>0</v>
      </c>
      <c r="G45" s="32"/>
      <c r="I45" s="18">
        <v>12</v>
      </c>
      <c r="J45" s="18">
        <v>8</v>
      </c>
      <c r="K45" s="18">
        <v>23</v>
      </c>
      <c r="L45" s="18">
        <v>0</v>
      </c>
      <c r="M45" s="18">
        <v>0</v>
      </c>
    </row>
    <row r="46" spans="1:13" x14ac:dyDescent="0.3">
      <c r="A46" s="18">
        <v>10</v>
      </c>
      <c r="B46" s="18">
        <v>32</v>
      </c>
      <c r="C46" s="18">
        <v>22</v>
      </c>
      <c r="D46" s="18">
        <v>0</v>
      </c>
      <c r="E46" s="18">
        <v>0</v>
      </c>
      <c r="G46" s="32"/>
      <c r="I46" s="18">
        <v>10</v>
      </c>
      <c r="J46" s="18">
        <v>32</v>
      </c>
      <c r="K46" s="18">
        <v>22</v>
      </c>
      <c r="L46" s="18">
        <v>0</v>
      </c>
      <c r="M46" s="18">
        <v>0</v>
      </c>
    </row>
    <row r="47" spans="1:13" x14ac:dyDescent="0.3">
      <c r="A47" s="18">
        <v>14</v>
      </c>
      <c r="B47" s="18">
        <v>29</v>
      </c>
      <c r="C47" s="18">
        <v>37</v>
      </c>
      <c r="D47" s="18">
        <v>0</v>
      </c>
      <c r="E47" s="18">
        <v>0</v>
      </c>
      <c r="G47" s="32"/>
      <c r="I47" s="18">
        <v>14</v>
      </c>
      <c r="J47" s="18">
        <v>29</v>
      </c>
      <c r="K47" s="18">
        <v>37</v>
      </c>
      <c r="L47" s="18">
        <v>0</v>
      </c>
      <c r="M47" s="18">
        <v>0</v>
      </c>
    </row>
    <row r="48" spans="1:13" x14ac:dyDescent="0.3">
      <c r="A48" s="18">
        <v>12</v>
      </c>
      <c r="B48" s="18">
        <v>20</v>
      </c>
      <c r="C48" s="18">
        <v>34</v>
      </c>
      <c r="D48" s="18">
        <v>0</v>
      </c>
      <c r="E48" s="18">
        <v>0</v>
      </c>
      <c r="G48" s="32"/>
      <c r="I48" s="18">
        <v>12</v>
      </c>
      <c r="J48" s="18">
        <v>20</v>
      </c>
      <c r="K48" s="18">
        <v>34</v>
      </c>
      <c r="L48" s="18">
        <v>0</v>
      </c>
      <c r="M48" s="18">
        <v>0</v>
      </c>
    </row>
    <row r="49" spans="1:13" x14ac:dyDescent="0.3">
      <c r="A49" s="18">
        <v>3</v>
      </c>
      <c r="B49" s="18">
        <v>14.5</v>
      </c>
      <c r="C49" s="18">
        <v>18</v>
      </c>
      <c r="D49" s="18">
        <v>0</v>
      </c>
      <c r="E49" s="18">
        <v>0</v>
      </c>
      <c r="G49" s="32"/>
      <c r="I49" s="18">
        <v>3</v>
      </c>
      <c r="J49" s="18">
        <v>14.5</v>
      </c>
      <c r="K49" s="18">
        <v>18</v>
      </c>
      <c r="L49" s="18">
        <v>0</v>
      </c>
      <c r="M49" s="18">
        <v>0</v>
      </c>
    </row>
    <row r="50" spans="1:13" x14ac:dyDescent="0.3">
      <c r="A50" s="18">
        <v>5</v>
      </c>
      <c r="B50" s="18">
        <v>12</v>
      </c>
      <c r="C50" s="18">
        <v>14</v>
      </c>
      <c r="D50" s="18">
        <v>0</v>
      </c>
      <c r="E50" s="18">
        <v>0</v>
      </c>
      <c r="G50" s="32"/>
      <c r="I50" s="18">
        <v>5</v>
      </c>
      <c r="J50" s="18">
        <v>12</v>
      </c>
      <c r="K50" s="18">
        <v>14</v>
      </c>
      <c r="L50" s="18">
        <v>0</v>
      </c>
      <c r="M50" s="18">
        <v>0</v>
      </c>
    </row>
    <row r="51" spans="1:13" x14ac:dyDescent="0.3">
      <c r="A51" s="18">
        <v>3</v>
      </c>
      <c r="B51" s="18">
        <v>25</v>
      </c>
      <c r="C51" s="18">
        <v>25</v>
      </c>
      <c r="D51" s="18">
        <v>0</v>
      </c>
      <c r="E51" s="18">
        <v>0</v>
      </c>
      <c r="G51" s="32"/>
      <c r="I51" s="18">
        <v>3</v>
      </c>
      <c r="J51" s="18">
        <v>25</v>
      </c>
      <c r="K51" s="18">
        <v>25</v>
      </c>
      <c r="L51" s="18">
        <v>0</v>
      </c>
      <c r="M51" s="18">
        <v>0</v>
      </c>
    </row>
    <row r="52" spans="1:13" x14ac:dyDescent="0.3">
      <c r="A52" s="18">
        <v>2</v>
      </c>
      <c r="B52" s="18">
        <v>29</v>
      </c>
      <c r="C52" s="18">
        <v>24</v>
      </c>
      <c r="D52" s="18">
        <v>0</v>
      </c>
      <c r="E52" s="18">
        <v>0</v>
      </c>
      <c r="G52" s="32"/>
      <c r="I52" s="18">
        <v>2</v>
      </c>
      <c r="J52" s="18">
        <v>29</v>
      </c>
      <c r="K52" s="18">
        <v>24</v>
      </c>
      <c r="L52" s="18">
        <v>0</v>
      </c>
      <c r="M52" s="18">
        <v>0</v>
      </c>
    </row>
    <row r="53" spans="1:13" x14ac:dyDescent="0.3">
      <c r="A53" s="18">
        <v>0</v>
      </c>
      <c r="B53" s="18">
        <v>23</v>
      </c>
      <c r="C53" s="18">
        <v>21</v>
      </c>
      <c r="D53" s="18">
        <v>0</v>
      </c>
      <c r="E53" s="18">
        <v>0</v>
      </c>
      <c r="G53" s="32"/>
      <c r="I53" s="18">
        <v>0</v>
      </c>
      <c r="J53" s="18">
        <v>23</v>
      </c>
      <c r="K53" s="18">
        <v>21</v>
      </c>
      <c r="L53" s="18">
        <v>0</v>
      </c>
      <c r="M53" s="18">
        <v>0</v>
      </c>
    </row>
    <row r="54" spans="1:13" x14ac:dyDescent="0.3">
      <c r="A54" s="18">
        <v>10</v>
      </c>
      <c r="B54" s="18">
        <v>17</v>
      </c>
      <c r="C54" s="18">
        <v>18</v>
      </c>
      <c r="D54" s="18">
        <v>0</v>
      </c>
      <c r="E54" s="18">
        <v>0</v>
      </c>
      <c r="G54" s="32"/>
      <c r="I54" s="18">
        <v>10</v>
      </c>
      <c r="J54" s="18">
        <v>17</v>
      </c>
      <c r="K54" s="18">
        <v>18</v>
      </c>
      <c r="L54" s="18">
        <v>0</v>
      </c>
      <c r="M54" s="18">
        <v>0</v>
      </c>
    </row>
    <row r="55" spans="1:13" x14ac:dyDescent="0.3">
      <c r="A55" s="18">
        <v>8</v>
      </c>
      <c r="B55" s="18">
        <v>23</v>
      </c>
      <c r="C55" s="18">
        <v>27</v>
      </c>
      <c r="D55" s="18">
        <v>0</v>
      </c>
      <c r="E55" s="18">
        <v>0</v>
      </c>
      <c r="G55" s="32"/>
      <c r="I55" s="18">
        <v>8</v>
      </c>
      <c r="J55" s="18">
        <v>23</v>
      </c>
      <c r="K55" s="18">
        <v>27</v>
      </c>
      <c r="L55" s="18">
        <v>0</v>
      </c>
      <c r="M55" s="18">
        <v>0</v>
      </c>
    </row>
    <row r="56" spans="1:13" x14ac:dyDescent="0.3">
      <c r="A56" s="18">
        <v>8</v>
      </c>
      <c r="B56" s="18">
        <v>10</v>
      </c>
      <c r="C56" s="18">
        <v>18</v>
      </c>
      <c r="D56" s="18">
        <v>0</v>
      </c>
      <c r="E56" s="18">
        <v>0</v>
      </c>
      <c r="G56" s="32"/>
      <c r="I56" s="18">
        <v>8</v>
      </c>
      <c r="J56" s="18">
        <v>10</v>
      </c>
      <c r="K56" s="18">
        <v>18</v>
      </c>
      <c r="L56" s="18">
        <v>0</v>
      </c>
      <c r="M56" s="18">
        <v>0</v>
      </c>
    </row>
    <row r="57" spans="1:13" x14ac:dyDescent="0.3">
      <c r="A57" s="18">
        <v>0</v>
      </c>
      <c r="B57" s="18">
        <v>10</v>
      </c>
      <c r="C57" s="18">
        <v>16</v>
      </c>
      <c r="D57" s="18">
        <v>0</v>
      </c>
      <c r="E57" s="18">
        <v>0</v>
      </c>
      <c r="G57" s="32"/>
      <c r="I57" s="18">
        <v>0</v>
      </c>
      <c r="J57" s="18">
        <v>10</v>
      </c>
      <c r="K57" s="18">
        <v>16</v>
      </c>
      <c r="L57" s="18">
        <v>0</v>
      </c>
      <c r="M57" s="18">
        <v>0</v>
      </c>
    </row>
    <row r="58" spans="1:13" x14ac:dyDescent="0.3">
      <c r="A58" s="18">
        <v>7</v>
      </c>
      <c r="B58" s="18">
        <v>21</v>
      </c>
      <c r="C58" s="18">
        <v>15</v>
      </c>
      <c r="D58" s="18">
        <v>0</v>
      </c>
      <c r="E58" s="18">
        <v>0</v>
      </c>
      <c r="G58" s="32"/>
      <c r="I58" s="18">
        <v>7</v>
      </c>
      <c r="J58" s="18">
        <v>21</v>
      </c>
      <c r="K58" s="18">
        <v>15</v>
      </c>
      <c r="L58" s="18">
        <v>0</v>
      </c>
      <c r="M58" s="18">
        <v>0</v>
      </c>
    </row>
    <row r="59" spans="1:13" x14ac:dyDescent="0.3">
      <c r="G59" s="32"/>
    </row>
    <row r="60" spans="1:13" x14ac:dyDescent="0.3">
      <c r="G60" s="32"/>
      <c r="H60" s="19" t="s">
        <v>71</v>
      </c>
      <c r="I60" s="34" t="s">
        <v>24</v>
      </c>
      <c r="J60" s="34" t="s">
        <v>27</v>
      </c>
      <c r="K60" s="34" t="s">
        <v>30</v>
      </c>
      <c r="L60" s="34" t="s">
        <v>32</v>
      </c>
      <c r="M60" s="34" t="s">
        <v>35</v>
      </c>
    </row>
    <row r="61" spans="1:13" x14ac:dyDescent="0.3">
      <c r="G61" s="32"/>
      <c r="H61" s="19" t="s">
        <v>197</v>
      </c>
      <c r="I61" s="8">
        <v>25</v>
      </c>
      <c r="J61" s="8">
        <v>26</v>
      </c>
      <c r="K61" s="8">
        <v>15</v>
      </c>
      <c r="L61" s="8"/>
      <c r="M61" s="8"/>
    </row>
    <row r="62" spans="1:13" x14ac:dyDescent="0.3">
      <c r="G62" s="32"/>
      <c r="H62" s="19" t="s">
        <v>198</v>
      </c>
      <c r="I62" s="35">
        <v>52</v>
      </c>
      <c r="J62" s="35">
        <v>52</v>
      </c>
      <c r="K62" s="35">
        <v>52</v>
      </c>
      <c r="L62" s="35">
        <v>52</v>
      </c>
      <c r="M62" s="35">
        <v>52</v>
      </c>
    </row>
    <row r="63" spans="1:13" x14ac:dyDescent="0.3">
      <c r="G63" s="32"/>
      <c r="H63" s="19" t="s">
        <v>200</v>
      </c>
      <c r="I63" s="8">
        <v>48.07692307692308</v>
      </c>
      <c r="J63" s="8">
        <v>50</v>
      </c>
      <c r="K63" s="8">
        <v>28.84615384615384</v>
      </c>
      <c r="L63" s="8" t="s">
        <v>201</v>
      </c>
      <c r="M63" s="8" t="s">
        <v>201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2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251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1</v>
      </c>
      <c r="G3" s="6">
        <v>2</v>
      </c>
      <c r="H3" s="6">
        <v>2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3</v>
      </c>
      <c r="Q3" s="6">
        <v>3</v>
      </c>
      <c r="R3" s="6">
        <v>0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1</v>
      </c>
      <c r="G4" s="8">
        <v>2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  <c r="Q4" s="8">
        <v>3</v>
      </c>
      <c r="R4" s="8">
        <v>0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1</v>
      </c>
      <c r="G5" s="6">
        <v>3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2</v>
      </c>
      <c r="N5" s="6">
        <v>0</v>
      </c>
      <c r="O5" s="6">
        <v>0</v>
      </c>
      <c r="P5" s="6">
        <v>1</v>
      </c>
      <c r="Q5" s="6">
        <v>3</v>
      </c>
      <c r="R5" s="6">
        <v>0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2</v>
      </c>
      <c r="H6" s="8">
        <v>2</v>
      </c>
      <c r="I6" s="8">
        <v>2</v>
      </c>
      <c r="J6" s="8">
        <v>0</v>
      </c>
      <c r="K6" s="8">
        <v>0</v>
      </c>
      <c r="L6" s="8">
        <v>0</v>
      </c>
      <c r="M6" s="8">
        <v>2</v>
      </c>
      <c r="N6" s="8">
        <v>0</v>
      </c>
      <c r="O6" s="8">
        <v>0</v>
      </c>
      <c r="P6" s="8">
        <v>2</v>
      </c>
      <c r="Q6" s="8">
        <v>3</v>
      </c>
      <c r="R6" s="8">
        <v>0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252</v>
      </c>
      <c r="D7" s="6" t="s">
        <v>35</v>
      </c>
      <c r="E7" s="6">
        <v>3</v>
      </c>
      <c r="F7" s="6">
        <v>3</v>
      </c>
      <c r="G7" s="6">
        <v>3</v>
      </c>
      <c r="H7" s="6">
        <v>3</v>
      </c>
      <c r="I7" s="6">
        <v>3</v>
      </c>
      <c r="J7" s="6">
        <v>0</v>
      </c>
      <c r="K7" s="6">
        <v>0</v>
      </c>
      <c r="L7" s="6">
        <v>0</v>
      </c>
      <c r="M7" s="6">
        <v>3</v>
      </c>
      <c r="N7" s="6">
        <v>0</v>
      </c>
      <c r="O7" s="6">
        <v>0</v>
      </c>
      <c r="P7" s="6">
        <v>3</v>
      </c>
      <c r="Q7" s="6">
        <v>3</v>
      </c>
      <c r="R7" s="6">
        <v>0</v>
      </c>
      <c r="S7" s="6">
        <v>0</v>
      </c>
      <c r="T7" s="6">
        <v>0</v>
      </c>
      <c r="U7" s="6"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253</v>
      </c>
    </row>
    <row r="10" spans="1:21" x14ac:dyDescent="0.3">
      <c r="A10" s="3" t="s">
        <v>40</v>
      </c>
      <c r="B10" s="3">
        <v>52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v>87.96</v>
      </c>
    </row>
    <row r="13" spans="1:21" x14ac:dyDescent="0.3">
      <c r="A13" s="48" t="s">
        <v>45</v>
      </c>
      <c r="B13" s="48"/>
      <c r="D13" s="13" t="s">
        <v>27</v>
      </c>
      <c r="E13" s="13">
        <v>85.65</v>
      </c>
    </row>
    <row r="14" spans="1:21" x14ac:dyDescent="0.3">
      <c r="A14" s="3" t="s">
        <v>46</v>
      </c>
      <c r="B14" s="3">
        <v>60</v>
      </c>
      <c r="D14" s="11" t="s">
        <v>30</v>
      </c>
      <c r="E14" s="11">
        <v>87.04</v>
      </c>
    </row>
    <row r="15" spans="1:21" x14ac:dyDescent="0.3">
      <c r="A15" s="5" t="s">
        <v>47</v>
      </c>
      <c r="B15" s="5">
        <v>65</v>
      </c>
      <c r="D15" s="13" t="s">
        <v>32</v>
      </c>
      <c r="E15" s="13">
        <v>86.11</v>
      </c>
    </row>
    <row r="16" spans="1:21" x14ac:dyDescent="0.3">
      <c r="A16" s="3" t="s">
        <v>48</v>
      </c>
      <c r="B16" s="3">
        <v>35</v>
      </c>
      <c r="D16" s="11" t="s">
        <v>35</v>
      </c>
      <c r="E16" s="11">
        <v>87.5</v>
      </c>
    </row>
    <row r="17" spans="1:16" x14ac:dyDescent="0.3">
      <c r="A17" s="5" t="s">
        <v>49</v>
      </c>
      <c r="B17" s="5">
        <v>80</v>
      </c>
    </row>
    <row r="18" spans="1:16" x14ac:dyDescent="0.3">
      <c r="A18" s="3" t="s">
        <v>44</v>
      </c>
      <c r="B18" s="3">
        <v>20</v>
      </c>
      <c r="D18" s="48" t="s">
        <v>202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v>60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203</v>
      </c>
      <c r="E21" s="61" t="s">
        <v>204</v>
      </c>
      <c r="F21" s="61"/>
      <c r="G21" s="61" t="s">
        <v>205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206</v>
      </c>
      <c r="F22" s="36" t="s">
        <v>207</v>
      </c>
      <c r="G22" s="61" t="s">
        <v>208</v>
      </c>
      <c r="H22" s="61"/>
      <c r="I22" s="61"/>
      <c r="J22" s="61"/>
      <c r="K22" s="61"/>
      <c r="L22" s="61"/>
      <c r="M22" s="61" t="s">
        <v>209</v>
      </c>
      <c r="N22" s="61"/>
      <c r="O22" s="60" t="s">
        <v>210</v>
      </c>
      <c r="P22" s="61"/>
    </row>
    <row r="23" spans="1:16" ht="52.05" customHeight="1" x14ac:dyDescent="0.3">
      <c r="D23" s="61"/>
      <c r="E23" s="61"/>
      <c r="F23" s="60" t="s">
        <v>211</v>
      </c>
      <c r="G23" s="61" t="s">
        <v>212</v>
      </c>
      <c r="H23" s="61"/>
      <c r="I23" s="61" t="s">
        <v>213</v>
      </c>
      <c r="J23" s="61"/>
      <c r="K23" s="60" t="s">
        <v>214</v>
      </c>
      <c r="L23" s="61"/>
      <c r="M23" s="61" t="s">
        <v>215</v>
      </c>
      <c r="N23" s="61" t="s">
        <v>216</v>
      </c>
      <c r="O23" s="61"/>
      <c r="P23" s="61"/>
    </row>
    <row r="24" spans="1:16" ht="72" x14ac:dyDescent="0.3">
      <c r="D24" s="61"/>
      <c r="E24" s="61"/>
      <c r="F24" s="61"/>
      <c r="G24" s="36" t="s">
        <v>215</v>
      </c>
      <c r="H24" s="36" t="s">
        <v>216</v>
      </c>
      <c r="I24" s="36" t="s">
        <v>215</v>
      </c>
      <c r="J24" s="36" t="s">
        <v>216</v>
      </c>
      <c r="K24" s="37" t="s">
        <v>215</v>
      </c>
      <c r="L24" s="37" t="s">
        <v>216</v>
      </c>
      <c r="M24" s="61"/>
      <c r="N24" s="61"/>
      <c r="O24" s="37" t="s">
        <v>215</v>
      </c>
      <c r="P24" s="37" t="s">
        <v>216</v>
      </c>
    </row>
    <row r="25" spans="1:16" x14ac:dyDescent="0.3">
      <c r="D25" s="61" t="s">
        <v>24</v>
      </c>
      <c r="E25" s="38" t="s">
        <v>5</v>
      </c>
      <c r="F25" s="38">
        <v>3</v>
      </c>
      <c r="G25" s="58">
        <v>48.07692307692308</v>
      </c>
      <c r="H25" s="62">
        <v>2</v>
      </c>
      <c r="I25" s="58">
        <v>80.769230769230774</v>
      </c>
      <c r="J25" s="62">
        <v>3</v>
      </c>
      <c r="K25" s="58">
        <v>69.32692307692308</v>
      </c>
      <c r="L25" s="62">
        <v>3</v>
      </c>
      <c r="M25" s="58">
        <v>87.96</v>
      </c>
      <c r="N25" s="62">
        <v>3</v>
      </c>
      <c r="O25" s="58">
        <v>73.053538461538466</v>
      </c>
      <c r="P25" s="62">
        <v>3</v>
      </c>
    </row>
    <row r="26" spans="1:16" x14ac:dyDescent="0.3">
      <c r="D26" s="59"/>
      <c r="E26" s="39" t="s">
        <v>6</v>
      </c>
      <c r="F26" s="39">
        <v>1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7</v>
      </c>
      <c r="F27" s="38">
        <v>2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8</v>
      </c>
      <c r="F28" s="39">
        <v>2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9</v>
      </c>
      <c r="F29" s="38"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10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11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12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13</v>
      </c>
      <c r="F33" s="38">
        <v>0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14</v>
      </c>
      <c r="F34" s="39">
        <v>0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15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16</v>
      </c>
      <c r="F36" s="39">
        <v>3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17</v>
      </c>
      <c r="F37" s="38">
        <v>3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18</v>
      </c>
      <c r="F38" s="39"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19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">
        <v>20</v>
      </c>
      <c r="F40" s="39"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">
        <v>21</v>
      </c>
      <c r="F41" s="38"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">
        <v>5</v>
      </c>
      <c r="F42" s="38">
        <v>3</v>
      </c>
      <c r="G42" s="58">
        <v>50</v>
      </c>
      <c r="H42" s="62">
        <v>2</v>
      </c>
      <c r="I42" s="58">
        <v>50</v>
      </c>
      <c r="J42" s="62">
        <v>2</v>
      </c>
      <c r="K42" s="58">
        <v>50</v>
      </c>
      <c r="L42" s="62">
        <v>2</v>
      </c>
      <c r="M42" s="58">
        <v>85.65</v>
      </c>
      <c r="N42" s="62">
        <v>3</v>
      </c>
      <c r="O42" s="58">
        <v>57.13</v>
      </c>
      <c r="P42" s="62">
        <v>2</v>
      </c>
    </row>
    <row r="43" spans="4:16" x14ac:dyDescent="0.3">
      <c r="D43" s="59"/>
      <c r="E43" s="39" t="s">
        <v>6</v>
      </c>
      <c r="F43" s="39">
        <v>1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7</v>
      </c>
      <c r="F44" s="38">
        <v>2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8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9</v>
      </c>
      <c r="F46" s="38">
        <v>0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10</v>
      </c>
      <c r="F47" s="39"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11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12</v>
      </c>
      <c r="F49" s="39"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13</v>
      </c>
      <c r="F50" s="38">
        <v>0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14</v>
      </c>
      <c r="F51" s="39">
        <v>0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15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16</v>
      </c>
      <c r="F53" s="39"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17</v>
      </c>
      <c r="F54" s="38">
        <v>3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18</v>
      </c>
      <c r="F55" s="39">
        <v>0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19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">
        <v>20</v>
      </c>
      <c r="F57" s="39"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">
        <v>21</v>
      </c>
      <c r="F58" s="38"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">
        <v>5</v>
      </c>
      <c r="F59" s="38">
        <v>3</v>
      </c>
      <c r="G59" s="58">
        <v>28.84615384615384</v>
      </c>
      <c r="H59" s="62">
        <v>1</v>
      </c>
      <c r="I59" s="58">
        <v>21.15384615384615</v>
      </c>
      <c r="J59" s="62">
        <v>1</v>
      </c>
      <c r="K59" s="58">
        <v>23.84615384615385</v>
      </c>
      <c r="L59" s="62">
        <v>1</v>
      </c>
      <c r="M59" s="58">
        <v>87.04</v>
      </c>
      <c r="N59" s="62">
        <v>3</v>
      </c>
      <c r="O59" s="58">
        <v>36.484923076923081</v>
      </c>
      <c r="P59" s="62">
        <v>1</v>
      </c>
    </row>
    <row r="60" spans="4:16" x14ac:dyDescent="0.3">
      <c r="D60" s="59"/>
      <c r="E60" s="39" t="s">
        <v>6</v>
      </c>
      <c r="F60" s="39">
        <v>1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7</v>
      </c>
      <c r="F61" s="38">
        <v>3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8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9</v>
      </c>
      <c r="F63" s="38">
        <v>2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10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11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12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13</v>
      </c>
      <c r="F67" s="38">
        <v>2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14</v>
      </c>
      <c r="F68" s="39">
        <v>0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15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16</v>
      </c>
      <c r="F70" s="39"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17</v>
      </c>
      <c r="F71" s="38">
        <v>3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18</v>
      </c>
      <c r="F72" s="39">
        <v>0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19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">
        <v>20</v>
      </c>
      <c r="F74" s="39"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">
        <v>21</v>
      </c>
      <c r="F75" s="38"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">
        <v>5</v>
      </c>
      <c r="F76" s="38">
        <v>3</v>
      </c>
      <c r="G76" s="58" t="s">
        <v>201</v>
      </c>
      <c r="H76" s="62" t="s">
        <v>201</v>
      </c>
      <c r="I76" s="58">
        <v>100</v>
      </c>
      <c r="J76" s="62">
        <v>3</v>
      </c>
      <c r="K76" s="58">
        <v>65</v>
      </c>
      <c r="L76" s="62">
        <v>3</v>
      </c>
      <c r="M76" s="58">
        <v>86.11</v>
      </c>
      <c r="N76" s="62">
        <v>3</v>
      </c>
      <c r="O76" s="58">
        <v>69.222000000000008</v>
      </c>
      <c r="P76" s="62">
        <v>3</v>
      </c>
    </row>
    <row r="77" spans="4:16" x14ac:dyDescent="0.3">
      <c r="D77" s="59"/>
      <c r="E77" s="39" t="s">
        <v>6</v>
      </c>
      <c r="F77" s="39">
        <v>2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7</v>
      </c>
      <c r="F78" s="38">
        <v>2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8</v>
      </c>
      <c r="F79" s="39">
        <v>2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9</v>
      </c>
      <c r="F80" s="38">
        <v>2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">
        <v>10</v>
      </c>
      <c r="F81" s="39"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">
        <v>11</v>
      </c>
      <c r="F82" s="38"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">
        <v>12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">
        <v>13</v>
      </c>
      <c r="F84" s="38">
        <v>2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">
        <v>14</v>
      </c>
      <c r="F85" s="39">
        <v>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">
        <v>15</v>
      </c>
      <c r="F86" s="38"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">
        <v>16</v>
      </c>
      <c r="F87" s="39">
        <v>2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">
        <v>17</v>
      </c>
      <c r="F88" s="38"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">
        <v>18</v>
      </c>
      <c r="F89" s="39">
        <v>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">
        <v>19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">
        <v>20</v>
      </c>
      <c r="F91" s="39"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">
        <v>21</v>
      </c>
      <c r="F92" s="38"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">
        <v>5</v>
      </c>
      <c r="F93" s="38">
        <v>3</v>
      </c>
      <c r="G93" s="58" t="s">
        <v>201</v>
      </c>
      <c r="H93" s="62" t="s">
        <v>201</v>
      </c>
      <c r="I93" s="58">
        <v>100</v>
      </c>
      <c r="J93" s="62">
        <v>3</v>
      </c>
      <c r="K93" s="58">
        <v>65</v>
      </c>
      <c r="L93" s="62">
        <v>3</v>
      </c>
      <c r="M93" s="58">
        <v>87.5</v>
      </c>
      <c r="N93" s="62">
        <v>3</v>
      </c>
      <c r="O93" s="58">
        <v>69.5</v>
      </c>
      <c r="P93" s="62">
        <v>3</v>
      </c>
    </row>
    <row r="94" spans="4:16" x14ac:dyDescent="0.3">
      <c r="D94" s="59"/>
      <c r="E94" s="39" t="s">
        <v>6</v>
      </c>
      <c r="F94" s="39">
        <v>3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">
        <v>7</v>
      </c>
      <c r="F95" s="38">
        <v>3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">
        <v>8</v>
      </c>
      <c r="F96" s="39">
        <v>3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">
        <v>9</v>
      </c>
      <c r="F97" s="38">
        <v>3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">
        <v>10</v>
      </c>
      <c r="F98" s="39"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">
        <v>11</v>
      </c>
      <c r="F99" s="38"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">
        <v>12</v>
      </c>
      <c r="F100" s="39"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">
        <v>13</v>
      </c>
      <c r="F101" s="38">
        <v>3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">
        <v>14</v>
      </c>
      <c r="F102" s="39">
        <v>0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">
        <v>15</v>
      </c>
      <c r="F103" s="38"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">
        <v>16</v>
      </c>
      <c r="F104" s="39">
        <v>3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">
        <v>17</v>
      </c>
      <c r="F105" s="38">
        <v>3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">
        <v>18</v>
      </c>
      <c r="F106" s="39">
        <v>0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">
        <v>19</v>
      </c>
      <c r="F107" s="38"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">
        <v>20</v>
      </c>
      <c r="F108" s="39"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">
        <v>21</v>
      </c>
      <c r="F109" s="38"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217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218</v>
      </c>
      <c r="F114" s="23" t="s">
        <v>219</v>
      </c>
      <c r="G114" s="23" t="s">
        <v>220</v>
      </c>
      <c r="H114" s="23" t="s">
        <v>221</v>
      </c>
      <c r="I114" s="23" t="s">
        <v>222</v>
      </c>
      <c r="J114" s="23" t="s">
        <v>223</v>
      </c>
      <c r="K114" s="23" t="s">
        <v>224</v>
      </c>
      <c r="L114" s="23" t="s">
        <v>225</v>
      </c>
      <c r="M114" s="23" t="s">
        <v>226</v>
      </c>
      <c r="N114" s="23" t="s">
        <v>227</v>
      </c>
      <c r="O114" s="23" t="s">
        <v>228</v>
      </c>
      <c r="P114" s="23" t="s">
        <v>229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v>9</v>
      </c>
      <c r="F115" s="25">
        <v>3</v>
      </c>
      <c r="G115" s="25">
        <v>6</v>
      </c>
      <c r="H115" s="25">
        <v>6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9</v>
      </c>
      <c r="Q115" s="25">
        <v>9</v>
      </c>
      <c r="R115" s="25">
        <v>0</v>
      </c>
      <c r="S115" s="25">
        <v>0</v>
      </c>
      <c r="T115" s="25">
        <v>0</v>
      </c>
      <c r="U115" s="25">
        <v>0</v>
      </c>
    </row>
    <row r="116" spans="1:21" x14ac:dyDescent="0.3">
      <c r="D116" s="23" t="s">
        <v>27</v>
      </c>
      <c r="E116" s="25">
        <v>6</v>
      </c>
      <c r="F116" s="25">
        <v>2</v>
      </c>
      <c r="G116" s="25">
        <v>4</v>
      </c>
      <c r="H116" s="25">
        <v>2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2</v>
      </c>
      <c r="Q116" s="25">
        <v>6</v>
      </c>
      <c r="R116" s="25">
        <v>0</v>
      </c>
      <c r="S116" s="25">
        <v>0</v>
      </c>
      <c r="T116" s="25">
        <v>0</v>
      </c>
      <c r="U116" s="25">
        <v>0</v>
      </c>
    </row>
    <row r="117" spans="1:21" x14ac:dyDescent="0.3">
      <c r="D117" s="23" t="s">
        <v>30</v>
      </c>
      <c r="E117" s="25">
        <v>3</v>
      </c>
      <c r="F117" s="25">
        <v>1</v>
      </c>
      <c r="G117" s="25">
        <v>3</v>
      </c>
      <c r="H117" s="25">
        <v>1</v>
      </c>
      <c r="I117" s="25">
        <v>2</v>
      </c>
      <c r="J117" s="25">
        <v>0</v>
      </c>
      <c r="K117" s="25">
        <v>0</v>
      </c>
      <c r="L117" s="25">
        <v>0</v>
      </c>
      <c r="M117" s="25">
        <v>2</v>
      </c>
      <c r="N117" s="25">
        <v>0</v>
      </c>
      <c r="O117" s="25">
        <v>0</v>
      </c>
      <c r="P117" s="25">
        <v>1</v>
      </c>
      <c r="Q117" s="25">
        <v>3</v>
      </c>
      <c r="R117" s="25">
        <v>0</v>
      </c>
      <c r="S117" s="25">
        <v>0</v>
      </c>
      <c r="T117" s="25">
        <v>0</v>
      </c>
      <c r="U117" s="25">
        <v>0</v>
      </c>
    </row>
    <row r="118" spans="1:21" x14ac:dyDescent="0.3">
      <c r="D118" s="23" t="s">
        <v>32</v>
      </c>
      <c r="E118" s="25">
        <v>9</v>
      </c>
      <c r="F118" s="25">
        <v>6</v>
      </c>
      <c r="G118" s="25">
        <v>6</v>
      </c>
      <c r="H118" s="25">
        <v>6</v>
      </c>
      <c r="I118" s="25">
        <v>6</v>
      </c>
      <c r="J118" s="25">
        <v>0</v>
      </c>
      <c r="K118" s="25">
        <v>0</v>
      </c>
      <c r="L118" s="25">
        <v>0</v>
      </c>
      <c r="M118" s="25">
        <v>6</v>
      </c>
      <c r="N118" s="25">
        <v>0</v>
      </c>
      <c r="O118" s="25">
        <v>0</v>
      </c>
      <c r="P118" s="25">
        <v>6</v>
      </c>
      <c r="Q118" s="25">
        <v>9</v>
      </c>
      <c r="R118" s="25">
        <v>0</v>
      </c>
      <c r="S118" s="25">
        <v>0</v>
      </c>
      <c r="T118" s="25">
        <v>0</v>
      </c>
      <c r="U118" s="25">
        <v>0</v>
      </c>
    </row>
    <row r="119" spans="1:21" x14ac:dyDescent="0.3">
      <c r="D119" s="23" t="s">
        <v>35</v>
      </c>
      <c r="E119" s="25">
        <v>9</v>
      </c>
      <c r="F119" s="25">
        <v>9</v>
      </c>
      <c r="G119" s="25">
        <v>9</v>
      </c>
      <c r="H119" s="25">
        <v>9</v>
      </c>
      <c r="I119" s="25">
        <v>9</v>
      </c>
      <c r="J119" s="25">
        <v>0</v>
      </c>
      <c r="K119" s="25">
        <v>0</v>
      </c>
      <c r="L119" s="25">
        <v>0</v>
      </c>
      <c r="M119" s="25">
        <v>9</v>
      </c>
      <c r="N119" s="25">
        <v>0</v>
      </c>
      <c r="O119" s="25">
        <v>0</v>
      </c>
      <c r="P119" s="25">
        <v>9</v>
      </c>
      <c r="Q119" s="25">
        <v>9</v>
      </c>
      <c r="R119" s="25">
        <v>0</v>
      </c>
      <c r="S119" s="25">
        <v>0</v>
      </c>
      <c r="T119" s="25">
        <v>0</v>
      </c>
      <c r="U119" s="25">
        <v>0</v>
      </c>
    </row>
    <row r="120" spans="1:21" x14ac:dyDescent="0.3">
      <c r="A120" s="1" t="s">
        <v>230</v>
      </c>
      <c r="B120" s="1" t="s">
        <v>25</v>
      </c>
      <c r="C120" s="1" t="s">
        <v>231</v>
      </c>
      <c r="D120" s="1" t="s">
        <v>232</v>
      </c>
      <c r="E120" s="48" t="s">
        <v>233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253</v>
      </c>
      <c r="D121" s="23" t="s">
        <v>37</v>
      </c>
      <c r="E121" s="18">
        <v>2.4</v>
      </c>
      <c r="F121" s="18">
        <v>2.625</v>
      </c>
      <c r="G121" s="18">
        <v>2.333333333333333</v>
      </c>
      <c r="H121" s="18">
        <v>2.666666666666667</v>
      </c>
      <c r="I121" s="18">
        <v>2.4285714285714279</v>
      </c>
      <c r="J121" s="18">
        <v>0</v>
      </c>
      <c r="K121" s="18">
        <v>0</v>
      </c>
      <c r="L121" s="18">
        <v>0</v>
      </c>
      <c r="M121" s="18">
        <v>2.4285714285714279</v>
      </c>
      <c r="N121" s="18">
        <v>0</v>
      </c>
      <c r="O121" s="18">
        <v>0</v>
      </c>
      <c r="P121" s="18">
        <v>2.7</v>
      </c>
      <c r="Q121" s="18">
        <v>2.4</v>
      </c>
      <c r="R121" s="18">
        <v>0</v>
      </c>
      <c r="S121" s="18">
        <v>0</v>
      </c>
      <c r="T121" s="18">
        <v>0</v>
      </c>
      <c r="U121" s="18"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362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251</v>
      </c>
      <c r="D2" s="64" t="s">
        <v>235</v>
      </c>
      <c r="E2" s="64" t="s">
        <v>236</v>
      </c>
      <c r="F2" s="64" t="s">
        <v>43</v>
      </c>
      <c r="G2" s="64" t="s">
        <v>237</v>
      </c>
      <c r="H2" s="64"/>
      <c r="I2" s="64" t="s">
        <v>238</v>
      </c>
      <c r="J2" s="64"/>
      <c r="K2" s="64" t="s">
        <v>208</v>
      </c>
      <c r="L2" s="64"/>
      <c r="M2" s="64" t="s">
        <v>209</v>
      </c>
      <c r="N2" s="64"/>
      <c r="O2" s="64" t="s">
        <v>239</v>
      </c>
      <c r="P2" s="64"/>
      <c r="Q2" s="40" t="s">
        <v>240</v>
      </c>
      <c r="R2" s="40" t="s">
        <v>241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242</v>
      </c>
      <c r="H3" s="64"/>
      <c r="I3" s="64" t="s">
        <v>243</v>
      </c>
      <c r="J3" s="64"/>
      <c r="K3" s="64" t="s">
        <v>244</v>
      </c>
      <c r="L3" s="64"/>
      <c r="M3" s="64"/>
      <c r="N3" s="64"/>
      <c r="O3" s="64" t="s">
        <v>245</v>
      </c>
      <c r="P3" s="64"/>
      <c r="Q3" s="40" t="s">
        <v>246</v>
      </c>
      <c r="R3" s="40" t="s">
        <v>247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215</v>
      </c>
      <c r="H4" s="41" t="s">
        <v>248</v>
      </c>
      <c r="I4" s="41" t="s">
        <v>215</v>
      </c>
      <c r="J4" s="41" t="s">
        <v>248</v>
      </c>
      <c r="K4" s="41" t="s">
        <v>215</v>
      </c>
      <c r="L4" s="41" t="s">
        <v>248</v>
      </c>
      <c r="M4" s="41" t="s">
        <v>215</v>
      </c>
      <c r="N4" s="41" t="s">
        <v>248</v>
      </c>
      <c r="O4" s="41" t="s">
        <v>215</v>
      </c>
      <c r="P4" s="41" t="s">
        <v>248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253</v>
      </c>
      <c r="F5" s="42" t="s">
        <v>24</v>
      </c>
      <c r="G5" s="40">
        <v>48.07692307692308</v>
      </c>
      <c r="H5" s="43">
        <v>2</v>
      </c>
      <c r="I5" s="40">
        <v>80.769230769230774</v>
      </c>
      <c r="J5" s="43">
        <v>3</v>
      </c>
      <c r="K5" s="40">
        <v>69.32692307692308</v>
      </c>
      <c r="L5" s="43">
        <v>3</v>
      </c>
      <c r="M5" s="40">
        <v>87.96</v>
      </c>
      <c r="N5" s="43">
        <v>3</v>
      </c>
      <c r="O5" s="40">
        <v>73.053538461538466</v>
      </c>
      <c r="P5" s="43">
        <v>3</v>
      </c>
      <c r="Q5" s="42">
        <v>60</v>
      </c>
      <c r="R5" s="40" t="s">
        <v>249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50</v>
      </c>
      <c r="H6" s="43">
        <v>2</v>
      </c>
      <c r="I6" s="40">
        <v>50</v>
      </c>
      <c r="J6" s="43">
        <v>2</v>
      </c>
      <c r="K6" s="40">
        <v>50</v>
      </c>
      <c r="L6" s="43">
        <v>2</v>
      </c>
      <c r="M6" s="40">
        <v>85.65</v>
      </c>
      <c r="N6" s="43">
        <v>3</v>
      </c>
      <c r="O6" s="40">
        <v>57.13</v>
      </c>
      <c r="P6" s="43">
        <v>2</v>
      </c>
      <c r="Q6" s="42">
        <v>60</v>
      </c>
      <c r="R6" s="40" t="s">
        <v>250</v>
      </c>
    </row>
    <row r="7" spans="1:18" x14ac:dyDescent="0.3">
      <c r="A7" s="5" t="s">
        <v>33</v>
      </c>
      <c r="B7" s="5" t="s">
        <v>252</v>
      </c>
      <c r="D7" s="64"/>
      <c r="E7" s="64"/>
      <c r="F7" s="42" t="s">
        <v>30</v>
      </c>
      <c r="G7" s="40">
        <v>28.84615384615384</v>
      </c>
      <c r="H7" s="43">
        <v>1</v>
      </c>
      <c r="I7" s="40">
        <v>21.15384615384615</v>
      </c>
      <c r="J7" s="43">
        <v>1</v>
      </c>
      <c r="K7" s="40">
        <v>23.84615384615385</v>
      </c>
      <c r="L7" s="43">
        <v>1</v>
      </c>
      <c r="M7" s="40">
        <v>87.04</v>
      </c>
      <c r="N7" s="43">
        <v>3</v>
      </c>
      <c r="O7" s="40">
        <v>36.484923076923081</v>
      </c>
      <c r="P7" s="43">
        <v>1</v>
      </c>
      <c r="Q7" s="42">
        <v>60</v>
      </c>
      <c r="R7" s="40" t="s">
        <v>250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 t="s">
        <v>201</v>
      </c>
      <c r="H8" s="43" t="s">
        <v>201</v>
      </c>
      <c r="I8" s="40">
        <v>100</v>
      </c>
      <c r="J8" s="43">
        <v>3</v>
      </c>
      <c r="K8" s="40">
        <v>65</v>
      </c>
      <c r="L8" s="43">
        <v>3</v>
      </c>
      <c r="M8" s="40">
        <v>86.11</v>
      </c>
      <c r="N8" s="43">
        <v>3</v>
      </c>
      <c r="O8" s="40">
        <v>69.222000000000008</v>
      </c>
      <c r="P8" s="43">
        <v>3</v>
      </c>
      <c r="Q8" s="42">
        <v>60</v>
      </c>
      <c r="R8" s="40" t="s">
        <v>249</v>
      </c>
    </row>
    <row r="9" spans="1:18" x14ac:dyDescent="0.3">
      <c r="A9" s="5" t="s">
        <v>38</v>
      </c>
      <c r="B9" s="5" t="s">
        <v>253</v>
      </c>
      <c r="D9" s="64"/>
      <c r="E9" s="64"/>
      <c r="F9" s="42" t="s">
        <v>35</v>
      </c>
      <c r="G9" s="40" t="s">
        <v>201</v>
      </c>
      <c r="H9" s="43" t="s">
        <v>201</v>
      </c>
      <c r="I9" s="40">
        <v>100</v>
      </c>
      <c r="J9" s="43">
        <v>3</v>
      </c>
      <c r="K9" s="40">
        <v>65</v>
      </c>
      <c r="L9" s="43">
        <v>3</v>
      </c>
      <c r="M9" s="40">
        <v>87.5</v>
      </c>
      <c r="N9" s="43">
        <v>3</v>
      </c>
      <c r="O9" s="40">
        <v>69.5</v>
      </c>
      <c r="P9" s="43">
        <v>3</v>
      </c>
      <c r="Q9" s="42">
        <v>60</v>
      </c>
      <c r="R9" s="40" t="s">
        <v>249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v>60</v>
      </c>
    </row>
    <row r="15" spans="1:18" x14ac:dyDescent="0.3">
      <c r="A15" s="5" t="s">
        <v>47</v>
      </c>
      <c r="B15" s="5">
        <v>65</v>
      </c>
    </row>
    <row r="16" spans="1:18" x14ac:dyDescent="0.3">
      <c r="A16" s="3" t="s">
        <v>48</v>
      </c>
      <c r="B16" s="3">
        <v>35</v>
      </c>
    </row>
    <row r="17" spans="1:2" x14ac:dyDescent="0.3">
      <c r="A17" s="5" t="s">
        <v>49</v>
      </c>
      <c r="B17" s="5">
        <v>80</v>
      </c>
    </row>
    <row r="18" spans="1:2" x14ac:dyDescent="0.3">
      <c r="A18" s="3" t="s">
        <v>44</v>
      </c>
      <c r="B18" s="3">
        <v>20</v>
      </c>
    </row>
    <row r="19" spans="1:2" x14ac:dyDescent="0.3">
      <c r="A19" s="5" t="s">
        <v>50</v>
      </c>
      <c r="B19" s="5">
        <v>60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30"/>
  <sheetViews>
    <sheetView workbookViewId="0"/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363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1</v>
      </c>
      <c r="G3" s="7">
        <v>2</v>
      </c>
      <c r="H3" s="7">
        <v>2</v>
      </c>
      <c r="I3" s="7"/>
      <c r="J3" s="7"/>
      <c r="K3" s="7"/>
      <c r="L3" s="7"/>
      <c r="M3" s="7"/>
      <c r="N3" s="7"/>
      <c r="O3" s="7"/>
      <c r="P3" s="7">
        <v>3</v>
      </c>
      <c r="Q3" s="7">
        <v>3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1</v>
      </c>
      <c r="G4" s="9">
        <v>2</v>
      </c>
      <c r="H4" s="9">
        <v>1</v>
      </c>
      <c r="I4" s="9"/>
      <c r="J4" s="9"/>
      <c r="K4" s="9"/>
      <c r="L4" s="9"/>
      <c r="M4" s="9"/>
      <c r="N4" s="9"/>
      <c r="O4" s="9"/>
      <c r="P4" s="9">
        <v>1</v>
      </c>
      <c r="Q4" s="9">
        <v>3</v>
      </c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1</v>
      </c>
      <c r="G5" s="7">
        <v>3</v>
      </c>
      <c r="H5" s="7">
        <v>1</v>
      </c>
      <c r="I5" s="7">
        <v>2</v>
      </c>
      <c r="J5" s="7"/>
      <c r="K5" s="7"/>
      <c r="L5" s="7"/>
      <c r="M5" s="7">
        <v>2</v>
      </c>
      <c r="N5" s="7"/>
      <c r="O5" s="7"/>
      <c r="P5" s="7">
        <v>1</v>
      </c>
      <c r="Q5" s="7">
        <v>3</v>
      </c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2</v>
      </c>
      <c r="H6" s="9">
        <v>2</v>
      </c>
      <c r="I6" s="9">
        <v>2</v>
      </c>
      <c r="J6" s="9"/>
      <c r="K6" s="9"/>
      <c r="L6" s="9"/>
      <c r="M6" s="9">
        <v>2</v>
      </c>
      <c r="N6" s="9"/>
      <c r="O6" s="9"/>
      <c r="P6" s="9">
        <v>2</v>
      </c>
      <c r="Q6" s="9">
        <v>3</v>
      </c>
      <c r="R6" s="9"/>
      <c r="S6" s="9"/>
      <c r="T6" s="9"/>
      <c r="U6" s="9"/>
    </row>
    <row r="7" spans="1:21" x14ac:dyDescent="0.3">
      <c r="A7" s="5" t="s">
        <v>33</v>
      </c>
      <c r="B7" s="5" t="s">
        <v>364</v>
      </c>
      <c r="C7" s="2"/>
      <c r="D7" s="6" t="s">
        <v>35</v>
      </c>
      <c r="E7" s="7">
        <v>3</v>
      </c>
      <c r="F7" s="7">
        <v>3</v>
      </c>
      <c r="G7" s="7">
        <v>3</v>
      </c>
      <c r="H7" s="7">
        <v>3</v>
      </c>
      <c r="I7" s="7">
        <v>3</v>
      </c>
      <c r="J7" s="7"/>
      <c r="K7" s="7"/>
      <c r="L7" s="7"/>
      <c r="M7" s="7">
        <v>3</v>
      </c>
      <c r="N7" s="7"/>
      <c r="O7" s="7"/>
      <c r="P7" s="7">
        <v>3</v>
      </c>
      <c r="Q7" s="7">
        <v>3</v>
      </c>
      <c r="R7" s="7"/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253</v>
      </c>
      <c r="C9" s="2"/>
      <c r="D9" s="2"/>
      <c r="E9" s="2"/>
    </row>
    <row r="10" spans="1:21" x14ac:dyDescent="0.3">
      <c r="A10" s="3" t="s">
        <v>40</v>
      </c>
      <c r="B10" s="3">
        <v>50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91</v>
      </c>
    </row>
    <row r="13" spans="1:21" x14ac:dyDescent="0.3">
      <c r="A13" s="48" t="s">
        <v>45</v>
      </c>
      <c r="B13" s="48"/>
      <c r="C13" s="2"/>
      <c r="D13" s="13" t="s">
        <v>27</v>
      </c>
      <c r="E13" s="14">
        <v>90.5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91.5</v>
      </c>
    </row>
    <row r="15" spans="1:21" x14ac:dyDescent="0.3">
      <c r="A15" s="5" t="s">
        <v>47</v>
      </c>
      <c r="B15" s="16">
        <v>65</v>
      </c>
      <c r="C15" s="2"/>
      <c r="D15" s="13" t="s">
        <v>32</v>
      </c>
      <c r="E15" s="14">
        <v>92</v>
      </c>
    </row>
    <row r="16" spans="1:21" x14ac:dyDescent="0.3">
      <c r="A16" s="3" t="s">
        <v>48</v>
      </c>
      <c r="B16" s="3">
        <v>35</v>
      </c>
      <c r="C16" s="2"/>
      <c r="D16" s="11" t="s">
        <v>35</v>
      </c>
      <c r="E16" s="12">
        <v>90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365</v>
      </c>
      <c r="B23" s="18">
        <v>5</v>
      </c>
      <c r="C23" s="2"/>
      <c r="D23" s="2"/>
      <c r="E23" s="2"/>
    </row>
    <row r="24" spans="1:5" x14ac:dyDescent="0.3">
      <c r="A24" s="18" t="s">
        <v>366</v>
      </c>
      <c r="B24" s="18">
        <v>5</v>
      </c>
      <c r="C24" s="2"/>
      <c r="D24" s="2"/>
      <c r="E24" s="2"/>
    </row>
    <row r="25" spans="1:5" x14ac:dyDescent="0.3">
      <c r="A25" s="18" t="s">
        <v>367</v>
      </c>
      <c r="B25" s="18">
        <v>5</v>
      </c>
      <c r="C25" s="2"/>
      <c r="D25" s="2"/>
      <c r="E25" s="2"/>
    </row>
    <row r="26" spans="1:5" x14ac:dyDescent="0.3">
      <c r="A26" s="18" t="s">
        <v>368</v>
      </c>
      <c r="B26" s="18">
        <v>3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mergeCells count="4">
    <mergeCell ref="D1:U1"/>
    <mergeCell ref="A13:B13"/>
    <mergeCell ref="D10:E10"/>
    <mergeCell ref="A1:B1"/>
  </mergeCells>
  <conditionalFormatting sqref="B14:B15">
    <cfRule type="expression" dxfId="161" priority="1">
      <formula>ISBLANK(B14)</formula>
    </cfRule>
    <cfRule type="expression" dxfId="160" priority="2">
      <formula>OR(B14&gt;100,B14&lt;0)</formula>
    </cfRule>
  </conditionalFormatting>
  <conditionalFormatting sqref="B17">
    <cfRule type="expression" dxfId="159" priority="5">
      <formula>ISBLANK(B17)</formula>
    </cfRule>
    <cfRule type="expression" dxfId="158" priority="6">
      <formula>OR(B17&gt;100,B17&lt;0)</formula>
    </cfRule>
  </conditionalFormatting>
  <conditionalFormatting sqref="B19">
    <cfRule type="expression" dxfId="157" priority="7">
      <formula>ISBLANK(B19)</formula>
    </cfRule>
    <cfRule type="expression" dxfId="156" priority="8">
      <formula>OR(B19&gt;100,B19&lt;0)</formula>
    </cfRule>
  </conditionalFormatting>
  <conditionalFormatting sqref="E12:E16">
    <cfRule type="expression" dxfId="155" priority="9">
      <formula>ISBLANK(E12)</formula>
    </cfRule>
    <cfRule type="expression" dxfId="154" priority="10">
      <formula>OR(E12&gt;100,E12&lt;0)</formula>
    </cfRule>
  </conditionalFormatting>
  <conditionalFormatting sqref="E3:U7">
    <cfRule type="expression" dxfId="153" priority="19">
      <formula>ISBLANK(E3)</formula>
    </cfRule>
    <cfRule type="expression" dxfId="152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53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v>7</v>
      </c>
      <c r="J3" s="25">
        <v>29</v>
      </c>
      <c r="K3" s="25">
        <v>14</v>
      </c>
      <c r="L3" s="25">
        <v>0</v>
      </c>
      <c r="M3" s="25">
        <v>0</v>
      </c>
    </row>
    <row r="4" spans="1:13" x14ac:dyDescent="0.3">
      <c r="A4" s="2"/>
      <c r="B4" s="22" t="s">
        <v>70</v>
      </c>
      <c r="C4" s="26">
        <v>4.2</v>
      </c>
      <c r="D4" s="26">
        <v>6</v>
      </c>
      <c r="E4" s="26">
        <v>3</v>
      </c>
      <c r="F4" s="26">
        <v>8.4</v>
      </c>
      <c r="G4" s="26">
        <v>8.4</v>
      </c>
      <c r="I4" s="25">
        <v>4.2</v>
      </c>
      <c r="J4" s="25">
        <v>17.399999999999999</v>
      </c>
      <c r="K4" s="25">
        <v>8.4</v>
      </c>
      <c r="L4" s="25">
        <v>0</v>
      </c>
      <c r="M4" s="25"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74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3</v>
      </c>
      <c r="D11" s="24">
        <v>6</v>
      </c>
      <c r="E11" s="24">
        <v>3.5</v>
      </c>
      <c r="F11" s="24">
        <v>4.5</v>
      </c>
      <c r="G11" s="24">
        <v>1</v>
      </c>
      <c r="I11" s="25">
        <v>3</v>
      </c>
      <c r="J11" s="25">
        <v>14</v>
      </c>
      <c r="K11" s="25">
        <v>1</v>
      </c>
      <c r="L11" s="25">
        <v>0</v>
      </c>
      <c r="M11" s="25">
        <v>0</v>
      </c>
    </row>
    <row r="12" spans="1:13" x14ac:dyDescent="0.3">
      <c r="A12" s="26" t="s">
        <v>82</v>
      </c>
      <c r="B12" s="26" t="s">
        <v>83</v>
      </c>
      <c r="C12" s="26">
        <v>3</v>
      </c>
      <c r="D12" s="26">
        <v>9</v>
      </c>
      <c r="E12" s="26">
        <v>2.5</v>
      </c>
      <c r="F12" s="26">
        <v>14</v>
      </c>
      <c r="G12" s="26">
        <v>11</v>
      </c>
      <c r="I12" s="25">
        <v>3</v>
      </c>
      <c r="J12" s="25">
        <v>25.5</v>
      </c>
      <c r="K12" s="25">
        <v>11</v>
      </c>
      <c r="L12" s="25">
        <v>0</v>
      </c>
      <c r="M12" s="25">
        <v>0</v>
      </c>
    </row>
    <row r="13" spans="1:13" x14ac:dyDescent="0.3">
      <c r="A13" s="24" t="s">
        <v>84</v>
      </c>
      <c r="B13" s="24" t="s">
        <v>85</v>
      </c>
      <c r="C13" s="24">
        <v>3</v>
      </c>
      <c r="D13" s="24">
        <v>10</v>
      </c>
      <c r="E13" s="24">
        <v>2.5</v>
      </c>
      <c r="F13" s="24">
        <v>7.5</v>
      </c>
      <c r="G13" s="24">
        <v>5</v>
      </c>
      <c r="I13" s="25">
        <v>3</v>
      </c>
      <c r="J13" s="25">
        <v>20</v>
      </c>
      <c r="K13" s="25">
        <v>5</v>
      </c>
      <c r="L13" s="25">
        <v>0</v>
      </c>
      <c r="M13" s="25">
        <v>0</v>
      </c>
    </row>
    <row r="14" spans="1:13" x14ac:dyDescent="0.3">
      <c r="A14" s="26" t="s">
        <v>86</v>
      </c>
      <c r="B14" s="26" t="s">
        <v>87</v>
      </c>
      <c r="C14" s="26">
        <v>5</v>
      </c>
      <c r="D14" s="26">
        <v>7</v>
      </c>
      <c r="E14" s="26">
        <v>3.5</v>
      </c>
      <c r="F14" s="26">
        <v>4</v>
      </c>
      <c r="G14" s="26">
        <v>4</v>
      </c>
      <c r="I14" s="25">
        <v>5</v>
      </c>
      <c r="J14" s="25">
        <v>14.5</v>
      </c>
      <c r="K14" s="25">
        <v>4</v>
      </c>
      <c r="L14" s="25">
        <v>0</v>
      </c>
      <c r="M14" s="25">
        <v>0</v>
      </c>
    </row>
    <row r="15" spans="1:13" x14ac:dyDescent="0.3">
      <c r="A15" s="24" t="s">
        <v>88</v>
      </c>
      <c r="B15" s="24" t="s">
        <v>89</v>
      </c>
      <c r="C15" s="24">
        <v>7</v>
      </c>
      <c r="D15" s="24">
        <v>8</v>
      </c>
      <c r="E15" s="24">
        <v>2.5</v>
      </c>
      <c r="F15" s="24">
        <v>13.5</v>
      </c>
      <c r="G15" s="24">
        <v>8.5</v>
      </c>
      <c r="I15" s="25">
        <v>7</v>
      </c>
      <c r="J15" s="25">
        <v>24</v>
      </c>
      <c r="K15" s="25">
        <v>8.5</v>
      </c>
      <c r="L15" s="25">
        <v>0</v>
      </c>
      <c r="M15" s="25">
        <v>0</v>
      </c>
    </row>
    <row r="16" spans="1:13" x14ac:dyDescent="0.3">
      <c r="A16" s="26" t="s">
        <v>90</v>
      </c>
      <c r="B16" s="26" t="s">
        <v>91</v>
      </c>
      <c r="C16" s="26">
        <v>4</v>
      </c>
      <c r="D16" s="26">
        <v>5</v>
      </c>
      <c r="E16" s="26">
        <v>2.5</v>
      </c>
      <c r="F16" s="26">
        <v>11</v>
      </c>
      <c r="G16" s="26">
        <v>6</v>
      </c>
      <c r="I16" s="25">
        <v>4</v>
      </c>
      <c r="J16" s="25">
        <v>18.5</v>
      </c>
      <c r="K16" s="25">
        <v>6</v>
      </c>
      <c r="L16" s="25">
        <v>0</v>
      </c>
      <c r="M16" s="25">
        <v>0</v>
      </c>
    </row>
    <row r="17" spans="1:13" x14ac:dyDescent="0.3">
      <c r="A17" s="24" t="s">
        <v>92</v>
      </c>
      <c r="B17" s="24" t="s">
        <v>93</v>
      </c>
      <c r="C17" s="24">
        <v>6</v>
      </c>
      <c r="D17" s="24">
        <v>7</v>
      </c>
      <c r="E17" s="24">
        <v>2.5</v>
      </c>
      <c r="F17" s="24">
        <v>12</v>
      </c>
      <c r="G17" s="24">
        <v>9</v>
      </c>
      <c r="I17" s="25">
        <v>6</v>
      </c>
      <c r="J17" s="25">
        <v>21.5</v>
      </c>
      <c r="K17" s="25">
        <v>9</v>
      </c>
      <c r="L17" s="25">
        <v>0</v>
      </c>
      <c r="M17" s="25">
        <v>0</v>
      </c>
    </row>
    <row r="18" spans="1:13" x14ac:dyDescent="0.3">
      <c r="A18" s="26" t="s">
        <v>94</v>
      </c>
      <c r="B18" s="26" t="s">
        <v>95</v>
      </c>
      <c r="C18" s="26">
        <v>6</v>
      </c>
      <c r="D18" s="26">
        <v>0</v>
      </c>
      <c r="E18" s="26">
        <v>2</v>
      </c>
      <c r="F18" s="26">
        <v>12</v>
      </c>
      <c r="G18" s="26">
        <v>3</v>
      </c>
      <c r="I18" s="25">
        <v>6</v>
      </c>
      <c r="J18" s="25">
        <v>14</v>
      </c>
      <c r="K18" s="25">
        <v>3</v>
      </c>
      <c r="L18" s="25">
        <v>0</v>
      </c>
      <c r="M18" s="25">
        <v>0</v>
      </c>
    </row>
    <row r="19" spans="1:13" x14ac:dyDescent="0.3">
      <c r="A19" s="24" t="s">
        <v>96</v>
      </c>
      <c r="B19" s="24" t="s">
        <v>97</v>
      </c>
      <c r="C19" s="24">
        <v>6</v>
      </c>
      <c r="D19" s="24">
        <v>7</v>
      </c>
      <c r="E19" s="24">
        <v>2.5</v>
      </c>
      <c r="F19" s="24">
        <v>11.5</v>
      </c>
      <c r="G19" s="24">
        <v>3</v>
      </c>
      <c r="I19" s="25">
        <v>6</v>
      </c>
      <c r="J19" s="25">
        <v>21</v>
      </c>
      <c r="K19" s="25">
        <v>3</v>
      </c>
      <c r="L19" s="25">
        <v>0</v>
      </c>
      <c r="M19" s="25">
        <v>0</v>
      </c>
    </row>
    <row r="20" spans="1:13" x14ac:dyDescent="0.3">
      <c r="A20" s="26" t="s">
        <v>98</v>
      </c>
      <c r="B20" s="26" t="s">
        <v>99</v>
      </c>
      <c r="C20" s="26">
        <v>5</v>
      </c>
      <c r="D20" s="26">
        <v>0</v>
      </c>
      <c r="E20" s="26">
        <v>3</v>
      </c>
      <c r="F20" s="26">
        <v>11.5</v>
      </c>
      <c r="G20" s="26">
        <v>6</v>
      </c>
      <c r="I20" s="25">
        <v>5</v>
      </c>
      <c r="J20" s="25">
        <v>14.5</v>
      </c>
      <c r="K20" s="25">
        <v>6</v>
      </c>
      <c r="L20" s="25">
        <v>0</v>
      </c>
      <c r="M20" s="25">
        <v>0</v>
      </c>
    </row>
    <row r="21" spans="1:13" x14ac:dyDescent="0.3">
      <c r="A21" s="24" t="s">
        <v>100</v>
      </c>
      <c r="B21" s="24" t="s">
        <v>101</v>
      </c>
      <c r="C21" s="24">
        <v>4</v>
      </c>
      <c r="D21" s="24">
        <v>8</v>
      </c>
      <c r="E21" s="24">
        <v>1.5</v>
      </c>
      <c r="F21" s="24">
        <v>4</v>
      </c>
      <c r="G21" s="24">
        <v>5</v>
      </c>
      <c r="I21" s="25">
        <v>4</v>
      </c>
      <c r="J21" s="25">
        <v>13.5</v>
      </c>
      <c r="K21" s="25">
        <v>5</v>
      </c>
      <c r="L21" s="25">
        <v>0</v>
      </c>
      <c r="M21" s="25">
        <v>0</v>
      </c>
    </row>
    <row r="22" spans="1:13" x14ac:dyDescent="0.3">
      <c r="A22" s="26" t="s">
        <v>102</v>
      </c>
      <c r="B22" s="26" t="s">
        <v>103</v>
      </c>
      <c r="C22" s="26">
        <v>7</v>
      </c>
      <c r="D22" s="26">
        <v>2</v>
      </c>
      <c r="E22" s="26">
        <v>2.5</v>
      </c>
      <c r="F22" s="26">
        <v>12</v>
      </c>
      <c r="G22" s="26">
        <v>5</v>
      </c>
      <c r="I22" s="25">
        <v>7</v>
      </c>
      <c r="J22" s="25">
        <v>16.5</v>
      </c>
      <c r="K22" s="25">
        <v>5</v>
      </c>
      <c r="L22" s="25">
        <v>0</v>
      </c>
      <c r="M22" s="25">
        <v>0</v>
      </c>
    </row>
    <row r="23" spans="1:13" x14ac:dyDescent="0.3">
      <c r="A23" s="24" t="s">
        <v>104</v>
      </c>
      <c r="B23" s="24" t="s">
        <v>105</v>
      </c>
      <c r="C23" s="24">
        <v>5</v>
      </c>
      <c r="D23" s="24">
        <v>3</v>
      </c>
      <c r="E23" s="24">
        <v>2.5</v>
      </c>
      <c r="F23" s="24">
        <v>9.5</v>
      </c>
      <c r="G23" s="24">
        <v>4</v>
      </c>
      <c r="I23" s="25">
        <v>5</v>
      </c>
      <c r="J23" s="25">
        <v>15</v>
      </c>
      <c r="K23" s="25">
        <v>4</v>
      </c>
      <c r="L23" s="25">
        <v>0</v>
      </c>
      <c r="M23" s="25">
        <v>0</v>
      </c>
    </row>
    <row r="24" spans="1:13" x14ac:dyDescent="0.3">
      <c r="A24" s="26" t="s">
        <v>106</v>
      </c>
      <c r="B24" s="26" t="s">
        <v>107</v>
      </c>
      <c r="C24" s="26">
        <v>5</v>
      </c>
      <c r="D24" s="26">
        <v>8</v>
      </c>
      <c r="E24" s="26">
        <v>2.5</v>
      </c>
      <c r="F24" s="26">
        <v>11.5</v>
      </c>
      <c r="G24" s="26">
        <v>8.5</v>
      </c>
      <c r="I24" s="25">
        <v>5</v>
      </c>
      <c r="J24" s="25">
        <v>22</v>
      </c>
      <c r="K24" s="25">
        <v>8.5</v>
      </c>
      <c r="L24" s="25">
        <v>0</v>
      </c>
      <c r="M24" s="25">
        <v>0</v>
      </c>
    </row>
    <row r="25" spans="1:13" x14ac:dyDescent="0.3">
      <c r="A25" s="24" t="s">
        <v>108</v>
      </c>
      <c r="B25" s="24" t="s">
        <v>109</v>
      </c>
      <c r="C25" s="24">
        <v>7</v>
      </c>
      <c r="D25" s="24">
        <v>6</v>
      </c>
      <c r="E25" s="24">
        <v>2.5</v>
      </c>
      <c r="F25" s="24">
        <v>9</v>
      </c>
      <c r="G25" s="24">
        <v>7</v>
      </c>
      <c r="I25" s="25">
        <v>7</v>
      </c>
      <c r="J25" s="25">
        <v>17.5</v>
      </c>
      <c r="K25" s="25">
        <v>7</v>
      </c>
      <c r="L25" s="25">
        <v>0</v>
      </c>
      <c r="M25" s="25">
        <v>0</v>
      </c>
    </row>
    <row r="26" spans="1:13" x14ac:dyDescent="0.3">
      <c r="A26" s="26" t="s">
        <v>110</v>
      </c>
      <c r="B26" s="26" t="s">
        <v>111</v>
      </c>
      <c r="C26" s="26">
        <v>4</v>
      </c>
      <c r="D26" s="26">
        <v>10</v>
      </c>
      <c r="E26" s="26">
        <v>2.5</v>
      </c>
      <c r="F26" s="26">
        <v>10</v>
      </c>
      <c r="G26" s="26">
        <v>10</v>
      </c>
      <c r="I26" s="25">
        <v>4</v>
      </c>
      <c r="J26" s="25">
        <v>22.5</v>
      </c>
      <c r="K26" s="25">
        <v>10</v>
      </c>
      <c r="L26" s="25">
        <v>0</v>
      </c>
      <c r="M26" s="25">
        <v>0</v>
      </c>
    </row>
    <row r="27" spans="1:13" x14ac:dyDescent="0.3">
      <c r="A27" s="24" t="s">
        <v>112</v>
      </c>
      <c r="B27" s="24" t="s">
        <v>113</v>
      </c>
      <c r="C27" s="24">
        <v>5</v>
      </c>
      <c r="D27" s="24">
        <v>6</v>
      </c>
      <c r="E27" s="24">
        <v>2.5</v>
      </c>
      <c r="F27" s="24">
        <v>3</v>
      </c>
      <c r="G27" s="24">
        <v>1</v>
      </c>
      <c r="I27" s="25">
        <v>5</v>
      </c>
      <c r="J27" s="25">
        <v>11.5</v>
      </c>
      <c r="K27" s="25">
        <v>1</v>
      </c>
      <c r="L27" s="25">
        <v>0</v>
      </c>
      <c r="M27" s="25">
        <v>0</v>
      </c>
    </row>
    <row r="28" spans="1:13" x14ac:dyDescent="0.3">
      <c r="A28" s="26" t="s">
        <v>114</v>
      </c>
      <c r="B28" s="26" t="s">
        <v>115</v>
      </c>
      <c r="C28" s="26">
        <v>7</v>
      </c>
      <c r="D28" s="26">
        <v>10</v>
      </c>
      <c r="E28" s="26">
        <v>2.5</v>
      </c>
      <c r="F28" s="26">
        <v>3</v>
      </c>
      <c r="G28" s="26">
        <v>5</v>
      </c>
      <c r="I28" s="25">
        <v>7</v>
      </c>
      <c r="J28" s="25">
        <v>15.5</v>
      </c>
      <c r="K28" s="25">
        <v>5</v>
      </c>
      <c r="L28" s="25">
        <v>0</v>
      </c>
      <c r="M28" s="25">
        <v>0</v>
      </c>
    </row>
    <row r="29" spans="1:13" x14ac:dyDescent="0.3">
      <c r="A29" s="24" t="s">
        <v>116</v>
      </c>
      <c r="B29" s="24" t="s">
        <v>117</v>
      </c>
      <c r="C29" s="24">
        <v>7</v>
      </c>
      <c r="D29" s="24">
        <v>9</v>
      </c>
      <c r="E29" s="24">
        <v>2.5</v>
      </c>
      <c r="F29" s="24">
        <v>11</v>
      </c>
      <c r="G29" s="24">
        <v>3</v>
      </c>
      <c r="I29" s="25">
        <v>7</v>
      </c>
      <c r="J29" s="25">
        <v>22.5</v>
      </c>
      <c r="K29" s="25">
        <v>3</v>
      </c>
      <c r="L29" s="25">
        <v>0</v>
      </c>
      <c r="M29" s="25">
        <v>0</v>
      </c>
    </row>
    <row r="30" spans="1:13" x14ac:dyDescent="0.3">
      <c r="A30" s="26" t="s">
        <v>118</v>
      </c>
      <c r="B30" s="26" t="s">
        <v>119</v>
      </c>
      <c r="C30" s="26">
        <v>7</v>
      </c>
      <c r="D30" s="26">
        <v>10</v>
      </c>
      <c r="E30" s="26">
        <v>2.5</v>
      </c>
      <c r="F30" s="26">
        <v>12</v>
      </c>
      <c r="G30" s="26">
        <v>11</v>
      </c>
      <c r="I30" s="25">
        <v>7</v>
      </c>
      <c r="J30" s="25">
        <v>24.5</v>
      </c>
      <c r="K30" s="25">
        <v>11</v>
      </c>
      <c r="L30" s="25">
        <v>0</v>
      </c>
      <c r="M30" s="25">
        <v>0</v>
      </c>
    </row>
    <row r="31" spans="1:13" x14ac:dyDescent="0.3">
      <c r="A31" s="24" t="s">
        <v>120</v>
      </c>
      <c r="B31" s="24" t="s">
        <v>121</v>
      </c>
      <c r="C31" s="24">
        <v>7</v>
      </c>
      <c r="D31" s="24">
        <v>10</v>
      </c>
      <c r="E31" s="24">
        <v>2.5</v>
      </c>
      <c r="F31" s="24">
        <v>7</v>
      </c>
      <c r="G31" s="24">
        <v>11</v>
      </c>
      <c r="I31" s="25">
        <v>7</v>
      </c>
      <c r="J31" s="25">
        <v>19.5</v>
      </c>
      <c r="K31" s="25">
        <v>11</v>
      </c>
      <c r="L31" s="25">
        <v>0</v>
      </c>
      <c r="M31" s="25">
        <v>0</v>
      </c>
    </row>
    <row r="32" spans="1:13" x14ac:dyDescent="0.3">
      <c r="A32" s="26" t="s">
        <v>122</v>
      </c>
      <c r="B32" s="26" t="s">
        <v>123</v>
      </c>
      <c r="C32" s="26">
        <v>2</v>
      </c>
      <c r="D32" s="26">
        <v>6</v>
      </c>
      <c r="E32" s="26">
        <v>2.5</v>
      </c>
      <c r="F32" s="26">
        <v>10.5</v>
      </c>
      <c r="G32" s="26">
        <v>7</v>
      </c>
      <c r="I32" s="25">
        <v>2</v>
      </c>
      <c r="J32" s="25">
        <v>19</v>
      </c>
      <c r="K32" s="25">
        <v>7</v>
      </c>
      <c r="L32" s="25">
        <v>0</v>
      </c>
      <c r="M32" s="25">
        <v>0</v>
      </c>
    </row>
    <row r="33" spans="1:13" x14ac:dyDescent="0.3">
      <c r="A33" s="24" t="s">
        <v>124</v>
      </c>
      <c r="B33" s="24" t="s">
        <v>125</v>
      </c>
      <c r="C33" s="24">
        <v>0</v>
      </c>
      <c r="D33" s="24">
        <v>7</v>
      </c>
      <c r="E33" s="24">
        <v>10</v>
      </c>
      <c r="F33" s="24">
        <v>4.5</v>
      </c>
      <c r="G33" s="24">
        <v>6</v>
      </c>
      <c r="I33" s="25">
        <v>0</v>
      </c>
      <c r="J33" s="25">
        <v>21.5</v>
      </c>
      <c r="K33" s="25">
        <v>6</v>
      </c>
      <c r="L33" s="25">
        <v>0</v>
      </c>
      <c r="M33" s="25">
        <v>0</v>
      </c>
    </row>
    <row r="34" spans="1:13" x14ac:dyDescent="0.3">
      <c r="A34" s="26" t="s">
        <v>126</v>
      </c>
      <c r="B34" s="26" t="s">
        <v>127</v>
      </c>
      <c r="C34" s="26">
        <v>5</v>
      </c>
      <c r="D34" s="26">
        <v>0</v>
      </c>
      <c r="E34" s="26">
        <v>1.5</v>
      </c>
      <c r="F34" s="26">
        <v>4</v>
      </c>
      <c r="G34" s="26">
        <v>6</v>
      </c>
      <c r="I34" s="25">
        <v>5</v>
      </c>
      <c r="J34" s="25">
        <v>5.5</v>
      </c>
      <c r="K34" s="25">
        <v>6</v>
      </c>
      <c r="L34" s="25">
        <v>0</v>
      </c>
      <c r="M34" s="25">
        <v>0</v>
      </c>
    </row>
    <row r="35" spans="1:13" x14ac:dyDescent="0.3">
      <c r="A35" s="24" t="s">
        <v>128</v>
      </c>
      <c r="B35" s="24" t="s">
        <v>129</v>
      </c>
      <c r="C35" s="24">
        <v>5</v>
      </c>
      <c r="D35" s="24">
        <v>7</v>
      </c>
      <c r="E35" s="24">
        <v>2.5</v>
      </c>
      <c r="F35" s="24">
        <v>10</v>
      </c>
      <c r="G35" s="24">
        <v>5</v>
      </c>
      <c r="I35" s="25">
        <v>5</v>
      </c>
      <c r="J35" s="25">
        <v>19.5</v>
      </c>
      <c r="K35" s="25">
        <v>5</v>
      </c>
      <c r="L35" s="25">
        <v>0</v>
      </c>
      <c r="M35" s="25">
        <v>0</v>
      </c>
    </row>
    <row r="36" spans="1:13" x14ac:dyDescent="0.3">
      <c r="A36" s="26" t="s">
        <v>130</v>
      </c>
      <c r="B36" s="26" t="s">
        <v>131</v>
      </c>
      <c r="C36" s="26">
        <v>0</v>
      </c>
      <c r="D36" s="26">
        <v>7</v>
      </c>
      <c r="E36" s="26">
        <v>1.5</v>
      </c>
      <c r="F36" s="26">
        <v>7.5</v>
      </c>
      <c r="G36" s="26">
        <v>5</v>
      </c>
      <c r="I36" s="25">
        <v>0</v>
      </c>
      <c r="J36" s="25">
        <v>16</v>
      </c>
      <c r="K36" s="25">
        <v>5</v>
      </c>
      <c r="L36" s="25">
        <v>0</v>
      </c>
      <c r="M36" s="25">
        <v>0</v>
      </c>
    </row>
    <row r="37" spans="1:13" x14ac:dyDescent="0.3">
      <c r="A37" s="24" t="s">
        <v>132</v>
      </c>
      <c r="B37" s="24" t="s">
        <v>133</v>
      </c>
      <c r="C37" s="24">
        <v>7</v>
      </c>
      <c r="D37" s="24">
        <v>6</v>
      </c>
      <c r="E37" s="24">
        <v>0</v>
      </c>
      <c r="F37" s="24">
        <v>0</v>
      </c>
      <c r="G37" s="24">
        <v>0</v>
      </c>
      <c r="I37" s="25">
        <v>7</v>
      </c>
      <c r="J37" s="25">
        <v>6</v>
      </c>
      <c r="K37" s="25">
        <v>0</v>
      </c>
      <c r="L37" s="25">
        <v>0</v>
      </c>
      <c r="M37" s="25">
        <v>0</v>
      </c>
    </row>
    <row r="38" spans="1:13" x14ac:dyDescent="0.3">
      <c r="A38" s="26" t="s">
        <v>134</v>
      </c>
      <c r="B38" s="26" t="s">
        <v>135</v>
      </c>
      <c r="C38" s="26">
        <v>7</v>
      </c>
      <c r="D38" s="26">
        <v>10</v>
      </c>
      <c r="E38" s="26">
        <v>2.5</v>
      </c>
      <c r="F38" s="26">
        <v>10</v>
      </c>
      <c r="G38" s="26">
        <v>4</v>
      </c>
      <c r="I38" s="25">
        <v>7</v>
      </c>
      <c r="J38" s="25">
        <v>22.5</v>
      </c>
      <c r="K38" s="25">
        <v>4</v>
      </c>
      <c r="L38" s="25">
        <v>0</v>
      </c>
      <c r="M38" s="25">
        <v>0</v>
      </c>
    </row>
    <row r="39" spans="1:13" x14ac:dyDescent="0.3">
      <c r="A39" s="24" t="s">
        <v>136</v>
      </c>
      <c r="B39" s="24" t="s">
        <v>137</v>
      </c>
      <c r="C39" s="24">
        <v>3</v>
      </c>
      <c r="D39" s="24">
        <v>1</v>
      </c>
      <c r="E39" s="24">
        <v>1</v>
      </c>
      <c r="F39" s="24">
        <v>11.5</v>
      </c>
      <c r="G39" s="24">
        <v>4</v>
      </c>
      <c r="I39" s="25">
        <v>3</v>
      </c>
      <c r="J39" s="25">
        <v>13.5</v>
      </c>
      <c r="K39" s="25">
        <v>4</v>
      </c>
      <c r="L39" s="25">
        <v>0</v>
      </c>
      <c r="M39" s="25">
        <v>0</v>
      </c>
    </row>
    <row r="40" spans="1:13" x14ac:dyDescent="0.3">
      <c r="A40" s="26" t="s">
        <v>138</v>
      </c>
      <c r="B40" s="26" t="s">
        <v>139</v>
      </c>
      <c r="C40" s="26">
        <v>7</v>
      </c>
      <c r="D40" s="26">
        <v>0</v>
      </c>
      <c r="E40" s="26">
        <v>2.5</v>
      </c>
      <c r="F40" s="26">
        <v>0</v>
      </c>
      <c r="G40" s="26">
        <v>1</v>
      </c>
      <c r="I40" s="25">
        <v>7</v>
      </c>
      <c r="J40" s="25">
        <v>2.5</v>
      </c>
      <c r="K40" s="25">
        <v>1</v>
      </c>
      <c r="L40" s="25">
        <v>0</v>
      </c>
      <c r="M40" s="25">
        <v>0</v>
      </c>
    </row>
    <row r="41" spans="1:13" x14ac:dyDescent="0.3">
      <c r="A41" s="24" t="s">
        <v>140</v>
      </c>
      <c r="B41" s="24" t="s">
        <v>141</v>
      </c>
      <c r="C41" s="24">
        <v>7</v>
      </c>
      <c r="D41" s="24">
        <v>10</v>
      </c>
      <c r="E41" s="24">
        <v>0</v>
      </c>
      <c r="F41" s="24">
        <v>11</v>
      </c>
      <c r="G41" s="24">
        <v>5</v>
      </c>
      <c r="I41" s="25">
        <v>7</v>
      </c>
      <c r="J41" s="25">
        <v>21</v>
      </c>
      <c r="K41" s="25">
        <v>5</v>
      </c>
      <c r="L41" s="25">
        <v>0</v>
      </c>
      <c r="M41" s="25">
        <v>0</v>
      </c>
    </row>
    <row r="42" spans="1:13" x14ac:dyDescent="0.3">
      <c r="A42" s="26" t="s">
        <v>142</v>
      </c>
      <c r="B42" s="26" t="s">
        <v>143</v>
      </c>
      <c r="C42" s="26">
        <v>7</v>
      </c>
      <c r="D42" s="26">
        <v>6</v>
      </c>
      <c r="E42" s="26">
        <v>1.5</v>
      </c>
      <c r="F42" s="26">
        <v>13</v>
      </c>
      <c r="G42" s="26">
        <v>5</v>
      </c>
      <c r="I42" s="25">
        <v>7</v>
      </c>
      <c r="J42" s="25">
        <v>20.5</v>
      </c>
      <c r="K42" s="25">
        <v>5</v>
      </c>
      <c r="L42" s="25">
        <v>0</v>
      </c>
      <c r="M42" s="25">
        <v>0</v>
      </c>
    </row>
    <row r="43" spans="1:13" x14ac:dyDescent="0.3">
      <c r="A43" s="24" t="s">
        <v>144</v>
      </c>
      <c r="B43" s="24" t="s">
        <v>145</v>
      </c>
      <c r="C43" s="24">
        <v>5</v>
      </c>
      <c r="D43" s="24">
        <v>0</v>
      </c>
      <c r="E43" s="24">
        <v>1</v>
      </c>
      <c r="F43" s="24">
        <v>3.5</v>
      </c>
      <c r="G43" s="24">
        <v>5</v>
      </c>
      <c r="I43" s="25">
        <v>5</v>
      </c>
      <c r="J43" s="25">
        <v>4.5</v>
      </c>
      <c r="K43" s="25">
        <v>5</v>
      </c>
      <c r="L43" s="25">
        <v>0</v>
      </c>
      <c r="M43" s="25">
        <v>0</v>
      </c>
    </row>
    <row r="44" spans="1:13" x14ac:dyDescent="0.3">
      <c r="A44" s="26" t="s">
        <v>146</v>
      </c>
      <c r="B44" s="26" t="s">
        <v>147</v>
      </c>
      <c r="C44" s="26">
        <v>1</v>
      </c>
      <c r="D44" s="26">
        <v>7</v>
      </c>
      <c r="E44" s="26">
        <v>2.5</v>
      </c>
      <c r="F44" s="26">
        <v>3</v>
      </c>
      <c r="G44" s="26">
        <v>6</v>
      </c>
      <c r="I44" s="25">
        <v>1</v>
      </c>
      <c r="J44" s="25">
        <v>12.5</v>
      </c>
      <c r="K44" s="25">
        <v>6</v>
      </c>
      <c r="L44" s="25">
        <v>0</v>
      </c>
      <c r="M44" s="25">
        <v>0</v>
      </c>
    </row>
    <row r="45" spans="1:13" x14ac:dyDescent="0.3">
      <c r="A45" s="24" t="s">
        <v>148</v>
      </c>
      <c r="B45" s="24" t="s">
        <v>149</v>
      </c>
      <c r="C45" s="24">
        <v>5</v>
      </c>
      <c r="D45" s="24">
        <v>6</v>
      </c>
      <c r="E45" s="24">
        <v>2.5</v>
      </c>
      <c r="F45" s="24">
        <v>7.5</v>
      </c>
      <c r="G45" s="24">
        <v>4</v>
      </c>
      <c r="I45" s="25">
        <v>5</v>
      </c>
      <c r="J45" s="25">
        <v>16</v>
      </c>
      <c r="K45" s="25">
        <v>4</v>
      </c>
      <c r="L45" s="25">
        <v>0</v>
      </c>
      <c r="M45" s="25">
        <v>0</v>
      </c>
    </row>
    <row r="46" spans="1:13" x14ac:dyDescent="0.3">
      <c r="A46" s="26" t="s">
        <v>150</v>
      </c>
      <c r="B46" s="26" t="s">
        <v>151</v>
      </c>
      <c r="C46" s="26">
        <v>7</v>
      </c>
      <c r="D46" s="26">
        <v>0</v>
      </c>
      <c r="E46" s="26">
        <v>2.5</v>
      </c>
      <c r="F46" s="26">
        <v>0</v>
      </c>
      <c r="G46" s="26">
        <v>6</v>
      </c>
      <c r="I46" s="25">
        <v>7</v>
      </c>
      <c r="J46" s="25">
        <v>2.5</v>
      </c>
      <c r="K46" s="25">
        <v>6</v>
      </c>
      <c r="L46" s="25">
        <v>0</v>
      </c>
      <c r="M46" s="25">
        <v>0</v>
      </c>
    </row>
    <row r="47" spans="1:13" x14ac:dyDescent="0.3">
      <c r="A47" s="24" t="s">
        <v>152</v>
      </c>
      <c r="B47" s="24" t="s">
        <v>153</v>
      </c>
      <c r="C47" s="24">
        <v>6</v>
      </c>
      <c r="D47" s="24">
        <v>0</v>
      </c>
      <c r="E47" s="24">
        <v>1.5</v>
      </c>
      <c r="F47" s="24">
        <v>12.5</v>
      </c>
      <c r="G47" s="24">
        <v>10</v>
      </c>
      <c r="I47" s="25">
        <v>6</v>
      </c>
      <c r="J47" s="25">
        <v>14</v>
      </c>
      <c r="K47" s="25">
        <v>10</v>
      </c>
      <c r="L47" s="25">
        <v>0</v>
      </c>
      <c r="M47" s="25">
        <v>0</v>
      </c>
    </row>
    <row r="48" spans="1:13" x14ac:dyDescent="0.3">
      <c r="A48" s="26" t="s">
        <v>154</v>
      </c>
      <c r="B48" s="26" t="s">
        <v>155</v>
      </c>
      <c r="C48" s="26">
        <v>5</v>
      </c>
      <c r="D48" s="26">
        <v>5</v>
      </c>
      <c r="E48" s="26">
        <v>1.5</v>
      </c>
      <c r="F48" s="26">
        <v>6</v>
      </c>
      <c r="G48" s="26">
        <v>3</v>
      </c>
      <c r="I48" s="25">
        <v>5</v>
      </c>
      <c r="J48" s="25">
        <v>12.5</v>
      </c>
      <c r="K48" s="25">
        <v>3</v>
      </c>
      <c r="L48" s="25">
        <v>0</v>
      </c>
      <c r="M48" s="25">
        <v>0</v>
      </c>
    </row>
    <row r="49" spans="1:13" x14ac:dyDescent="0.3">
      <c r="A49" s="24" t="s">
        <v>156</v>
      </c>
      <c r="B49" s="24" t="s">
        <v>157</v>
      </c>
      <c r="C49" s="24">
        <v>7</v>
      </c>
      <c r="D49" s="24">
        <v>0</v>
      </c>
      <c r="E49" s="24">
        <v>0</v>
      </c>
      <c r="F49" s="24">
        <v>9.5</v>
      </c>
      <c r="G49" s="24">
        <v>0</v>
      </c>
      <c r="I49" s="25">
        <v>7</v>
      </c>
      <c r="J49" s="25">
        <v>9.5</v>
      </c>
      <c r="K49" s="25">
        <v>0</v>
      </c>
      <c r="L49" s="25">
        <v>0</v>
      </c>
      <c r="M49" s="25">
        <v>0</v>
      </c>
    </row>
    <row r="50" spans="1:13" x14ac:dyDescent="0.3">
      <c r="A50" s="26" t="s">
        <v>158</v>
      </c>
      <c r="B50" s="26" t="s">
        <v>159</v>
      </c>
      <c r="C50" s="26">
        <v>6</v>
      </c>
      <c r="D50" s="26">
        <v>2</v>
      </c>
      <c r="E50" s="26">
        <v>0</v>
      </c>
      <c r="F50" s="26">
        <v>1</v>
      </c>
      <c r="G50" s="26">
        <v>1</v>
      </c>
      <c r="I50" s="25">
        <v>6</v>
      </c>
      <c r="J50" s="25">
        <v>3</v>
      </c>
      <c r="K50" s="25">
        <v>1</v>
      </c>
      <c r="L50" s="25">
        <v>0</v>
      </c>
      <c r="M50" s="25">
        <v>0</v>
      </c>
    </row>
    <row r="51" spans="1:13" x14ac:dyDescent="0.3">
      <c r="A51" s="24" t="s">
        <v>160</v>
      </c>
      <c r="B51" s="24" t="s">
        <v>161</v>
      </c>
      <c r="C51" s="24">
        <v>7</v>
      </c>
      <c r="D51" s="24">
        <v>1</v>
      </c>
      <c r="E51" s="24">
        <v>2</v>
      </c>
      <c r="F51" s="24">
        <v>11</v>
      </c>
      <c r="G51" s="24">
        <v>8.5</v>
      </c>
      <c r="I51" s="25">
        <v>7</v>
      </c>
      <c r="J51" s="25">
        <v>14</v>
      </c>
      <c r="K51" s="25">
        <v>8.5</v>
      </c>
      <c r="L51" s="25">
        <v>0</v>
      </c>
      <c r="M51" s="25">
        <v>0</v>
      </c>
    </row>
    <row r="52" spans="1:13" x14ac:dyDescent="0.3">
      <c r="A52" s="26" t="s">
        <v>162</v>
      </c>
      <c r="B52" s="26" t="s">
        <v>163</v>
      </c>
      <c r="C52" s="26">
        <v>7</v>
      </c>
      <c r="D52" s="26">
        <v>7</v>
      </c>
      <c r="E52" s="26">
        <v>2.5</v>
      </c>
      <c r="F52" s="26">
        <v>8.5</v>
      </c>
      <c r="G52" s="26">
        <v>5</v>
      </c>
      <c r="I52" s="25">
        <v>7</v>
      </c>
      <c r="J52" s="25">
        <v>18</v>
      </c>
      <c r="K52" s="25">
        <v>5</v>
      </c>
      <c r="L52" s="25">
        <v>0</v>
      </c>
      <c r="M52" s="25">
        <v>0</v>
      </c>
    </row>
    <row r="53" spans="1:13" x14ac:dyDescent="0.3">
      <c r="A53" s="24" t="s">
        <v>164</v>
      </c>
      <c r="B53" s="24" t="s">
        <v>165</v>
      </c>
      <c r="C53" s="24">
        <v>7</v>
      </c>
      <c r="D53" s="24">
        <v>10</v>
      </c>
      <c r="E53" s="24">
        <v>1.5</v>
      </c>
      <c r="F53" s="24">
        <v>11</v>
      </c>
      <c r="G53" s="24">
        <v>11</v>
      </c>
      <c r="I53" s="25">
        <v>7</v>
      </c>
      <c r="J53" s="25">
        <v>22.5</v>
      </c>
      <c r="K53" s="25">
        <v>11</v>
      </c>
      <c r="L53" s="25">
        <v>0</v>
      </c>
      <c r="M53" s="25">
        <v>0</v>
      </c>
    </row>
    <row r="54" spans="1:13" x14ac:dyDescent="0.3">
      <c r="A54" s="26" t="s">
        <v>166</v>
      </c>
      <c r="B54" s="26" t="s">
        <v>167</v>
      </c>
      <c r="C54" s="26">
        <v>7</v>
      </c>
      <c r="D54" s="26">
        <v>2</v>
      </c>
      <c r="E54" s="26">
        <v>1</v>
      </c>
      <c r="F54" s="26">
        <v>11</v>
      </c>
      <c r="G54" s="26">
        <v>9</v>
      </c>
      <c r="I54" s="25">
        <v>7</v>
      </c>
      <c r="J54" s="25">
        <v>14</v>
      </c>
      <c r="K54" s="25">
        <v>9</v>
      </c>
      <c r="L54" s="25">
        <v>0</v>
      </c>
      <c r="M54" s="25">
        <v>0</v>
      </c>
    </row>
    <row r="55" spans="1:13" x14ac:dyDescent="0.3">
      <c r="A55" s="24" t="s">
        <v>168</v>
      </c>
      <c r="B55" s="24" t="s">
        <v>169</v>
      </c>
      <c r="C55" s="24">
        <v>6</v>
      </c>
      <c r="D55" s="24">
        <v>0</v>
      </c>
      <c r="E55" s="24">
        <v>0</v>
      </c>
      <c r="F55" s="24">
        <v>0</v>
      </c>
      <c r="G55" s="24">
        <v>5</v>
      </c>
      <c r="I55" s="25">
        <v>6</v>
      </c>
      <c r="J55" s="25">
        <v>0</v>
      </c>
      <c r="K55" s="25">
        <v>5</v>
      </c>
      <c r="L55" s="25">
        <v>0</v>
      </c>
      <c r="M55" s="25">
        <v>0</v>
      </c>
    </row>
    <row r="56" spans="1:13" x14ac:dyDescent="0.3">
      <c r="A56" s="26" t="s">
        <v>170</v>
      </c>
      <c r="B56" s="26" t="s">
        <v>171</v>
      </c>
      <c r="C56" s="26">
        <v>5</v>
      </c>
      <c r="D56" s="26">
        <v>6</v>
      </c>
      <c r="E56" s="26">
        <v>2</v>
      </c>
      <c r="F56" s="26">
        <v>6</v>
      </c>
      <c r="G56" s="26">
        <v>3</v>
      </c>
      <c r="I56" s="25">
        <v>5</v>
      </c>
      <c r="J56" s="25">
        <v>14</v>
      </c>
      <c r="K56" s="25">
        <v>3</v>
      </c>
      <c r="L56" s="25">
        <v>0</v>
      </c>
      <c r="M56" s="25">
        <v>0</v>
      </c>
    </row>
    <row r="57" spans="1:13" x14ac:dyDescent="0.3">
      <c r="A57" s="24" t="s">
        <v>172</v>
      </c>
      <c r="B57" s="24" t="s">
        <v>173</v>
      </c>
      <c r="C57" s="24">
        <v>4</v>
      </c>
      <c r="D57" s="24">
        <v>3</v>
      </c>
      <c r="E57" s="24">
        <v>2.5</v>
      </c>
      <c r="F57" s="24">
        <v>4</v>
      </c>
      <c r="G57" s="24">
        <v>1</v>
      </c>
      <c r="I57" s="25">
        <v>4</v>
      </c>
      <c r="J57" s="25">
        <v>9.5</v>
      </c>
      <c r="K57" s="25">
        <v>1</v>
      </c>
      <c r="L57" s="25">
        <v>0</v>
      </c>
      <c r="M57" s="25">
        <v>0</v>
      </c>
    </row>
    <row r="58" spans="1:13" x14ac:dyDescent="0.3">
      <c r="A58" s="26" t="s">
        <v>174</v>
      </c>
      <c r="B58" s="26" t="s">
        <v>175</v>
      </c>
      <c r="C58" s="26">
        <v>3</v>
      </c>
      <c r="D58" s="26">
        <v>3</v>
      </c>
      <c r="E58" s="26">
        <v>2</v>
      </c>
      <c r="F58" s="26">
        <v>7</v>
      </c>
      <c r="G58" s="26">
        <v>11</v>
      </c>
      <c r="I58" s="25">
        <v>3</v>
      </c>
      <c r="J58" s="25">
        <v>12</v>
      </c>
      <c r="K58" s="25">
        <v>11</v>
      </c>
      <c r="L58" s="25">
        <v>0</v>
      </c>
      <c r="M58" s="25">
        <v>0</v>
      </c>
    </row>
    <row r="59" spans="1:13" x14ac:dyDescent="0.3">
      <c r="A59" s="24" t="s">
        <v>176</v>
      </c>
      <c r="B59" s="24" t="s">
        <v>177</v>
      </c>
      <c r="C59" s="24">
        <v>2</v>
      </c>
      <c r="D59" s="24">
        <v>0</v>
      </c>
      <c r="E59" s="24">
        <v>2.5</v>
      </c>
      <c r="F59" s="24">
        <v>13</v>
      </c>
      <c r="G59" s="24">
        <v>5</v>
      </c>
      <c r="I59" s="25">
        <v>2</v>
      </c>
      <c r="J59" s="25">
        <v>15.5</v>
      </c>
      <c r="K59" s="25">
        <v>5</v>
      </c>
      <c r="L59" s="25">
        <v>0</v>
      </c>
      <c r="M59" s="25">
        <v>0</v>
      </c>
    </row>
    <row r="60" spans="1:13" x14ac:dyDescent="0.3">
      <c r="A60" s="26" t="s">
        <v>178</v>
      </c>
      <c r="B60" s="26" t="s">
        <v>179</v>
      </c>
      <c r="C60" s="26">
        <v>6</v>
      </c>
      <c r="D60" s="26">
        <v>6</v>
      </c>
      <c r="E60" s="26">
        <v>1.5</v>
      </c>
      <c r="F60" s="26">
        <v>9.5</v>
      </c>
      <c r="G60" s="26">
        <v>9</v>
      </c>
      <c r="I60" s="25">
        <v>6</v>
      </c>
      <c r="J60" s="25">
        <v>17</v>
      </c>
      <c r="K60" s="25">
        <v>9</v>
      </c>
      <c r="L60" s="25">
        <v>0</v>
      </c>
      <c r="M60" s="25">
        <v>0</v>
      </c>
    </row>
    <row r="61" spans="1:13" x14ac:dyDescent="0.3">
      <c r="A61" s="24" t="s">
        <v>180</v>
      </c>
      <c r="B61" s="24"/>
      <c r="C61" s="24">
        <v>5</v>
      </c>
      <c r="D61" s="24">
        <v>3</v>
      </c>
      <c r="E61" s="24">
        <v>2.5</v>
      </c>
      <c r="F61" s="24">
        <v>7.5</v>
      </c>
      <c r="G61" s="24">
        <v>6</v>
      </c>
      <c r="I61" s="25">
        <v>5</v>
      </c>
      <c r="J61" s="25">
        <v>13</v>
      </c>
      <c r="K61" s="25">
        <v>6</v>
      </c>
      <c r="L61" s="25">
        <v>0</v>
      </c>
      <c r="M61" s="25">
        <v>0</v>
      </c>
    </row>
    <row r="62" spans="1:13" x14ac:dyDescent="0.3">
      <c r="A62" s="26" t="s">
        <v>181</v>
      </c>
      <c r="B62" s="26"/>
      <c r="C62" s="26">
        <v>5</v>
      </c>
      <c r="D62" s="26">
        <v>0</v>
      </c>
      <c r="E62" s="26">
        <v>0</v>
      </c>
      <c r="F62" s="26">
        <v>0</v>
      </c>
      <c r="G62" s="26">
        <v>3</v>
      </c>
      <c r="I62" s="25">
        <v>5</v>
      </c>
      <c r="J62" s="25">
        <v>0</v>
      </c>
      <c r="K62" s="25">
        <v>3</v>
      </c>
      <c r="L62" s="25">
        <v>0</v>
      </c>
      <c r="M62" s="25">
        <v>0</v>
      </c>
    </row>
    <row r="63" spans="1:13" x14ac:dyDescent="0.3">
      <c r="A63" s="24" t="s">
        <v>182</v>
      </c>
      <c r="B63" s="24"/>
      <c r="C63" s="24">
        <v>2</v>
      </c>
      <c r="D63" s="24">
        <v>0</v>
      </c>
      <c r="E63" s="24">
        <v>1.5</v>
      </c>
      <c r="F63" s="24">
        <v>2</v>
      </c>
      <c r="G63" s="24">
        <v>6</v>
      </c>
      <c r="I63" s="25">
        <v>2</v>
      </c>
      <c r="J63" s="25">
        <v>3.5</v>
      </c>
      <c r="K63" s="25">
        <v>6</v>
      </c>
      <c r="L63" s="25">
        <v>0</v>
      </c>
      <c r="M63" s="25">
        <v>0</v>
      </c>
    </row>
    <row r="64" spans="1:13" x14ac:dyDescent="0.3">
      <c r="A64" s="26"/>
      <c r="B64" s="26"/>
      <c r="C64" s="26">
        <v>7</v>
      </c>
      <c r="D64" s="26">
        <v>7</v>
      </c>
      <c r="E64" s="26">
        <v>1.5</v>
      </c>
      <c r="F64" s="26">
        <v>4</v>
      </c>
      <c r="G64" s="26">
        <v>5</v>
      </c>
      <c r="I64" s="25">
        <v>7</v>
      </c>
      <c r="J64" s="25">
        <v>12.5</v>
      </c>
      <c r="K64" s="25">
        <v>5</v>
      </c>
      <c r="L64" s="25">
        <v>0</v>
      </c>
      <c r="M64" s="25">
        <v>0</v>
      </c>
    </row>
    <row r="65" spans="1:13" x14ac:dyDescent="0.3">
      <c r="A65" s="24"/>
      <c r="B65" s="24"/>
      <c r="C65" s="24"/>
      <c r="D65" s="24"/>
      <c r="E65" s="24"/>
      <c r="F65" s="24"/>
      <c r="G65" s="24"/>
      <c r="I65" s="25">
        <v>0</v>
      </c>
      <c r="J65" s="25">
        <v>0</v>
      </c>
      <c r="K65" s="25">
        <v>0</v>
      </c>
      <c r="L65" s="25">
        <v>0</v>
      </c>
      <c r="M65" s="25">
        <v>0</v>
      </c>
    </row>
    <row r="68" spans="1:13" x14ac:dyDescent="0.3">
      <c r="A68" s="27" t="s">
        <v>57</v>
      </c>
      <c r="B68" s="53" t="s">
        <v>58</v>
      </c>
      <c r="C68" s="51"/>
    </row>
    <row r="69" spans="1:13" x14ac:dyDescent="0.3">
      <c r="A69" s="28" t="s">
        <v>59</v>
      </c>
      <c r="B69" s="50" t="s">
        <v>60</v>
      </c>
      <c r="C69" s="51"/>
    </row>
    <row r="70" spans="1:13" x14ac:dyDescent="0.3">
      <c r="A70" s="29" t="s">
        <v>61</v>
      </c>
      <c r="B70" s="52" t="s">
        <v>62</v>
      </c>
      <c r="C70" s="51"/>
    </row>
    <row r="71" spans="1:13" x14ac:dyDescent="0.3">
      <c r="A71" s="30" t="s">
        <v>183</v>
      </c>
      <c r="B71" s="55" t="s">
        <v>184</v>
      </c>
      <c r="C71" s="51"/>
    </row>
    <row r="72" spans="1:13" x14ac:dyDescent="0.3">
      <c r="A72" s="31" t="s">
        <v>185</v>
      </c>
      <c r="B72" s="54" t="s">
        <v>186</v>
      </c>
      <c r="C72" s="51"/>
    </row>
  </sheetData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323" priority="42">
      <formula>ISBLANK(A11)</formula>
    </cfRule>
  </conditionalFormatting>
  <conditionalFormatting sqref="C3">
    <cfRule type="expression" dxfId="322" priority="2">
      <formula>ISBLANK(C3)</formula>
    </cfRule>
  </conditionalFormatting>
  <conditionalFormatting sqref="C4">
    <cfRule type="expression" dxfId="321" priority="4">
      <formula>ISBLANK(C4)</formula>
    </cfRule>
  </conditionalFormatting>
  <conditionalFormatting sqref="C5">
    <cfRule type="expression" dxfId="320" priority="6">
      <formula>ISBLANK(C5)</formula>
    </cfRule>
  </conditionalFormatting>
  <conditionalFormatting sqref="C10">
    <cfRule type="expression" dxfId="319" priority="41">
      <formula>COUNTIF(C11:C65, "&gt;="&amp;$C$4)=0</formula>
    </cfRule>
  </conditionalFormatting>
  <conditionalFormatting sqref="C11:C65">
    <cfRule type="expression" dxfId="318" priority="43">
      <formula>C11&gt;$C$3</formula>
    </cfRule>
  </conditionalFormatting>
  <conditionalFormatting sqref="C3:G3">
    <cfRule type="expression" dxfId="317" priority="1">
      <formula>OR(C3&gt;100,C3&lt;0)</formula>
    </cfRule>
  </conditionalFormatting>
  <conditionalFormatting sqref="C4:G4">
    <cfRule type="expression" dxfId="316" priority="3">
      <formula>OR(C4&gt;max_marks_cell,C4&lt;0)</formula>
    </cfRule>
  </conditionalFormatting>
  <conditionalFormatting sqref="C5:G5">
    <cfRule type="expression" dxfId="315" priority="5">
      <formula>OR(C5&gt;5,C5&lt;0)</formula>
    </cfRule>
  </conditionalFormatting>
  <conditionalFormatting sqref="C7:G7">
    <cfRule type="expression" dxfId="314" priority="7">
      <formula>OR(C7&gt;100,C7&lt;0)</formula>
    </cfRule>
    <cfRule type="expression" dxfId="313" priority="8">
      <formula>ISBLANK(C7)</formula>
    </cfRule>
  </conditionalFormatting>
  <conditionalFormatting sqref="D10">
    <cfRule type="expression" dxfId="312" priority="46">
      <formula>COUNTIF(D11:D65, "&gt;="&amp;$D$4)=0</formula>
    </cfRule>
  </conditionalFormatting>
  <conditionalFormatting sqref="D11:D65">
    <cfRule type="expression" dxfId="311" priority="48">
      <formula>D11&gt;$D$3</formula>
    </cfRule>
  </conditionalFormatting>
  <conditionalFormatting sqref="D3:G5">
    <cfRule type="expression" dxfId="310" priority="10">
      <formula>ISBLANK(D3)</formula>
    </cfRule>
  </conditionalFormatting>
  <conditionalFormatting sqref="E10">
    <cfRule type="expression" dxfId="309" priority="51">
      <formula>COUNTIF(E11:E65, "&gt;="&amp;$E$4)=0</formula>
    </cfRule>
  </conditionalFormatting>
  <conditionalFormatting sqref="E11:E65">
    <cfRule type="expression" dxfId="308" priority="53">
      <formula>E11&gt;$E$3</formula>
    </cfRule>
  </conditionalFormatting>
  <conditionalFormatting sqref="F10">
    <cfRule type="expression" dxfId="307" priority="56">
      <formula>COUNTIF(F11:F65, "&gt;="&amp;$F$4)=0</formula>
    </cfRule>
  </conditionalFormatting>
  <conditionalFormatting sqref="F11:F65">
    <cfRule type="expression" dxfId="306" priority="58">
      <formula>F11&gt;$F$3</formula>
    </cfRule>
  </conditionalFormatting>
  <conditionalFormatting sqref="G10">
    <cfRule type="expression" dxfId="305" priority="61">
      <formula>COUNTIF(G11:G65, "&gt;="&amp;$G$4)=0</formula>
    </cfRule>
  </conditionalFormatting>
  <conditionalFormatting sqref="G11:G65">
    <cfRule type="expression" dxfId="304" priority="63">
      <formula>G11&gt;$G$3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67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365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v>7</v>
      </c>
      <c r="J3" s="25">
        <v>29</v>
      </c>
      <c r="K3" s="25">
        <v>14</v>
      </c>
      <c r="L3" s="25">
        <v>0</v>
      </c>
      <c r="M3" s="25">
        <v>0</v>
      </c>
    </row>
    <row r="4" spans="1:13" x14ac:dyDescent="0.3">
      <c r="A4" s="2"/>
      <c r="B4" s="22" t="s">
        <v>70</v>
      </c>
      <c r="C4" s="26">
        <v>4.2</v>
      </c>
      <c r="D4" s="26">
        <v>6</v>
      </c>
      <c r="E4" s="26">
        <v>3</v>
      </c>
      <c r="F4" s="26">
        <v>8.4</v>
      </c>
      <c r="G4" s="26">
        <v>8.4</v>
      </c>
      <c r="I4" s="25">
        <v>4.2</v>
      </c>
      <c r="J4" s="25">
        <v>17.399999999999999</v>
      </c>
      <c r="K4" s="25">
        <v>8.4</v>
      </c>
      <c r="L4" s="25">
        <v>0</v>
      </c>
      <c r="M4" s="25"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74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369</v>
      </c>
      <c r="B11" s="24" t="s">
        <v>370</v>
      </c>
      <c r="C11" s="24">
        <v>7</v>
      </c>
      <c r="D11" s="24">
        <v>1</v>
      </c>
      <c r="E11" s="24">
        <v>7</v>
      </c>
      <c r="F11" s="24">
        <v>5</v>
      </c>
      <c r="G11" s="24">
        <v>7</v>
      </c>
      <c r="I11" s="25">
        <v>7</v>
      </c>
      <c r="J11" s="25">
        <v>13</v>
      </c>
      <c r="K11" s="25">
        <v>7</v>
      </c>
      <c r="L11" s="25">
        <v>0</v>
      </c>
      <c r="M11" s="25">
        <v>0</v>
      </c>
    </row>
    <row r="12" spans="1:13" x14ac:dyDescent="0.3">
      <c r="A12" s="26" t="s">
        <v>371</v>
      </c>
      <c r="B12" s="26" t="s">
        <v>372</v>
      </c>
      <c r="C12" s="26">
        <v>7</v>
      </c>
      <c r="D12" s="26">
        <v>5</v>
      </c>
      <c r="E12" s="26">
        <v>2.5</v>
      </c>
      <c r="F12" s="26">
        <v>14</v>
      </c>
      <c r="G12" s="26">
        <v>12</v>
      </c>
      <c r="I12" s="25">
        <v>7</v>
      </c>
      <c r="J12" s="25">
        <v>21.5</v>
      </c>
      <c r="K12" s="25">
        <v>12</v>
      </c>
      <c r="L12" s="25">
        <v>0</v>
      </c>
      <c r="M12" s="25">
        <v>0</v>
      </c>
    </row>
    <row r="13" spans="1:13" x14ac:dyDescent="0.3">
      <c r="A13" s="24" t="s">
        <v>373</v>
      </c>
      <c r="B13" s="24" t="s">
        <v>374</v>
      </c>
      <c r="C13" s="24">
        <v>7</v>
      </c>
      <c r="D13" s="24">
        <v>0</v>
      </c>
      <c r="E13" s="24">
        <v>2.5</v>
      </c>
      <c r="F13" s="24">
        <v>5</v>
      </c>
      <c r="G13" s="24">
        <v>6</v>
      </c>
      <c r="I13" s="25">
        <v>7</v>
      </c>
      <c r="J13" s="25">
        <v>7.5</v>
      </c>
      <c r="K13" s="25">
        <v>6</v>
      </c>
      <c r="L13" s="25">
        <v>0</v>
      </c>
      <c r="M13" s="25">
        <v>0</v>
      </c>
    </row>
    <row r="14" spans="1:13" x14ac:dyDescent="0.3">
      <c r="A14" s="26" t="s">
        <v>375</v>
      </c>
      <c r="B14" s="26" t="s">
        <v>376</v>
      </c>
      <c r="C14" s="26">
        <v>0</v>
      </c>
      <c r="D14" s="26">
        <v>4</v>
      </c>
      <c r="E14" s="26">
        <v>1.5</v>
      </c>
      <c r="F14" s="26">
        <v>3</v>
      </c>
      <c r="G14" s="26">
        <v>3</v>
      </c>
      <c r="I14" s="25">
        <v>0</v>
      </c>
      <c r="J14" s="25">
        <v>8.5</v>
      </c>
      <c r="K14" s="25">
        <v>3</v>
      </c>
      <c r="L14" s="25">
        <v>0</v>
      </c>
      <c r="M14" s="25">
        <v>0</v>
      </c>
    </row>
    <row r="15" spans="1:13" x14ac:dyDescent="0.3">
      <c r="A15" s="24" t="s">
        <v>377</v>
      </c>
      <c r="B15" s="24" t="s">
        <v>378</v>
      </c>
      <c r="C15" s="24">
        <v>6</v>
      </c>
      <c r="D15" s="24">
        <v>0</v>
      </c>
      <c r="E15" s="24">
        <v>2.5</v>
      </c>
      <c r="F15" s="24">
        <v>2</v>
      </c>
      <c r="G15" s="24">
        <v>4</v>
      </c>
      <c r="I15" s="25">
        <v>6</v>
      </c>
      <c r="J15" s="25">
        <v>4.5</v>
      </c>
      <c r="K15" s="25">
        <v>4</v>
      </c>
      <c r="L15" s="25">
        <v>0</v>
      </c>
      <c r="M15" s="25">
        <v>0</v>
      </c>
    </row>
    <row r="16" spans="1:13" x14ac:dyDescent="0.3">
      <c r="A16" s="26" t="s">
        <v>379</v>
      </c>
      <c r="B16" s="26" t="s">
        <v>380</v>
      </c>
      <c r="C16" s="26">
        <v>6</v>
      </c>
      <c r="D16" s="26">
        <v>8</v>
      </c>
      <c r="E16" s="26">
        <v>2.5</v>
      </c>
      <c r="F16" s="26">
        <v>11</v>
      </c>
      <c r="G16" s="26">
        <v>4</v>
      </c>
      <c r="I16" s="25">
        <v>6</v>
      </c>
      <c r="J16" s="25">
        <v>21.5</v>
      </c>
      <c r="K16" s="25">
        <v>4</v>
      </c>
      <c r="L16" s="25">
        <v>0</v>
      </c>
      <c r="M16" s="25">
        <v>0</v>
      </c>
    </row>
    <row r="17" spans="1:13" x14ac:dyDescent="0.3">
      <c r="A17" s="24" t="s">
        <v>381</v>
      </c>
      <c r="B17" s="24" t="s">
        <v>382</v>
      </c>
      <c r="C17" s="24">
        <v>7</v>
      </c>
      <c r="D17" s="24">
        <v>0</v>
      </c>
      <c r="E17" s="24">
        <v>5</v>
      </c>
      <c r="F17" s="24">
        <v>2</v>
      </c>
      <c r="G17" s="24">
        <v>6</v>
      </c>
      <c r="I17" s="25">
        <v>7</v>
      </c>
      <c r="J17" s="25">
        <v>7</v>
      </c>
      <c r="K17" s="25">
        <v>6</v>
      </c>
      <c r="L17" s="25">
        <v>0</v>
      </c>
      <c r="M17" s="25">
        <v>0</v>
      </c>
    </row>
    <row r="18" spans="1:13" x14ac:dyDescent="0.3">
      <c r="A18" s="26" t="s">
        <v>383</v>
      </c>
      <c r="B18" s="26" t="s">
        <v>384</v>
      </c>
      <c r="C18" s="26">
        <v>3</v>
      </c>
      <c r="D18" s="26">
        <v>7</v>
      </c>
      <c r="E18" s="26">
        <v>4.5</v>
      </c>
      <c r="F18" s="26">
        <v>10</v>
      </c>
      <c r="G18" s="26">
        <v>5</v>
      </c>
      <c r="I18" s="25">
        <v>3</v>
      </c>
      <c r="J18" s="25">
        <v>21.5</v>
      </c>
      <c r="K18" s="25">
        <v>5</v>
      </c>
      <c r="L18" s="25">
        <v>0</v>
      </c>
      <c r="M18" s="25">
        <v>0</v>
      </c>
    </row>
    <row r="19" spans="1:13" x14ac:dyDescent="0.3">
      <c r="A19" s="24" t="s">
        <v>385</v>
      </c>
      <c r="B19" s="24" t="s">
        <v>386</v>
      </c>
      <c r="C19" s="24">
        <v>6</v>
      </c>
      <c r="D19" s="24">
        <v>0</v>
      </c>
      <c r="E19" s="24">
        <v>2.5</v>
      </c>
      <c r="F19" s="24">
        <v>10</v>
      </c>
      <c r="G19" s="24">
        <v>5</v>
      </c>
      <c r="I19" s="25">
        <v>6</v>
      </c>
      <c r="J19" s="25">
        <v>12.5</v>
      </c>
      <c r="K19" s="25">
        <v>5</v>
      </c>
      <c r="L19" s="25">
        <v>0</v>
      </c>
      <c r="M19" s="25">
        <v>0</v>
      </c>
    </row>
    <row r="20" spans="1:13" x14ac:dyDescent="0.3">
      <c r="A20" s="26" t="s">
        <v>387</v>
      </c>
      <c r="B20" s="26" t="s">
        <v>388</v>
      </c>
      <c r="C20" s="26">
        <v>6</v>
      </c>
      <c r="D20" s="26">
        <v>8</v>
      </c>
      <c r="E20" s="26">
        <v>2.5</v>
      </c>
      <c r="F20" s="26">
        <v>7</v>
      </c>
      <c r="G20" s="26">
        <v>5</v>
      </c>
      <c r="I20" s="25">
        <v>6</v>
      </c>
      <c r="J20" s="25">
        <v>17.5</v>
      </c>
      <c r="K20" s="25">
        <v>5</v>
      </c>
      <c r="L20" s="25">
        <v>0</v>
      </c>
      <c r="M20" s="25">
        <v>0</v>
      </c>
    </row>
    <row r="21" spans="1:13" x14ac:dyDescent="0.3">
      <c r="A21" s="24" t="s">
        <v>389</v>
      </c>
      <c r="B21" s="24" t="s">
        <v>390</v>
      </c>
      <c r="C21" s="24">
        <v>1</v>
      </c>
      <c r="D21" s="24">
        <v>6</v>
      </c>
      <c r="E21" s="24">
        <v>2.5</v>
      </c>
      <c r="F21" s="24">
        <v>9</v>
      </c>
      <c r="G21" s="24">
        <v>6</v>
      </c>
      <c r="I21" s="25">
        <v>1</v>
      </c>
      <c r="J21" s="25">
        <v>17.5</v>
      </c>
      <c r="K21" s="25">
        <v>6</v>
      </c>
      <c r="L21" s="25">
        <v>0</v>
      </c>
      <c r="M21" s="25">
        <v>0</v>
      </c>
    </row>
    <row r="22" spans="1:13" x14ac:dyDescent="0.3">
      <c r="A22" s="26" t="s">
        <v>391</v>
      </c>
      <c r="B22" s="26" t="s">
        <v>392</v>
      </c>
      <c r="C22" s="26">
        <v>2</v>
      </c>
      <c r="D22" s="26">
        <v>4</v>
      </c>
      <c r="E22" s="26">
        <v>2.5</v>
      </c>
      <c r="F22" s="26">
        <v>6</v>
      </c>
      <c r="G22" s="26">
        <v>5</v>
      </c>
      <c r="I22" s="25">
        <v>2</v>
      </c>
      <c r="J22" s="25">
        <v>12.5</v>
      </c>
      <c r="K22" s="25">
        <v>5</v>
      </c>
      <c r="L22" s="25">
        <v>0</v>
      </c>
      <c r="M22" s="25">
        <v>0</v>
      </c>
    </row>
    <row r="23" spans="1:13" x14ac:dyDescent="0.3">
      <c r="A23" s="24" t="s">
        <v>393</v>
      </c>
      <c r="B23" s="24" t="s">
        <v>394</v>
      </c>
      <c r="C23" s="24">
        <v>6</v>
      </c>
      <c r="D23" s="24">
        <v>6</v>
      </c>
      <c r="E23" s="24">
        <v>2.5</v>
      </c>
      <c r="F23" s="24">
        <v>2</v>
      </c>
      <c r="G23" s="24">
        <v>7</v>
      </c>
      <c r="I23" s="25">
        <v>6</v>
      </c>
      <c r="J23" s="25">
        <v>10.5</v>
      </c>
      <c r="K23" s="25">
        <v>7</v>
      </c>
      <c r="L23" s="25">
        <v>0</v>
      </c>
      <c r="M23" s="25">
        <v>0</v>
      </c>
    </row>
    <row r="24" spans="1:13" x14ac:dyDescent="0.3">
      <c r="A24" s="26" t="s">
        <v>395</v>
      </c>
      <c r="B24" s="26" t="s">
        <v>396</v>
      </c>
      <c r="C24" s="26">
        <v>2</v>
      </c>
      <c r="D24" s="26">
        <v>2</v>
      </c>
      <c r="E24" s="26">
        <v>0</v>
      </c>
      <c r="F24" s="26">
        <v>5</v>
      </c>
      <c r="G24" s="26">
        <v>5</v>
      </c>
      <c r="I24" s="25">
        <v>2</v>
      </c>
      <c r="J24" s="25">
        <v>7</v>
      </c>
      <c r="K24" s="25">
        <v>5</v>
      </c>
      <c r="L24" s="25">
        <v>0</v>
      </c>
      <c r="M24" s="25">
        <v>0</v>
      </c>
    </row>
    <row r="25" spans="1:13" x14ac:dyDescent="0.3">
      <c r="A25" s="24" t="s">
        <v>397</v>
      </c>
      <c r="B25" s="24" t="s">
        <v>398</v>
      </c>
      <c r="C25" s="24">
        <v>5</v>
      </c>
      <c r="D25" s="24">
        <v>5</v>
      </c>
      <c r="E25" s="24">
        <v>2.5</v>
      </c>
      <c r="F25" s="24">
        <v>11</v>
      </c>
      <c r="G25" s="24">
        <v>4</v>
      </c>
      <c r="I25" s="25">
        <v>5</v>
      </c>
      <c r="J25" s="25">
        <v>18.5</v>
      </c>
      <c r="K25" s="25">
        <v>4</v>
      </c>
      <c r="L25" s="25">
        <v>0</v>
      </c>
      <c r="M25" s="25">
        <v>0</v>
      </c>
    </row>
    <row r="26" spans="1:13" x14ac:dyDescent="0.3">
      <c r="A26" s="26" t="s">
        <v>399</v>
      </c>
      <c r="B26" s="26" t="s">
        <v>400</v>
      </c>
      <c r="C26" s="26">
        <v>0</v>
      </c>
      <c r="D26" s="26">
        <v>0</v>
      </c>
      <c r="E26" s="26">
        <v>0</v>
      </c>
      <c r="F26" s="26">
        <v>7</v>
      </c>
      <c r="G26" s="26">
        <v>0</v>
      </c>
      <c r="I26" s="25">
        <v>0</v>
      </c>
      <c r="J26" s="25">
        <v>7</v>
      </c>
      <c r="K26" s="25">
        <v>0</v>
      </c>
      <c r="L26" s="25">
        <v>0</v>
      </c>
      <c r="M26" s="25">
        <v>0</v>
      </c>
    </row>
    <row r="27" spans="1:13" x14ac:dyDescent="0.3">
      <c r="A27" s="24" t="s">
        <v>401</v>
      </c>
      <c r="B27" s="24" t="s">
        <v>402</v>
      </c>
      <c r="C27" s="24">
        <v>7</v>
      </c>
      <c r="D27" s="24">
        <v>5</v>
      </c>
      <c r="E27" s="24">
        <v>0</v>
      </c>
      <c r="F27" s="24">
        <v>14</v>
      </c>
      <c r="G27" s="24">
        <v>6</v>
      </c>
      <c r="I27" s="25">
        <v>7</v>
      </c>
      <c r="J27" s="25">
        <v>19</v>
      </c>
      <c r="K27" s="25">
        <v>6</v>
      </c>
      <c r="L27" s="25">
        <v>0</v>
      </c>
      <c r="M27" s="25">
        <v>0</v>
      </c>
    </row>
    <row r="28" spans="1:13" x14ac:dyDescent="0.3">
      <c r="A28" s="26" t="s">
        <v>403</v>
      </c>
      <c r="B28" s="26" t="s">
        <v>404</v>
      </c>
      <c r="C28" s="26">
        <v>3</v>
      </c>
      <c r="D28" s="26">
        <v>0</v>
      </c>
      <c r="E28" s="26">
        <v>0</v>
      </c>
      <c r="F28" s="26">
        <v>1</v>
      </c>
      <c r="G28" s="26">
        <v>7</v>
      </c>
      <c r="I28" s="25">
        <v>3</v>
      </c>
      <c r="J28" s="25">
        <v>1</v>
      </c>
      <c r="K28" s="25">
        <v>7</v>
      </c>
      <c r="L28" s="25">
        <v>0</v>
      </c>
      <c r="M28" s="25">
        <v>0</v>
      </c>
    </row>
    <row r="29" spans="1:13" x14ac:dyDescent="0.3">
      <c r="A29" s="24" t="s">
        <v>405</v>
      </c>
      <c r="B29" s="24" t="s">
        <v>406</v>
      </c>
      <c r="C29" s="24">
        <v>6</v>
      </c>
      <c r="D29" s="24">
        <v>5</v>
      </c>
      <c r="E29" s="24">
        <v>2.5</v>
      </c>
      <c r="F29" s="24">
        <v>9.5</v>
      </c>
      <c r="G29" s="24">
        <v>2</v>
      </c>
      <c r="I29" s="25">
        <v>6</v>
      </c>
      <c r="J29" s="25">
        <v>17</v>
      </c>
      <c r="K29" s="25">
        <v>2</v>
      </c>
      <c r="L29" s="25">
        <v>0</v>
      </c>
      <c r="M29" s="25">
        <v>0</v>
      </c>
    </row>
    <row r="30" spans="1:13" x14ac:dyDescent="0.3">
      <c r="A30" s="26" t="s">
        <v>407</v>
      </c>
      <c r="B30" s="26" t="s">
        <v>408</v>
      </c>
      <c r="C30" s="26">
        <v>0</v>
      </c>
      <c r="D30" s="26">
        <v>0</v>
      </c>
      <c r="E30" s="26">
        <v>0</v>
      </c>
      <c r="F30" s="26">
        <v>6</v>
      </c>
      <c r="G30" s="26">
        <v>0</v>
      </c>
      <c r="I30" s="25">
        <v>0</v>
      </c>
      <c r="J30" s="25">
        <v>6</v>
      </c>
      <c r="K30" s="25">
        <v>0</v>
      </c>
      <c r="L30" s="25">
        <v>0</v>
      </c>
      <c r="M30" s="25">
        <v>0</v>
      </c>
    </row>
    <row r="31" spans="1:13" x14ac:dyDescent="0.3">
      <c r="A31" s="24" t="s">
        <v>409</v>
      </c>
      <c r="B31" s="24" t="s">
        <v>410</v>
      </c>
      <c r="C31" s="24">
        <v>6</v>
      </c>
      <c r="D31" s="24">
        <v>6</v>
      </c>
      <c r="E31" s="24">
        <v>2.5</v>
      </c>
      <c r="F31" s="24">
        <v>3</v>
      </c>
      <c r="G31" s="24">
        <v>5</v>
      </c>
      <c r="I31" s="25">
        <v>6</v>
      </c>
      <c r="J31" s="25">
        <v>11.5</v>
      </c>
      <c r="K31" s="25">
        <v>5</v>
      </c>
      <c r="L31" s="25">
        <v>0</v>
      </c>
      <c r="M31" s="25">
        <v>0</v>
      </c>
    </row>
    <row r="32" spans="1:13" x14ac:dyDescent="0.3">
      <c r="A32" s="26" t="s">
        <v>411</v>
      </c>
      <c r="B32" s="26" t="s">
        <v>412</v>
      </c>
      <c r="C32" s="26">
        <v>5</v>
      </c>
      <c r="D32" s="26">
        <v>6</v>
      </c>
      <c r="E32" s="26">
        <v>1.5</v>
      </c>
      <c r="F32" s="26">
        <v>11</v>
      </c>
      <c r="G32" s="26">
        <v>2</v>
      </c>
      <c r="I32" s="25">
        <v>5</v>
      </c>
      <c r="J32" s="25">
        <v>18.5</v>
      </c>
      <c r="K32" s="25">
        <v>2</v>
      </c>
      <c r="L32" s="25">
        <v>0</v>
      </c>
      <c r="M32" s="25">
        <v>0</v>
      </c>
    </row>
    <row r="33" spans="1:13" x14ac:dyDescent="0.3">
      <c r="A33" s="24" t="s">
        <v>413</v>
      </c>
      <c r="B33" s="24" t="s">
        <v>414</v>
      </c>
      <c r="C33" s="24">
        <v>6</v>
      </c>
      <c r="D33" s="24">
        <v>0</v>
      </c>
      <c r="E33" s="24">
        <v>3.5</v>
      </c>
      <c r="F33" s="24">
        <v>12</v>
      </c>
      <c r="G33" s="24">
        <v>6</v>
      </c>
      <c r="I33" s="25">
        <v>6</v>
      </c>
      <c r="J33" s="25">
        <v>15.5</v>
      </c>
      <c r="K33" s="25">
        <v>6</v>
      </c>
      <c r="L33" s="25">
        <v>0</v>
      </c>
      <c r="M33" s="25">
        <v>0</v>
      </c>
    </row>
    <row r="34" spans="1:13" x14ac:dyDescent="0.3">
      <c r="A34" s="26" t="s">
        <v>415</v>
      </c>
      <c r="B34" s="26" t="s">
        <v>416</v>
      </c>
      <c r="C34" s="26">
        <v>4</v>
      </c>
      <c r="D34" s="26">
        <v>0</v>
      </c>
      <c r="E34" s="26">
        <v>2.5</v>
      </c>
      <c r="F34" s="26">
        <v>10</v>
      </c>
      <c r="G34" s="26">
        <v>3</v>
      </c>
      <c r="I34" s="25">
        <v>4</v>
      </c>
      <c r="J34" s="25">
        <v>12.5</v>
      </c>
      <c r="K34" s="25">
        <v>3</v>
      </c>
      <c r="L34" s="25">
        <v>0</v>
      </c>
      <c r="M34" s="25">
        <v>0</v>
      </c>
    </row>
    <row r="35" spans="1:13" x14ac:dyDescent="0.3">
      <c r="A35" s="24" t="s">
        <v>417</v>
      </c>
      <c r="B35" s="24" t="s">
        <v>418</v>
      </c>
      <c r="C35" s="24">
        <v>5</v>
      </c>
      <c r="D35" s="24">
        <v>7</v>
      </c>
      <c r="E35" s="24">
        <v>2.5</v>
      </c>
      <c r="F35" s="24">
        <v>9</v>
      </c>
      <c r="G35" s="24">
        <v>5</v>
      </c>
      <c r="I35" s="25">
        <v>5</v>
      </c>
      <c r="J35" s="25">
        <v>18.5</v>
      </c>
      <c r="K35" s="25">
        <v>5</v>
      </c>
      <c r="L35" s="25">
        <v>0</v>
      </c>
      <c r="M35" s="25">
        <v>0</v>
      </c>
    </row>
    <row r="36" spans="1:13" x14ac:dyDescent="0.3">
      <c r="A36" s="26" t="s">
        <v>419</v>
      </c>
      <c r="B36" s="26" t="s">
        <v>420</v>
      </c>
      <c r="C36" s="26">
        <v>5</v>
      </c>
      <c r="D36" s="26">
        <v>1</v>
      </c>
      <c r="E36" s="26">
        <v>1</v>
      </c>
      <c r="F36" s="26">
        <v>10</v>
      </c>
      <c r="G36" s="26">
        <v>0</v>
      </c>
      <c r="I36" s="25">
        <v>5</v>
      </c>
      <c r="J36" s="25">
        <v>12</v>
      </c>
      <c r="K36" s="25">
        <v>0</v>
      </c>
      <c r="L36" s="25">
        <v>0</v>
      </c>
      <c r="M36" s="25">
        <v>0</v>
      </c>
    </row>
    <row r="37" spans="1:13" x14ac:dyDescent="0.3">
      <c r="A37" s="24" t="s">
        <v>421</v>
      </c>
      <c r="B37" s="24" t="s">
        <v>422</v>
      </c>
      <c r="C37" s="24">
        <v>2</v>
      </c>
      <c r="D37" s="24">
        <v>5</v>
      </c>
      <c r="E37" s="24">
        <v>0</v>
      </c>
      <c r="F37" s="24">
        <v>5</v>
      </c>
      <c r="G37" s="24">
        <v>11</v>
      </c>
      <c r="I37" s="25">
        <v>2</v>
      </c>
      <c r="J37" s="25">
        <v>10</v>
      </c>
      <c r="K37" s="25">
        <v>11</v>
      </c>
      <c r="L37" s="25">
        <v>0</v>
      </c>
      <c r="M37" s="25">
        <v>0</v>
      </c>
    </row>
    <row r="38" spans="1:13" x14ac:dyDescent="0.3">
      <c r="A38" s="26" t="s">
        <v>423</v>
      </c>
      <c r="B38" s="26" t="s">
        <v>424</v>
      </c>
      <c r="C38" s="26">
        <v>13</v>
      </c>
      <c r="D38" s="26">
        <v>4</v>
      </c>
      <c r="E38" s="26">
        <v>3</v>
      </c>
      <c r="F38" s="26">
        <v>0</v>
      </c>
      <c r="G38" s="26">
        <v>0</v>
      </c>
      <c r="I38" s="25">
        <v>13</v>
      </c>
      <c r="J38" s="25">
        <v>7</v>
      </c>
      <c r="K38" s="25">
        <v>0</v>
      </c>
      <c r="L38" s="25">
        <v>0</v>
      </c>
      <c r="M38" s="25">
        <v>0</v>
      </c>
    </row>
    <row r="39" spans="1:13" x14ac:dyDescent="0.3">
      <c r="A39" s="24" t="s">
        <v>425</v>
      </c>
      <c r="B39" s="24" t="s">
        <v>426</v>
      </c>
      <c r="C39" s="24">
        <v>5</v>
      </c>
      <c r="D39" s="24">
        <v>0</v>
      </c>
      <c r="E39" s="24">
        <v>2.5</v>
      </c>
      <c r="F39" s="24">
        <v>3</v>
      </c>
      <c r="G39" s="24">
        <v>4</v>
      </c>
      <c r="I39" s="25">
        <v>5</v>
      </c>
      <c r="J39" s="25">
        <v>5.5</v>
      </c>
      <c r="K39" s="25">
        <v>4</v>
      </c>
      <c r="L39" s="25">
        <v>0</v>
      </c>
      <c r="M39" s="25">
        <v>0</v>
      </c>
    </row>
    <row r="40" spans="1:13" x14ac:dyDescent="0.3">
      <c r="A40" s="26" t="s">
        <v>427</v>
      </c>
      <c r="B40" s="26" t="s">
        <v>428</v>
      </c>
      <c r="C40" s="26">
        <v>5</v>
      </c>
      <c r="D40" s="26">
        <v>0</v>
      </c>
      <c r="E40" s="26">
        <v>1</v>
      </c>
      <c r="F40" s="26">
        <v>7.5</v>
      </c>
      <c r="G40" s="26">
        <v>0</v>
      </c>
      <c r="I40" s="25">
        <v>5</v>
      </c>
      <c r="J40" s="25">
        <v>8.5</v>
      </c>
      <c r="K40" s="25">
        <v>0</v>
      </c>
      <c r="L40" s="25">
        <v>0</v>
      </c>
      <c r="M40" s="25">
        <v>0</v>
      </c>
    </row>
    <row r="41" spans="1:13" x14ac:dyDescent="0.3">
      <c r="A41" s="24" t="s">
        <v>429</v>
      </c>
      <c r="B41" s="24" t="s">
        <v>430</v>
      </c>
      <c r="C41" s="24">
        <v>7</v>
      </c>
      <c r="D41" s="24">
        <v>5</v>
      </c>
      <c r="E41" s="24">
        <v>0</v>
      </c>
      <c r="F41" s="24">
        <v>14</v>
      </c>
      <c r="G41" s="24">
        <v>12</v>
      </c>
      <c r="I41" s="25">
        <v>7</v>
      </c>
      <c r="J41" s="25">
        <v>19</v>
      </c>
      <c r="K41" s="25">
        <v>12</v>
      </c>
      <c r="L41" s="25">
        <v>0</v>
      </c>
      <c r="M41" s="25">
        <v>0</v>
      </c>
    </row>
    <row r="42" spans="1:13" x14ac:dyDescent="0.3">
      <c r="A42" s="26" t="s">
        <v>431</v>
      </c>
      <c r="B42" s="26" t="s">
        <v>432</v>
      </c>
      <c r="C42" s="26">
        <v>1</v>
      </c>
      <c r="D42" s="26">
        <v>5</v>
      </c>
      <c r="E42" s="26">
        <v>0.5</v>
      </c>
      <c r="F42" s="26">
        <v>5</v>
      </c>
      <c r="G42" s="26">
        <v>6</v>
      </c>
      <c r="I42" s="25">
        <v>1</v>
      </c>
      <c r="J42" s="25">
        <v>10.5</v>
      </c>
      <c r="K42" s="25">
        <v>6</v>
      </c>
      <c r="L42" s="25">
        <v>0</v>
      </c>
      <c r="M42" s="25">
        <v>0</v>
      </c>
    </row>
    <row r="43" spans="1:13" x14ac:dyDescent="0.3">
      <c r="A43" s="24" t="s">
        <v>433</v>
      </c>
      <c r="B43" s="24" t="s">
        <v>434</v>
      </c>
      <c r="C43" s="24">
        <v>6</v>
      </c>
      <c r="D43" s="24">
        <v>0</v>
      </c>
      <c r="E43" s="24">
        <v>0</v>
      </c>
      <c r="F43" s="24">
        <v>0</v>
      </c>
      <c r="G43" s="24">
        <v>0</v>
      </c>
      <c r="I43" s="25">
        <v>6</v>
      </c>
      <c r="J43" s="25">
        <v>0</v>
      </c>
      <c r="K43" s="25">
        <v>0</v>
      </c>
      <c r="L43" s="25">
        <v>0</v>
      </c>
      <c r="M43" s="25">
        <v>0</v>
      </c>
    </row>
    <row r="44" spans="1:13" x14ac:dyDescent="0.3">
      <c r="A44" s="26" t="s">
        <v>435</v>
      </c>
      <c r="B44" s="26" t="s">
        <v>436</v>
      </c>
      <c r="C44" s="26">
        <v>7</v>
      </c>
      <c r="D44" s="26">
        <v>4</v>
      </c>
      <c r="E44" s="26">
        <v>0</v>
      </c>
      <c r="F44" s="26">
        <v>14</v>
      </c>
      <c r="G44" s="26">
        <v>8.5</v>
      </c>
      <c r="I44" s="25">
        <v>7</v>
      </c>
      <c r="J44" s="25">
        <v>18</v>
      </c>
      <c r="K44" s="25">
        <v>8.5</v>
      </c>
      <c r="L44" s="25">
        <v>0</v>
      </c>
      <c r="M44" s="25">
        <v>0</v>
      </c>
    </row>
    <row r="45" spans="1:13" x14ac:dyDescent="0.3">
      <c r="A45" s="24" t="s">
        <v>437</v>
      </c>
      <c r="B45" s="24" t="s">
        <v>438</v>
      </c>
      <c r="C45" s="24">
        <v>5</v>
      </c>
      <c r="D45" s="24">
        <v>2</v>
      </c>
      <c r="E45" s="24">
        <v>0</v>
      </c>
      <c r="F45" s="24">
        <v>14</v>
      </c>
      <c r="G45" s="24">
        <v>7</v>
      </c>
      <c r="I45" s="25">
        <v>5</v>
      </c>
      <c r="J45" s="25">
        <v>16</v>
      </c>
      <c r="K45" s="25">
        <v>7</v>
      </c>
      <c r="L45" s="25">
        <v>0</v>
      </c>
      <c r="M45" s="25">
        <v>0</v>
      </c>
    </row>
    <row r="46" spans="1:13" x14ac:dyDescent="0.3">
      <c r="A46" s="26" t="s">
        <v>439</v>
      </c>
      <c r="B46" s="26" t="s">
        <v>440</v>
      </c>
      <c r="C46" s="26">
        <v>6</v>
      </c>
      <c r="D46" s="26">
        <v>3</v>
      </c>
      <c r="E46" s="26">
        <v>0</v>
      </c>
      <c r="F46" s="26">
        <v>8</v>
      </c>
      <c r="G46" s="26">
        <v>3</v>
      </c>
      <c r="I46" s="25">
        <v>6</v>
      </c>
      <c r="J46" s="25">
        <v>11</v>
      </c>
      <c r="K46" s="25">
        <v>3</v>
      </c>
      <c r="L46" s="25">
        <v>0</v>
      </c>
      <c r="M46" s="25">
        <v>0</v>
      </c>
    </row>
    <row r="47" spans="1:13" x14ac:dyDescent="0.3">
      <c r="A47" s="24" t="s">
        <v>441</v>
      </c>
      <c r="B47" s="24" t="s">
        <v>442</v>
      </c>
      <c r="C47" s="24">
        <v>6</v>
      </c>
      <c r="D47" s="24">
        <v>5</v>
      </c>
      <c r="E47" s="24">
        <v>1</v>
      </c>
      <c r="F47" s="24">
        <v>12.5</v>
      </c>
      <c r="G47" s="24">
        <v>5</v>
      </c>
      <c r="I47" s="25">
        <v>6</v>
      </c>
      <c r="J47" s="25">
        <v>18.5</v>
      </c>
      <c r="K47" s="25">
        <v>5</v>
      </c>
      <c r="L47" s="25">
        <v>0</v>
      </c>
      <c r="M47" s="25">
        <v>0</v>
      </c>
    </row>
    <row r="48" spans="1:13" x14ac:dyDescent="0.3">
      <c r="A48" s="26" t="s">
        <v>443</v>
      </c>
      <c r="B48" s="26" t="s">
        <v>444</v>
      </c>
      <c r="C48" s="26">
        <v>7</v>
      </c>
      <c r="D48" s="26">
        <v>2</v>
      </c>
      <c r="E48" s="26">
        <v>0</v>
      </c>
      <c r="F48" s="26">
        <v>11</v>
      </c>
      <c r="G48" s="26">
        <v>4</v>
      </c>
      <c r="I48" s="25">
        <v>7</v>
      </c>
      <c r="J48" s="25">
        <v>13</v>
      </c>
      <c r="K48" s="25">
        <v>4</v>
      </c>
      <c r="L48" s="25">
        <v>0</v>
      </c>
      <c r="M48" s="25">
        <v>0</v>
      </c>
    </row>
    <row r="49" spans="1:13" x14ac:dyDescent="0.3">
      <c r="A49" s="24" t="s">
        <v>445</v>
      </c>
      <c r="B49" s="24" t="s">
        <v>446</v>
      </c>
      <c r="C49" s="24">
        <v>5</v>
      </c>
      <c r="D49" s="24">
        <v>5</v>
      </c>
      <c r="E49" s="24">
        <v>2.5</v>
      </c>
      <c r="F49" s="24">
        <v>8</v>
      </c>
      <c r="G49" s="24">
        <v>7</v>
      </c>
      <c r="I49" s="25">
        <v>5</v>
      </c>
      <c r="J49" s="25">
        <v>15.5</v>
      </c>
      <c r="K49" s="25">
        <v>7</v>
      </c>
      <c r="L49" s="25">
        <v>0</v>
      </c>
      <c r="M49" s="25">
        <v>0</v>
      </c>
    </row>
    <row r="50" spans="1:13" x14ac:dyDescent="0.3">
      <c r="A50" s="26" t="s">
        <v>447</v>
      </c>
      <c r="B50" s="26" t="s">
        <v>448</v>
      </c>
      <c r="C50" s="26">
        <v>6</v>
      </c>
      <c r="D50" s="26">
        <v>3</v>
      </c>
      <c r="E50" s="26">
        <v>2.5</v>
      </c>
      <c r="F50" s="26">
        <v>14</v>
      </c>
      <c r="G50" s="26">
        <v>5</v>
      </c>
      <c r="I50" s="25">
        <v>6</v>
      </c>
      <c r="J50" s="25">
        <v>19.5</v>
      </c>
      <c r="K50" s="25">
        <v>5</v>
      </c>
      <c r="L50" s="25">
        <v>0</v>
      </c>
      <c r="M50" s="25">
        <v>0</v>
      </c>
    </row>
    <row r="51" spans="1:13" x14ac:dyDescent="0.3">
      <c r="A51" s="24" t="s">
        <v>449</v>
      </c>
      <c r="B51" s="24" t="s">
        <v>450</v>
      </c>
      <c r="C51" s="24">
        <v>7</v>
      </c>
      <c r="D51" s="24">
        <v>9</v>
      </c>
      <c r="E51" s="24">
        <v>2.5</v>
      </c>
      <c r="F51" s="24">
        <v>12</v>
      </c>
      <c r="G51" s="24">
        <v>12</v>
      </c>
      <c r="I51" s="25">
        <v>7</v>
      </c>
      <c r="J51" s="25">
        <v>23.5</v>
      </c>
      <c r="K51" s="25">
        <v>12</v>
      </c>
      <c r="L51" s="25">
        <v>0</v>
      </c>
      <c r="M51" s="25">
        <v>0</v>
      </c>
    </row>
    <row r="52" spans="1:13" x14ac:dyDescent="0.3">
      <c r="A52" s="26" t="s">
        <v>451</v>
      </c>
      <c r="B52" s="26" t="s">
        <v>452</v>
      </c>
      <c r="C52" s="26">
        <v>6</v>
      </c>
      <c r="D52" s="26">
        <v>5</v>
      </c>
      <c r="E52" s="26">
        <v>1.5</v>
      </c>
      <c r="F52" s="26">
        <v>14</v>
      </c>
      <c r="G52" s="26">
        <v>10</v>
      </c>
      <c r="I52" s="25">
        <v>6</v>
      </c>
      <c r="J52" s="25">
        <v>20.5</v>
      </c>
      <c r="K52" s="25">
        <v>10</v>
      </c>
      <c r="L52" s="25">
        <v>0</v>
      </c>
      <c r="M52" s="25">
        <v>0</v>
      </c>
    </row>
    <row r="53" spans="1:13" x14ac:dyDescent="0.3">
      <c r="A53" s="24" t="s">
        <v>453</v>
      </c>
      <c r="B53" s="24" t="s">
        <v>454</v>
      </c>
      <c r="C53" s="24">
        <v>7</v>
      </c>
      <c r="D53" s="24">
        <v>0</v>
      </c>
      <c r="E53" s="24">
        <v>5</v>
      </c>
      <c r="F53" s="24">
        <v>12</v>
      </c>
      <c r="G53" s="24">
        <v>7</v>
      </c>
      <c r="I53" s="25">
        <v>7</v>
      </c>
      <c r="J53" s="25">
        <v>17</v>
      </c>
      <c r="K53" s="25">
        <v>7</v>
      </c>
      <c r="L53" s="25">
        <v>0</v>
      </c>
      <c r="M53" s="25">
        <v>0</v>
      </c>
    </row>
    <row r="54" spans="1:13" x14ac:dyDescent="0.3">
      <c r="A54" s="26" t="s">
        <v>455</v>
      </c>
      <c r="B54" s="26" t="s">
        <v>456</v>
      </c>
      <c r="C54" s="26">
        <v>4</v>
      </c>
      <c r="D54" s="26">
        <v>5</v>
      </c>
      <c r="E54" s="26">
        <v>2</v>
      </c>
      <c r="F54" s="26">
        <v>10</v>
      </c>
      <c r="G54" s="26">
        <v>8.5</v>
      </c>
      <c r="I54" s="25">
        <v>4</v>
      </c>
      <c r="J54" s="25">
        <v>17</v>
      </c>
      <c r="K54" s="25">
        <v>8.5</v>
      </c>
      <c r="L54" s="25">
        <v>0</v>
      </c>
      <c r="M54" s="25">
        <v>0</v>
      </c>
    </row>
    <row r="55" spans="1:13" x14ac:dyDescent="0.3">
      <c r="A55" s="24" t="s">
        <v>457</v>
      </c>
      <c r="B55" s="24" t="s">
        <v>458</v>
      </c>
      <c r="C55" s="24">
        <v>6</v>
      </c>
      <c r="D55" s="24">
        <v>5</v>
      </c>
      <c r="E55" s="24">
        <v>1.5</v>
      </c>
      <c r="F55" s="24">
        <v>1.5</v>
      </c>
      <c r="G55" s="24">
        <v>6</v>
      </c>
      <c r="I55" s="25">
        <v>6</v>
      </c>
      <c r="J55" s="25">
        <v>8</v>
      </c>
      <c r="K55" s="25">
        <v>6</v>
      </c>
      <c r="L55" s="25">
        <v>0</v>
      </c>
      <c r="M55" s="25">
        <v>0</v>
      </c>
    </row>
    <row r="56" spans="1:13" x14ac:dyDescent="0.3">
      <c r="A56" s="26" t="s">
        <v>459</v>
      </c>
      <c r="B56" s="26" t="s">
        <v>460</v>
      </c>
      <c r="C56" s="26">
        <v>7</v>
      </c>
      <c r="D56" s="26">
        <v>6</v>
      </c>
      <c r="E56" s="26">
        <v>2.5</v>
      </c>
      <c r="F56" s="26">
        <v>7.5</v>
      </c>
      <c r="G56" s="26">
        <v>6</v>
      </c>
      <c r="I56" s="25">
        <v>7</v>
      </c>
      <c r="J56" s="25">
        <v>16</v>
      </c>
      <c r="K56" s="25">
        <v>6</v>
      </c>
      <c r="L56" s="25">
        <v>0</v>
      </c>
      <c r="M56" s="25">
        <v>0</v>
      </c>
    </row>
    <row r="57" spans="1:13" x14ac:dyDescent="0.3">
      <c r="A57" s="24" t="s">
        <v>461</v>
      </c>
      <c r="B57" s="24" t="s">
        <v>462</v>
      </c>
      <c r="C57" s="24">
        <v>2</v>
      </c>
      <c r="D57" s="24">
        <v>10</v>
      </c>
      <c r="E57" s="24">
        <v>2.5</v>
      </c>
      <c r="F57" s="24">
        <v>11</v>
      </c>
      <c r="G57" s="24">
        <v>5</v>
      </c>
      <c r="I57" s="25">
        <v>2</v>
      </c>
      <c r="J57" s="25">
        <v>23.5</v>
      </c>
      <c r="K57" s="25">
        <v>5</v>
      </c>
      <c r="L57" s="25">
        <v>0</v>
      </c>
      <c r="M57" s="25">
        <v>0</v>
      </c>
    </row>
    <row r="58" spans="1:13" x14ac:dyDescent="0.3">
      <c r="A58" s="26" t="s">
        <v>463</v>
      </c>
      <c r="B58" s="26" t="s">
        <v>464</v>
      </c>
      <c r="C58" s="26">
        <v>0</v>
      </c>
      <c r="D58" s="26">
        <v>0</v>
      </c>
      <c r="E58" s="26">
        <v>1.5</v>
      </c>
      <c r="F58" s="26">
        <v>5</v>
      </c>
      <c r="G58" s="26">
        <v>3</v>
      </c>
      <c r="I58" s="25">
        <v>0</v>
      </c>
      <c r="J58" s="25">
        <v>6.5</v>
      </c>
      <c r="K58" s="25">
        <v>3</v>
      </c>
      <c r="L58" s="25">
        <v>0</v>
      </c>
      <c r="M58" s="25">
        <v>0</v>
      </c>
    </row>
    <row r="59" spans="1:13" x14ac:dyDescent="0.3">
      <c r="A59" s="24" t="s">
        <v>465</v>
      </c>
      <c r="B59" s="24" t="s">
        <v>466</v>
      </c>
      <c r="C59" s="24">
        <v>2</v>
      </c>
      <c r="D59" s="24">
        <v>0</v>
      </c>
      <c r="E59" s="24">
        <v>0</v>
      </c>
      <c r="F59" s="24">
        <v>7</v>
      </c>
      <c r="G59" s="24">
        <v>1</v>
      </c>
      <c r="I59" s="25">
        <v>2</v>
      </c>
      <c r="J59" s="25">
        <v>7</v>
      </c>
      <c r="K59" s="25">
        <v>1</v>
      </c>
      <c r="L59" s="25">
        <v>0</v>
      </c>
      <c r="M59" s="25">
        <v>0</v>
      </c>
    </row>
    <row r="60" spans="1:13" x14ac:dyDescent="0.3">
      <c r="A60" s="26" t="s">
        <v>467</v>
      </c>
      <c r="B60" s="26" t="s">
        <v>468</v>
      </c>
      <c r="C60" s="26">
        <v>9</v>
      </c>
      <c r="D60" s="26">
        <v>0</v>
      </c>
      <c r="E60" s="26">
        <v>1</v>
      </c>
      <c r="F60" s="26">
        <v>1</v>
      </c>
      <c r="G60" s="26">
        <v>0</v>
      </c>
      <c r="I60" s="25">
        <v>9</v>
      </c>
      <c r="J60" s="25">
        <v>2</v>
      </c>
      <c r="K60" s="25">
        <v>0</v>
      </c>
      <c r="L60" s="25">
        <v>0</v>
      </c>
      <c r="M60" s="25">
        <v>0</v>
      </c>
    </row>
    <row r="63" spans="1:13" x14ac:dyDescent="0.3">
      <c r="A63" s="27" t="s">
        <v>57</v>
      </c>
      <c r="B63" s="53" t="s">
        <v>58</v>
      </c>
      <c r="C63" s="51"/>
    </row>
    <row r="64" spans="1:13" x14ac:dyDescent="0.3">
      <c r="A64" s="28" t="s">
        <v>59</v>
      </c>
      <c r="B64" s="50" t="s">
        <v>60</v>
      </c>
      <c r="C64" s="51"/>
    </row>
    <row r="65" spans="1:3" x14ac:dyDescent="0.3">
      <c r="A65" s="29" t="s">
        <v>61</v>
      </c>
      <c r="B65" s="52" t="s">
        <v>62</v>
      </c>
      <c r="C65" s="51"/>
    </row>
    <row r="66" spans="1:3" x14ac:dyDescent="0.3">
      <c r="A66" s="30" t="s">
        <v>183</v>
      </c>
      <c r="B66" s="55" t="s">
        <v>184</v>
      </c>
      <c r="C66" s="51"/>
    </row>
    <row r="67" spans="1:3" x14ac:dyDescent="0.3">
      <c r="A67" s="31" t="s">
        <v>185</v>
      </c>
      <c r="B67" s="54" t="s">
        <v>186</v>
      </c>
      <c r="C67" s="51"/>
    </row>
  </sheetData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151" priority="42">
      <formula>ISBLANK(A11)</formula>
    </cfRule>
  </conditionalFormatting>
  <conditionalFormatting sqref="C3">
    <cfRule type="expression" dxfId="150" priority="2">
      <formula>ISBLANK(C3)</formula>
    </cfRule>
  </conditionalFormatting>
  <conditionalFormatting sqref="C4">
    <cfRule type="expression" dxfId="149" priority="4">
      <formula>ISBLANK(C4)</formula>
    </cfRule>
  </conditionalFormatting>
  <conditionalFormatting sqref="C5">
    <cfRule type="expression" dxfId="148" priority="6">
      <formula>ISBLANK(C5)</formula>
    </cfRule>
  </conditionalFormatting>
  <conditionalFormatting sqref="C10">
    <cfRule type="expression" dxfId="147" priority="41">
      <formula>COUNTIF(C11:C60, "&gt;="&amp;$C$4)=0</formula>
    </cfRule>
  </conditionalFormatting>
  <conditionalFormatting sqref="C11:C60">
    <cfRule type="expression" dxfId="146" priority="43">
      <formula>C11&gt;$C$3</formula>
    </cfRule>
  </conditionalFormatting>
  <conditionalFormatting sqref="C3:G3">
    <cfRule type="expression" dxfId="145" priority="1">
      <formula>OR(C3&gt;100,C3&lt;0)</formula>
    </cfRule>
  </conditionalFormatting>
  <conditionalFormatting sqref="C4:G4">
    <cfRule type="expression" dxfId="144" priority="3">
      <formula>OR(C4&gt;max_marks_cell,C4&lt;0)</formula>
    </cfRule>
  </conditionalFormatting>
  <conditionalFormatting sqref="C5:G5">
    <cfRule type="expression" dxfId="143" priority="5">
      <formula>OR(C5&gt;5,C5&lt;0)</formula>
    </cfRule>
  </conditionalFormatting>
  <conditionalFormatting sqref="C7:G7">
    <cfRule type="expression" dxfId="142" priority="7">
      <formula>OR(C7&gt;100,C7&lt;0)</formula>
    </cfRule>
    <cfRule type="expression" dxfId="141" priority="8">
      <formula>ISBLANK(C7)</formula>
    </cfRule>
  </conditionalFormatting>
  <conditionalFormatting sqref="D10">
    <cfRule type="expression" dxfId="140" priority="46">
      <formula>COUNTIF(D11:D60, "&gt;="&amp;$D$4)=0</formula>
    </cfRule>
  </conditionalFormatting>
  <conditionalFormatting sqref="D11:D60">
    <cfRule type="expression" dxfId="139" priority="48">
      <formula>D11&gt;$D$3</formula>
    </cfRule>
  </conditionalFormatting>
  <conditionalFormatting sqref="D3:G5">
    <cfRule type="expression" dxfId="138" priority="10">
      <formula>ISBLANK(D3)</formula>
    </cfRule>
  </conditionalFormatting>
  <conditionalFormatting sqref="E10">
    <cfRule type="expression" dxfId="137" priority="51">
      <formula>COUNTIF(E11:E60, "&gt;="&amp;$E$4)=0</formula>
    </cfRule>
  </conditionalFormatting>
  <conditionalFormatting sqref="E11:E60">
    <cfRule type="expression" dxfId="136" priority="53">
      <formula>E11&gt;$E$3</formula>
    </cfRule>
  </conditionalFormatting>
  <conditionalFormatting sqref="F10">
    <cfRule type="expression" dxfId="135" priority="56">
      <formula>COUNTIF(F11:F60, "&gt;="&amp;$F$4)=0</formula>
    </cfRule>
  </conditionalFormatting>
  <conditionalFormatting sqref="F11:F60">
    <cfRule type="expression" dxfId="134" priority="58">
      <formula>F11&gt;$F$3</formula>
    </cfRule>
  </conditionalFormatting>
  <conditionalFormatting sqref="G10">
    <cfRule type="expression" dxfId="133" priority="61">
      <formula>COUNTIF(G11:G60, "&gt;="&amp;$G$4)=0</formula>
    </cfRule>
  </conditionalFormatting>
  <conditionalFormatting sqref="G11:G60">
    <cfRule type="expression" dxfId="132" priority="63">
      <formula>G11&gt;$G$3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67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366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v>7</v>
      </c>
      <c r="J3" s="25">
        <v>29</v>
      </c>
      <c r="K3" s="25">
        <v>14</v>
      </c>
      <c r="L3" s="25">
        <v>0</v>
      </c>
      <c r="M3" s="25">
        <v>0</v>
      </c>
    </row>
    <row r="4" spans="1:13" x14ac:dyDescent="0.3">
      <c r="A4" s="2"/>
      <c r="B4" s="22" t="s">
        <v>70</v>
      </c>
      <c r="C4" s="26">
        <v>4.2</v>
      </c>
      <c r="D4" s="26">
        <v>6</v>
      </c>
      <c r="E4" s="26">
        <v>3</v>
      </c>
      <c r="F4" s="26">
        <v>8.4</v>
      </c>
      <c r="G4" s="26">
        <v>8.4</v>
      </c>
      <c r="I4" s="25">
        <v>4.2</v>
      </c>
      <c r="J4" s="25">
        <v>17.399999999999999</v>
      </c>
      <c r="K4" s="25">
        <v>8.4</v>
      </c>
      <c r="L4" s="25">
        <v>0</v>
      </c>
      <c r="M4" s="25"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74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369</v>
      </c>
      <c r="B11" s="24" t="s">
        <v>370</v>
      </c>
      <c r="C11" s="24">
        <v>7</v>
      </c>
      <c r="D11" s="24">
        <v>1</v>
      </c>
      <c r="E11" s="24">
        <v>7</v>
      </c>
      <c r="F11" s="24">
        <v>5</v>
      </c>
      <c r="G11" s="24">
        <v>7</v>
      </c>
      <c r="I11" s="25">
        <v>7</v>
      </c>
      <c r="J11" s="25">
        <v>13</v>
      </c>
      <c r="K11" s="25">
        <v>7</v>
      </c>
      <c r="L11" s="25">
        <v>0</v>
      </c>
      <c r="M11" s="25">
        <v>0</v>
      </c>
    </row>
    <row r="12" spans="1:13" x14ac:dyDescent="0.3">
      <c r="A12" s="26" t="s">
        <v>371</v>
      </c>
      <c r="B12" s="26" t="s">
        <v>372</v>
      </c>
      <c r="C12" s="26">
        <v>7</v>
      </c>
      <c r="D12" s="26">
        <v>5</v>
      </c>
      <c r="E12" s="26">
        <v>2.5</v>
      </c>
      <c r="F12" s="26">
        <v>14</v>
      </c>
      <c r="G12" s="26">
        <v>12</v>
      </c>
      <c r="I12" s="25">
        <v>7</v>
      </c>
      <c r="J12" s="25">
        <v>21.5</v>
      </c>
      <c r="K12" s="25">
        <v>12</v>
      </c>
      <c r="L12" s="25">
        <v>0</v>
      </c>
      <c r="M12" s="25">
        <v>0</v>
      </c>
    </row>
    <row r="13" spans="1:13" x14ac:dyDescent="0.3">
      <c r="A13" s="24" t="s">
        <v>373</v>
      </c>
      <c r="B13" s="24" t="s">
        <v>374</v>
      </c>
      <c r="C13" s="24">
        <v>7</v>
      </c>
      <c r="D13" s="24">
        <v>0</v>
      </c>
      <c r="E13" s="24">
        <v>2.5</v>
      </c>
      <c r="F13" s="24">
        <v>5</v>
      </c>
      <c r="G13" s="24">
        <v>6</v>
      </c>
      <c r="I13" s="25">
        <v>7</v>
      </c>
      <c r="J13" s="25">
        <v>7.5</v>
      </c>
      <c r="K13" s="25">
        <v>6</v>
      </c>
      <c r="L13" s="25">
        <v>0</v>
      </c>
      <c r="M13" s="25">
        <v>0</v>
      </c>
    </row>
    <row r="14" spans="1:13" x14ac:dyDescent="0.3">
      <c r="A14" s="26" t="s">
        <v>375</v>
      </c>
      <c r="B14" s="26" t="s">
        <v>376</v>
      </c>
      <c r="C14" s="26">
        <v>0</v>
      </c>
      <c r="D14" s="26">
        <v>4</v>
      </c>
      <c r="E14" s="26">
        <v>1.5</v>
      </c>
      <c r="F14" s="26">
        <v>3</v>
      </c>
      <c r="G14" s="26">
        <v>3</v>
      </c>
      <c r="I14" s="25">
        <v>0</v>
      </c>
      <c r="J14" s="25">
        <v>8.5</v>
      </c>
      <c r="K14" s="25">
        <v>3</v>
      </c>
      <c r="L14" s="25">
        <v>0</v>
      </c>
      <c r="M14" s="25">
        <v>0</v>
      </c>
    </row>
    <row r="15" spans="1:13" x14ac:dyDescent="0.3">
      <c r="A15" s="24" t="s">
        <v>377</v>
      </c>
      <c r="B15" s="24" t="s">
        <v>378</v>
      </c>
      <c r="C15" s="24">
        <v>6</v>
      </c>
      <c r="D15" s="24">
        <v>0</v>
      </c>
      <c r="E15" s="24">
        <v>2.5</v>
      </c>
      <c r="F15" s="24">
        <v>2</v>
      </c>
      <c r="G15" s="24">
        <v>4</v>
      </c>
      <c r="I15" s="25">
        <v>6</v>
      </c>
      <c r="J15" s="25">
        <v>4.5</v>
      </c>
      <c r="K15" s="25">
        <v>4</v>
      </c>
      <c r="L15" s="25">
        <v>0</v>
      </c>
      <c r="M15" s="25">
        <v>0</v>
      </c>
    </row>
    <row r="16" spans="1:13" x14ac:dyDescent="0.3">
      <c r="A16" s="26" t="s">
        <v>379</v>
      </c>
      <c r="B16" s="26" t="s">
        <v>380</v>
      </c>
      <c r="C16" s="26">
        <v>6</v>
      </c>
      <c r="D16" s="26">
        <v>8</v>
      </c>
      <c r="E16" s="26">
        <v>2.5</v>
      </c>
      <c r="F16" s="26">
        <v>11</v>
      </c>
      <c r="G16" s="26">
        <v>4</v>
      </c>
      <c r="I16" s="25">
        <v>6</v>
      </c>
      <c r="J16" s="25">
        <v>21.5</v>
      </c>
      <c r="K16" s="25">
        <v>4</v>
      </c>
      <c r="L16" s="25">
        <v>0</v>
      </c>
      <c r="M16" s="25">
        <v>0</v>
      </c>
    </row>
    <row r="17" spans="1:13" x14ac:dyDescent="0.3">
      <c r="A17" s="24" t="s">
        <v>381</v>
      </c>
      <c r="B17" s="24" t="s">
        <v>382</v>
      </c>
      <c r="C17" s="24">
        <v>7</v>
      </c>
      <c r="D17" s="24">
        <v>0</v>
      </c>
      <c r="E17" s="24">
        <v>5</v>
      </c>
      <c r="F17" s="24">
        <v>2</v>
      </c>
      <c r="G17" s="24">
        <v>6</v>
      </c>
      <c r="I17" s="25">
        <v>7</v>
      </c>
      <c r="J17" s="25">
        <v>7</v>
      </c>
      <c r="K17" s="25">
        <v>6</v>
      </c>
      <c r="L17" s="25">
        <v>0</v>
      </c>
      <c r="M17" s="25">
        <v>0</v>
      </c>
    </row>
    <row r="18" spans="1:13" x14ac:dyDescent="0.3">
      <c r="A18" s="26" t="s">
        <v>383</v>
      </c>
      <c r="B18" s="26" t="s">
        <v>384</v>
      </c>
      <c r="C18" s="26">
        <v>3</v>
      </c>
      <c r="D18" s="26">
        <v>7</v>
      </c>
      <c r="E18" s="26">
        <v>4.5</v>
      </c>
      <c r="F18" s="26">
        <v>10</v>
      </c>
      <c r="G18" s="26">
        <v>5</v>
      </c>
      <c r="I18" s="25">
        <v>3</v>
      </c>
      <c r="J18" s="25">
        <v>21.5</v>
      </c>
      <c r="K18" s="25">
        <v>5</v>
      </c>
      <c r="L18" s="25">
        <v>0</v>
      </c>
      <c r="M18" s="25">
        <v>0</v>
      </c>
    </row>
    <row r="19" spans="1:13" x14ac:dyDescent="0.3">
      <c r="A19" s="24" t="s">
        <v>385</v>
      </c>
      <c r="B19" s="24" t="s">
        <v>386</v>
      </c>
      <c r="C19" s="24">
        <v>6</v>
      </c>
      <c r="D19" s="24">
        <v>0</v>
      </c>
      <c r="E19" s="24">
        <v>2.5</v>
      </c>
      <c r="F19" s="24">
        <v>10</v>
      </c>
      <c r="G19" s="24">
        <v>5</v>
      </c>
      <c r="I19" s="25">
        <v>6</v>
      </c>
      <c r="J19" s="25">
        <v>12.5</v>
      </c>
      <c r="K19" s="25">
        <v>5</v>
      </c>
      <c r="L19" s="25">
        <v>0</v>
      </c>
      <c r="M19" s="25">
        <v>0</v>
      </c>
    </row>
    <row r="20" spans="1:13" x14ac:dyDescent="0.3">
      <c r="A20" s="26" t="s">
        <v>387</v>
      </c>
      <c r="B20" s="26" t="s">
        <v>388</v>
      </c>
      <c r="C20" s="26">
        <v>6</v>
      </c>
      <c r="D20" s="26">
        <v>8</v>
      </c>
      <c r="E20" s="26">
        <v>2.5</v>
      </c>
      <c r="F20" s="26">
        <v>7</v>
      </c>
      <c r="G20" s="26">
        <v>5</v>
      </c>
      <c r="I20" s="25">
        <v>6</v>
      </c>
      <c r="J20" s="25">
        <v>17.5</v>
      </c>
      <c r="K20" s="25">
        <v>5</v>
      </c>
      <c r="L20" s="25">
        <v>0</v>
      </c>
      <c r="M20" s="25">
        <v>0</v>
      </c>
    </row>
    <row r="21" spans="1:13" x14ac:dyDescent="0.3">
      <c r="A21" s="24" t="s">
        <v>389</v>
      </c>
      <c r="B21" s="24" t="s">
        <v>390</v>
      </c>
      <c r="C21" s="24">
        <v>1</v>
      </c>
      <c r="D21" s="24">
        <v>6</v>
      </c>
      <c r="E21" s="24">
        <v>2.5</v>
      </c>
      <c r="F21" s="24">
        <v>9</v>
      </c>
      <c r="G21" s="24">
        <v>6</v>
      </c>
      <c r="I21" s="25">
        <v>1</v>
      </c>
      <c r="J21" s="25">
        <v>17.5</v>
      </c>
      <c r="K21" s="25">
        <v>6</v>
      </c>
      <c r="L21" s="25">
        <v>0</v>
      </c>
      <c r="M21" s="25">
        <v>0</v>
      </c>
    </row>
    <row r="22" spans="1:13" x14ac:dyDescent="0.3">
      <c r="A22" s="26" t="s">
        <v>391</v>
      </c>
      <c r="B22" s="26" t="s">
        <v>392</v>
      </c>
      <c r="C22" s="26">
        <v>2</v>
      </c>
      <c r="D22" s="26">
        <v>4</v>
      </c>
      <c r="E22" s="26">
        <v>2.5</v>
      </c>
      <c r="F22" s="26">
        <v>6</v>
      </c>
      <c r="G22" s="26">
        <v>5</v>
      </c>
      <c r="I22" s="25">
        <v>2</v>
      </c>
      <c r="J22" s="25">
        <v>12.5</v>
      </c>
      <c r="K22" s="25">
        <v>5</v>
      </c>
      <c r="L22" s="25">
        <v>0</v>
      </c>
      <c r="M22" s="25">
        <v>0</v>
      </c>
    </row>
    <row r="23" spans="1:13" x14ac:dyDescent="0.3">
      <c r="A23" s="24" t="s">
        <v>393</v>
      </c>
      <c r="B23" s="24" t="s">
        <v>394</v>
      </c>
      <c r="C23" s="24">
        <v>6</v>
      </c>
      <c r="D23" s="24">
        <v>6</v>
      </c>
      <c r="E23" s="24">
        <v>2.5</v>
      </c>
      <c r="F23" s="24">
        <v>2</v>
      </c>
      <c r="G23" s="24">
        <v>7</v>
      </c>
      <c r="I23" s="25">
        <v>6</v>
      </c>
      <c r="J23" s="25">
        <v>10.5</v>
      </c>
      <c r="K23" s="25">
        <v>7</v>
      </c>
      <c r="L23" s="25">
        <v>0</v>
      </c>
      <c r="M23" s="25">
        <v>0</v>
      </c>
    </row>
    <row r="24" spans="1:13" x14ac:dyDescent="0.3">
      <c r="A24" s="26" t="s">
        <v>395</v>
      </c>
      <c r="B24" s="26" t="s">
        <v>396</v>
      </c>
      <c r="C24" s="26">
        <v>2</v>
      </c>
      <c r="D24" s="26">
        <v>2</v>
      </c>
      <c r="E24" s="26">
        <v>0</v>
      </c>
      <c r="F24" s="26">
        <v>5</v>
      </c>
      <c r="G24" s="26">
        <v>5</v>
      </c>
      <c r="I24" s="25">
        <v>2</v>
      </c>
      <c r="J24" s="25">
        <v>7</v>
      </c>
      <c r="K24" s="25">
        <v>5</v>
      </c>
      <c r="L24" s="25">
        <v>0</v>
      </c>
      <c r="M24" s="25">
        <v>0</v>
      </c>
    </row>
    <row r="25" spans="1:13" x14ac:dyDescent="0.3">
      <c r="A25" s="24" t="s">
        <v>397</v>
      </c>
      <c r="B25" s="24" t="s">
        <v>398</v>
      </c>
      <c r="C25" s="24">
        <v>5</v>
      </c>
      <c r="D25" s="24">
        <v>5</v>
      </c>
      <c r="E25" s="24">
        <v>2.5</v>
      </c>
      <c r="F25" s="24">
        <v>11</v>
      </c>
      <c r="G25" s="24">
        <v>4</v>
      </c>
      <c r="I25" s="25">
        <v>5</v>
      </c>
      <c r="J25" s="25">
        <v>18.5</v>
      </c>
      <c r="K25" s="25">
        <v>4</v>
      </c>
      <c r="L25" s="25">
        <v>0</v>
      </c>
      <c r="M25" s="25">
        <v>0</v>
      </c>
    </row>
    <row r="26" spans="1:13" x14ac:dyDescent="0.3">
      <c r="A26" s="26" t="s">
        <v>399</v>
      </c>
      <c r="B26" s="26" t="s">
        <v>400</v>
      </c>
      <c r="C26" s="26">
        <v>0</v>
      </c>
      <c r="D26" s="26">
        <v>0</v>
      </c>
      <c r="E26" s="26">
        <v>0</v>
      </c>
      <c r="F26" s="26">
        <v>7</v>
      </c>
      <c r="G26" s="26">
        <v>0</v>
      </c>
      <c r="I26" s="25">
        <v>0</v>
      </c>
      <c r="J26" s="25">
        <v>7</v>
      </c>
      <c r="K26" s="25">
        <v>0</v>
      </c>
      <c r="L26" s="25">
        <v>0</v>
      </c>
      <c r="M26" s="25">
        <v>0</v>
      </c>
    </row>
    <row r="27" spans="1:13" x14ac:dyDescent="0.3">
      <c r="A27" s="24" t="s">
        <v>401</v>
      </c>
      <c r="B27" s="24" t="s">
        <v>402</v>
      </c>
      <c r="C27" s="24">
        <v>7</v>
      </c>
      <c r="D27" s="24">
        <v>5</v>
      </c>
      <c r="E27" s="24">
        <v>0</v>
      </c>
      <c r="F27" s="24">
        <v>14</v>
      </c>
      <c r="G27" s="24">
        <v>6</v>
      </c>
      <c r="I27" s="25">
        <v>7</v>
      </c>
      <c r="J27" s="25">
        <v>19</v>
      </c>
      <c r="K27" s="25">
        <v>6</v>
      </c>
      <c r="L27" s="25">
        <v>0</v>
      </c>
      <c r="M27" s="25">
        <v>0</v>
      </c>
    </row>
    <row r="28" spans="1:13" x14ac:dyDescent="0.3">
      <c r="A28" s="26" t="s">
        <v>403</v>
      </c>
      <c r="B28" s="26" t="s">
        <v>404</v>
      </c>
      <c r="C28" s="26">
        <v>3</v>
      </c>
      <c r="D28" s="26">
        <v>0</v>
      </c>
      <c r="E28" s="26">
        <v>0</v>
      </c>
      <c r="F28" s="26">
        <v>1</v>
      </c>
      <c r="G28" s="26">
        <v>7</v>
      </c>
      <c r="I28" s="25">
        <v>3</v>
      </c>
      <c r="J28" s="25">
        <v>1</v>
      </c>
      <c r="K28" s="25">
        <v>7</v>
      </c>
      <c r="L28" s="25">
        <v>0</v>
      </c>
      <c r="M28" s="25">
        <v>0</v>
      </c>
    </row>
    <row r="29" spans="1:13" x14ac:dyDescent="0.3">
      <c r="A29" s="24" t="s">
        <v>405</v>
      </c>
      <c r="B29" s="24" t="s">
        <v>406</v>
      </c>
      <c r="C29" s="24">
        <v>6</v>
      </c>
      <c r="D29" s="24">
        <v>5</v>
      </c>
      <c r="E29" s="24">
        <v>2.5</v>
      </c>
      <c r="F29" s="24">
        <v>9.5</v>
      </c>
      <c r="G29" s="24">
        <v>2</v>
      </c>
      <c r="I29" s="25">
        <v>6</v>
      </c>
      <c r="J29" s="25">
        <v>17</v>
      </c>
      <c r="K29" s="25">
        <v>2</v>
      </c>
      <c r="L29" s="25">
        <v>0</v>
      </c>
      <c r="M29" s="25">
        <v>0</v>
      </c>
    </row>
    <row r="30" spans="1:13" x14ac:dyDescent="0.3">
      <c r="A30" s="26" t="s">
        <v>407</v>
      </c>
      <c r="B30" s="26" t="s">
        <v>408</v>
      </c>
      <c r="C30" s="26">
        <v>0</v>
      </c>
      <c r="D30" s="26">
        <v>0</v>
      </c>
      <c r="E30" s="26">
        <v>0</v>
      </c>
      <c r="F30" s="26">
        <v>6</v>
      </c>
      <c r="G30" s="26">
        <v>0</v>
      </c>
      <c r="I30" s="25">
        <v>0</v>
      </c>
      <c r="J30" s="25">
        <v>6</v>
      </c>
      <c r="K30" s="25">
        <v>0</v>
      </c>
      <c r="L30" s="25">
        <v>0</v>
      </c>
      <c r="M30" s="25">
        <v>0</v>
      </c>
    </row>
    <row r="31" spans="1:13" x14ac:dyDescent="0.3">
      <c r="A31" s="24" t="s">
        <v>409</v>
      </c>
      <c r="B31" s="24" t="s">
        <v>410</v>
      </c>
      <c r="C31" s="24">
        <v>6</v>
      </c>
      <c r="D31" s="24">
        <v>6</v>
      </c>
      <c r="E31" s="24">
        <v>2.5</v>
      </c>
      <c r="F31" s="24">
        <v>3</v>
      </c>
      <c r="G31" s="24">
        <v>5</v>
      </c>
      <c r="I31" s="25">
        <v>6</v>
      </c>
      <c r="J31" s="25">
        <v>11.5</v>
      </c>
      <c r="K31" s="25">
        <v>5</v>
      </c>
      <c r="L31" s="25">
        <v>0</v>
      </c>
      <c r="M31" s="25">
        <v>0</v>
      </c>
    </row>
    <row r="32" spans="1:13" x14ac:dyDescent="0.3">
      <c r="A32" s="26" t="s">
        <v>411</v>
      </c>
      <c r="B32" s="26" t="s">
        <v>412</v>
      </c>
      <c r="C32" s="26">
        <v>5</v>
      </c>
      <c r="D32" s="26">
        <v>6</v>
      </c>
      <c r="E32" s="26">
        <v>1.5</v>
      </c>
      <c r="F32" s="26">
        <v>11</v>
      </c>
      <c r="G32" s="26">
        <v>2</v>
      </c>
      <c r="I32" s="25">
        <v>5</v>
      </c>
      <c r="J32" s="25">
        <v>18.5</v>
      </c>
      <c r="K32" s="25">
        <v>2</v>
      </c>
      <c r="L32" s="25">
        <v>0</v>
      </c>
      <c r="M32" s="25">
        <v>0</v>
      </c>
    </row>
    <row r="33" spans="1:13" x14ac:dyDescent="0.3">
      <c r="A33" s="24" t="s">
        <v>413</v>
      </c>
      <c r="B33" s="24" t="s">
        <v>414</v>
      </c>
      <c r="C33" s="24">
        <v>6</v>
      </c>
      <c r="D33" s="24">
        <v>0</v>
      </c>
      <c r="E33" s="24">
        <v>3.5</v>
      </c>
      <c r="F33" s="24">
        <v>12</v>
      </c>
      <c r="G33" s="24">
        <v>6</v>
      </c>
      <c r="I33" s="25">
        <v>6</v>
      </c>
      <c r="J33" s="25">
        <v>15.5</v>
      </c>
      <c r="K33" s="25">
        <v>6</v>
      </c>
      <c r="L33" s="25">
        <v>0</v>
      </c>
      <c r="M33" s="25">
        <v>0</v>
      </c>
    </row>
    <row r="34" spans="1:13" x14ac:dyDescent="0.3">
      <c r="A34" s="26" t="s">
        <v>415</v>
      </c>
      <c r="B34" s="26" t="s">
        <v>416</v>
      </c>
      <c r="C34" s="26">
        <v>4</v>
      </c>
      <c r="D34" s="26">
        <v>0</v>
      </c>
      <c r="E34" s="26">
        <v>2.5</v>
      </c>
      <c r="F34" s="26">
        <v>10</v>
      </c>
      <c r="G34" s="26">
        <v>3</v>
      </c>
      <c r="I34" s="25">
        <v>4</v>
      </c>
      <c r="J34" s="25">
        <v>12.5</v>
      </c>
      <c r="K34" s="25">
        <v>3</v>
      </c>
      <c r="L34" s="25">
        <v>0</v>
      </c>
      <c r="M34" s="25">
        <v>0</v>
      </c>
    </row>
    <row r="35" spans="1:13" x14ac:dyDescent="0.3">
      <c r="A35" s="24" t="s">
        <v>417</v>
      </c>
      <c r="B35" s="24" t="s">
        <v>418</v>
      </c>
      <c r="C35" s="24">
        <v>5</v>
      </c>
      <c r="D35" s="24">
        <v>7</v>
      </c>
      <c r="E35" s="24">
        <v>2.5</v>
      </c>
      <c r="F35" s="24">
        <v>9</v>
      </c>
      <c r="G35" s="24">
        <v>5</v>
      </c>
      <c r="I35" s="25">
        <v>5</v>
      </c>
      <c r="J35" s="25">
        <v>18.5</v>
      </c>
      <c r="K35" s="25">
        <v>5</v>
      </c>
      <c r="L35" s="25">
        <v>0</v>
      </c>
      <c r="M35" s="25">
        <v>0</v>
      </c>
    </row>
    <row r="36" spans="1:13" x14ac:dyDescent="0.3">
      <c r="A36" s="26" t="s">
        <v>419</v>
      </c>
      <c r="B36" s="26" t="s">
        <v>420</v>
      </c>
      <c r="C36" s="26">
        <v>5</v>
      </c>
      <c r="D36" s="26">
        <v>1</v>
      </c>
      <c r="E36" s="26">
        <v>1</v>
      </c>
      <c r="F36" s="26">
        <v>10</v>
      </c>
      <c r="G36" s="26">
        <v>0</v>
      </c>
      <c r="I36" s="25">
        <v>5</v>
      </c>
      <c r="J36" s="25">
        <v>12</v>
      </c>
      <c r="K36" s="25">
        <v>0</v>
      </c>
      <c r="L36" s="25">
        <v>0</v>
      </c>
      <c r="M36" s="25">
        <v>0</v>
      </c>
    </row>
    <row r="37" spans="1:13" x14ac:dyDescent="0.3">
      <c r="A37" s="24" t="s">
        <v>421</v>
      </c>
      <c r="B37" s="24" t="s">
        <v>422</v>
      </c>
      <c r="C37" s="24">
        <v>2</v>
      </c>
      <c r="D37" s="24">
        <v>5</v>
      </c>
      <c r="E37" s="24">
        <v>0</v>
      </c>
      <c r="F37" s="24">
        <v>5</v>
      </c>
      <c r="G37" s="24">
        <v>11</v>
      </c>
      <c r="I37" s="25">
        <v>2</v>
      </c>
      <c r="J37" s="25">
        <v>10</v>
      </c>
      <c r="K37" s="25">
        <v>11</v>
      </c>
      <c r="L37" s="25">
        <v>0</v>
      </c>
      <c r="M37" s="25">
        <v>0</v>
      </c>
    </row>
    <row r="38" spans="1:13" x14ac:dyDescent="0.3">
      <c r="A38" s="26" t="s">
        <v>423</v>
      </c>
      <c r="B38" s="26" t="s">
        <v>424</v>
      </c>
      <c r="C38" s="26">
        <v>13</v>
      </c>
      <c r="D38" s="26">
        <v>4</v>
      </c>
      <c r="E38" s="26">
        <v>3</v>
      </c>
      <c r="F38" s="26">
        <v>0</v>
      </c>
      <c r="G38" s="26">
        <v>0</v>
      </c>
      <c r="I38" s="25">
        <v>13</v>
      </c>
      <c r="J38" s="25">
        <v>7</v>
      </c>
      <c r="K38" s="25">
        <v>0</v>
      </c>
      <c r="L38" s="25">
        <v>0</v>
      </c>
      <c r="M38" s="25">
        <v>0</v>
      </c>
    </row>
    <row r="39" spans="1:13" x14ac:dyDescent="0.3">
      <c r="A39" s="24" t="s">
        <v>425</v>
      </c>
      <c r="B39" s="24" t="s">
        <v>426</v>
      </c>
      <c r="C39" s="24">
        <v>5</v>
      </c>
      <c r="D39" s="24">
        <v>0</v>
      </c>
      <c r="E39" s="24">
        <v>2.5</v>
      </c>
      <c r="F39" s="24">
        <v>3</v>
      </c>
      <c r="G39" s="24">
        <v>4</v>
      </c>
      <c r="I39" s="25">
        <v>5</v>
      </c>
      <c r="J39" s="25">
        <v>5.5</v>
      </c>
      <c r="K39" s="25">
        <v>4</v>
      </c>
      <c r="L39" s="25">
        <v>0</v>
      </c>
      <c r="M39" s="25">
        <v>0</v>
      </c>
    </row>
    <row r="40" spans="1:13" x14ac:dyDescent="0.3">
      <c r="A40" s="26" t="s">
        <v>427</v>
      </c>
      <c r="B40" s="26" t="s">
        <v>428</v>
      </c>
      <c r="C40" s="26">
        <v>5</v>
      </c>
      <c r="D40" s="26">
        <v>0</v>
      </c>
      <c r="E40" s="26">
        <v>1</v>
      </c>
      <c r="F40" s="26">
        <v>7.5</v>
      </c>
      <c r="G40" s="26">
        <v>0</v>
      </c>
      <c r="I40" s="25">
        <v>5</v>
      </c>
      <c r="J40" s="25">
        <v>8.5</v>
      </c>
      <c r="K40" s="25">
        <v>0</v>
      </c>
      <c r="L40" s="25">
        <v>0</v>
      </c>
      <c r="M40" s="25">
        <v>0</v>
      </c>
    </row>
    <row r="41" spans="1:13" x14ac:dyDescent="0.3">
      <c r="A41" s="24" t="s">
        <v>429</v>
      </c>
      <c r="B41" s="24" t="s">
        <v>430</v>
      </c>
      <c r="C41" s="24">
        <v>7</v>
      </c>
      <c r="D41" s="24">
        <v>5</v>
      </c>
      <c r="E41" s="24">
        <v>0</v>
      </c>
      <c r="F41" s="24">
        <v>14</v>
      </c>
      <c r="G41" s="24">
        <v>12</v>
      </c>
      <c r="I41" s="25">
        <v>7</v>
      </c>
      <c r="J41" s="25">
        <v>19</v>
      </c>
      <c r="K41" s="25">
        <v>12</v>
      </c>
      <c r="L41" s="25">
        <v>0</v>
      </c>
      <c r="M41" s="25">
        <v>0</v>
      </c>
    </row>
    <row r="42" spans="1:13" x14ac:dyDescent="0.3">
      <c r="A42" s="26" t="s">
        <v>431</v>
      </c>
      <c r="B42" s="26" t="s">
        <v>432</v>
      </c>
      <c r="C42" s="26">
        <v>1</v>
      </c>
      <c r="D42" s="26">
        <v>5</v>
      </c>
      <c r="E42" s="26">
        <v>0.5</v>
      </c>
      <c r="F42" s="26">
        <v>5</v>
      </c>
      <c r="G42" s="26">
        <v>6</v>
      </c>
      <c r="I42" s="25">
        <v>1</v>
      </c>
      <c r="J42" s="25">
        <v>10.5</v>
      </c>
      <c r="K42" s="25">
        <v>6</v>
      </c>
      <c r="L42" s="25">
        <v>0</v>
      </c>
      <c r="M42" s="25">
        <v>0</v>
      </c>
    </row>
    <row r="43" spans="1:13" x14ac:dyDescent="0.3">
      <c r="A43" s="24" t="s">
        <v>433</v>
      </c>
      <c r="B43" s="24" t="s">
        <v>434</v>
      </c>
      <c r="C43" s="24">
        <v>6</v>
      </c>
      <c r="D43" s="24">
        <v>0</v>
      </c>
      <c r="E43" s="24">
        <v>0</v>
      </c>
      <c r="F43" s="24">
        <v>0</v>
      </c>
      <c r="G43" s="24">
        <v>0</v>
      </c>
      <c r="I43" s="25">
        <v>6</v>
      </c>
      <c r="J43" s="25">
        <v>0</v>
      </c>
      <c r="K43" s="25">
        <v>0</v>
      </c>
      <c r="L43" s="25">
        <v>0</v>
      </c>
      <c r="M43" s="25">
        <v>0</v>
      </c>
    </row>
    <row r="44" spans="1:13" x14ac:dyDescent="0.3">
      <c r="A44" s="26" t="s">
        <v>435</v>
      </c>
      <c r="B44" s="26" t="s">
        <v>436</v>
      </c>
      <c r="C44" s="26">
        <v>7</v>
      </c>
      <c r="D44" s="26">
        <v>4</v>
      </c>
      <c r="E44" s="26">
        <v>0</v>
      </c>
      <c r="F44" s="26">
        <v>14</v>
      </c>
      <c r="G44" s="26">
        <v>8.5</v>
      </c>
      <c r="I44" s="25">
        <v>7</v>
      </c>
      <c r="J44" s="25">
        <v>18</v>
      </c>
      <c r="K44" s="25">
        <v>8.5</v>
      </c>
      <c r="L44" s="25">
        <v>0</v>
      </c>
      <c r="M44" s="25">
        <v>0</v>
      </c>
    </row>
    <row r="45" spans="1:13" x14ac:dyDescent="0.3">
      <c r="A45" s="24" t="s">
        <v>437</v>
      </c>
      <c r="B45" s="24" t="s">
        <v>438</v>
      </c>
      <c r="C45" s="24">
        <v>5</v>
      </c>
      <c r="D45" s="24">
        <v>2</v>
      </c>
      <c r="E45" s="24">
        <v>0</v>
      </c>
      <c r="F45" s="24">
        <v>14</v>
      </c>
      <c r="G45" s="24">
        <v>7</v>
      </c>
      <c r="I45" s="25">
        <v>5</v>
      </c>
      <c r="J45" s="25">
        <v>16</v>
      </c>
      <c r="K45" s="25">
        <v>7</v>
      </c>
      <c r="L45" s="25">
        <v>0</v>
      </c>
      <c r="M45" s="25">
        <v>0</v>
      </c>
    </row>
    <row r="46" spans="1:13" x14ac:dyDescent="0.3">
      <c r="A46" s="26" t="s">
        <v>439</v>
      </c>
      <c r="B46" s="26" t="s">
        <v>440</v>
      </c>
      <c r="C46" s="26">
        <v>6</v>
      </c>
      <c r="D46" s="26">
        <v>3</v>
      </c>
      <c r="E46" s="26">
        <v>0</v>
      </c>
      <c r="F46" s="26">
        <v>8</v>
      </c>
      <c r="G46" s="26">
        <v>3</v>
      </c>
      <c r="I46" s="25">
        <v>6</v>
      </c>
      <c r="J46" s="25">
        <v>11</v>
      </c>
      <c r="K46" s="25">
        <v>3</v>
      </c>
      <c r="L46" s="25">
        <v>0</v>
      </c>
      <c r="M46" s="25">
        <v>0</v>
      </c>
    </row>
    <row r="47" spans="1:13" x14ac:dyDescent="0.3">
      <c r="A47" s="24" t="s">
        <v>441</v>
      </c>
      <c r="B47" s="24" t="s">
        <v>442</v>
      </c>
      <c r="C47" s="24">
        <v>6</v>
      </c>
      <c r="D47" s="24">
        <v>5</v>
      </c>
      <c r="E47" s="24">
        <v>1</v>
      </c>
      <c r="F47" s="24">
        <v>12.5</v>
      </c>
      <c r="G47" s="24">
        <v>5</v>
      </c>
      <c r="I47" s="25">
        <v>6</v>
      </c>
      <c r="J47" s="25">
        <v>18.5</v>
      </c>
      <c r="K47" s="25">
        <v>5</v>
      </c>
      <c r="L47" s="25">
        <v>0</v>
      </c>
      <c r="M47" s="25">
        <v>0</v>
      </c>
    </row>
    <row r="48" spans="1:13" x14ac:dyDescent="0.3">
      <c r="A48" s="26" t="s">
        <v>443</v>
      </c>
      <c r="B48" s="26" t="s">
        <v>444</v>
      </c>
      <c r="C48" s="26">
        <v>7</v>
      </c>
      <c r="D48" s="26">
        <v>2</v>
      </c>
      <c r="E48" s="26">
        <v>0</v>
      </c>
      <c r="F48" s="26">
        <v>11</v>
      </c>
      <c r="G48" s="26">
        <v>4</v>
      </c>
      <c r="I48" s="25">
        <v>7</v>
      </c>
      <c r="J48" s="25">
        <v>13</v>
      </c>
      <c r="K48" s="25">
        <v>4</v>
      </c>
      <c r="L48" s="25">
        <v>0</v>
      </c>
      <c r="M48" s="25">
        <v>0</v>
      </c>
    </row>
    <row r="49" spans="1:13" x14ac:dyDescent="0.3">
      <c r="A49" s="24" t="s">
        <v>445</v>
      </c>
      <c r="B49" s="24" t="s">
        <v>446</v>
      </c>
      <c r="C49" s="24">
        <v>5</v>
      </c>
      <c r="D49" s="24">
        <v>5</v>
      </c>
      <c r="E49" s="24">
        <v>2.5</v>
      </c>
      <c r="F49" s="24">
        <v>8</v>
      </c>
      <c r="G49" s="24">
        <v>7</v>
      </c>
      <c r="I49" s="25">
        <v>5</v>
      </c>
      <c r="J49" s="25">
        <v>15.5</v>
      </c>
      <c r="K49" s="25">
        <v>7</v>
      </c>
      <c r="L49" s="25">
        <v>0</v>
      </c>
      <c r="M49" s="25">
        <v>0</v>
      </c>
    </row>
    <row r="50" spans="1:13" x14ac:dyDescent="0.3">
      <c r="A50" s="26" t="s">
        <v>447</v>
      </c>
      <c r="B50" s="26" t="s">
        <v>448</v>
      </c>
      <c r="C50" s="26">
        <v>6</v>
      </c>
      <c r="D50" s="26">
        <v>3</v>
      </c>
      <c r="E50" s="26">
        <v>2.5</v>
      </c>
      <c r="F50" s="26">
        <v>14</v>
      </c>
      <c r="G50" s="26">
        <v>5</v>
      </c>
      <c r="I50" s="25">
        <v>6</v>
      </c>
      <c r="J50" s="25">
        <v>19.5</v>
      </c>
      <c r="K50" s="25">
        <v>5</v>
      </c>
      <c r="L50" s="25">
        <v>0</v>
      </c>
      <c r="M50" s="25">
        <v>0</v>
      </c>
    </row>
    <row r="51" spans="1:13" x14ac:dyDescent="0.3">
      <c r="A51" s="24" t="s">
        <v>449</v>
      </c>
      <c r="B51" s="24" t="s">
        <v>450</v>
      </c>
      <c r="C51" s="24">
        <v>7</v>
      </c>
      <c r="D51" s="24">
        <v>9</v>
      </c>
      <c r="E51" s="24">
        <v>2.5</v>
      </c>
      <c r="F51" s="24">
        <v>12</v>
      </c>
      <c r="G51" s="24">
        <v>12</v>
      </c>
      <c r="I51" s="25">
        <v>7</v>
      </c>
      <c r="J51" s="25">
        <v>23.5</v>
      </c>
      <c r="K51" s="25">
        <v>12</v>
      </c>
      <c r="L51" s="25">
        <v>0</v>
      </c>
      <c r="M51" s="25">
        <v>0</v>
      </c>
    </row>
    <row r="52" spans="1:13" x14ac:dyDescent="0.3">
      <c r="A52" s="26" t="s">
        <v>451</v>
      </c>
      <c r="B52" s="26" t="s">
        <v>452</v>
      </c>
      <c r="C52" s="26">
        <v>6</v>
      </c>
      <c r="D52" s="26">
        <v>5</v>
      </c>
      <c r="E52" s="26">
        <v>1.5</v>
      </c>
      <c r="F52" s="26">
        <v>14</v>
      </c>
      <c r="G52" s="26">
        <v>10</v>
      </c>
      <c r="I52" s="25">
        <v>6</v>
      </c>
      <c r="J52" s="25">
        <v>20.5</v>
      </c>
      <c r="K52" s="25">
        <v>10</v>
      </c>
      <c r="L52" s="25">
        <v>0</v>
      </c>
      <c r="M52" s="25">
        <v>0</v>
      </c>
    </row>
    <row r="53" spans="1:13" x14ac:dyDescent="0.3">
      <c r="A53" s="24" t="s">
        <v>453</v>
      </c>
      <c r="B53" s="24" t="s">
        <v>454</v>
      </c>
      <c r="C53" s="24">
        <v>7</v>
      </c>
      <c r="D53" s="24">
        <v>0</v>
      </c>
      <c r="E53" s="24">
        <v>5</v>
      </c>
      <c r="F53" s="24">
        <v>12</v>
      </c>
      <c r="G53" s="24">
        <v>7</v>
      </c>
      <c r="I53" s="25">
        <v>7</v>
      </c>
      <c r="J53" s="25">
        <v>17</v>
      </c>
      <c r="K53" s="25">
        <v>7</v>
      </c>
      <c r="L53" s="25">
        <v>0</v>
      </c>
      <c r="M53" s="25">
        <v>0</v>
      </c>
    </row>
    <row r="54" spans="1:13" x14ac:dyDescent="0.3">
      <c r="A54" s="26" t="s">
        <v>455</v>
      </c>
      <c r="B54" s="26" t="s">
        <v>456</v>
      </c>
      <c r="C54" s="26">
        <v>4</v>
      </c>
      <c r="D54" s="26">
        <v>5</v>
      </c>
      <c r="E54" s="26">
        <v>2</v>
      </c>
      <c r="F54" s="26">
        <v>10</v>
      </c>
      <c r="G54" s="26">
        <v>8.5</v>
      </c>
      <c r="I54" s="25">
        <v>4</v>
      </c>
      <c r="J54" s="25">
        <v>17</v>
      </c>
      <c r="K54" s="25">
        <v>8.5</v>
      </c>
      <c r="L54" s="25">
        <v>0</v>
      </c>
      <c r="M54" s="25">
        <v>0</v>
      </c>
    </row>
    <row r="55" spans="1:13" x14ac:dyDescent="0.3">
      <c r="A55" s="24" t="s">
        <v>457</v>
      </c>
      <c r="B55" s="24" t="s">
        <v>458</v>
      </c>
      <c r="C55" s="24">
        <v>6</v>
      </c>
      <c r="D55" s="24">
        <v>5</v>
      </c>
      <c r="E55" s="24">
        <v>1.5</v>
      </c>
      <c r="F55" s="24">
        <v>1.5</v>
      </c>
      <c r="G55" s="24">
        <v>6</v>
      </c>
      <c r="I55" s="25">
        <v>6</v>
      </c>
      <c r="J55" s="25">
        <v>8</v>
      </c>
      <c r="K55" s="25">
        <v>6</v>
      </c>
      <c r="L55" s="25">
        <v>0</v>
      </c>
      <c r="M55" s="25">
        <v>0</v>
      </c>
    </row>
    <row r="56" spans="1:13" x14ac:dyDescent="0.3">
      <c r="A56" s="26" t="s">
        <v>459</v>
      </c>
      <c r="B56" s="26" t="s">
        <v>460</v>
      </c>
      <c r="C56" s="26">
        <v>7</v>
      </c>
      <c r="D56" s="26">
        <v>6</v>
      </c>
      <c r="E56" s="26">
        <v>2.5</v>
      </c>
      <c r="F56" s="26">
        <v>7.5</v>
      </c>
      <c r="G56" s="26">
        <v>6</v>
      </c>
      <c r="I56" s="25">
        <v>7</v>
      </c>
      <c r="J56" s="25">
        <v>16</v>
      </c>
      <c r="K56" s="25">
        <v>6</v>
      </c>
      <c r="L56" s="25">
        <v>0</v>
      </c>
      <c r="M56" s="25">
        <v>0</v>
      </c>
    </row>
    <row r="57" spans="1:13" x14ac:dyDescent="0.3">
      <c r="A57" s="24" t="s">
        <v>461</v>
      </c>
      <c r="B57" s="24" t="s">
        <v>462</v>
      </c>
      <c r="C57" s="24">
        <v>2</v>
      </c>
      <c r="D57" s="24">
        <v>10</v>
      </c>
      <c r="E57" s="24">
        <v>2.5</v>
      </c>
      <c r="F57" s="24">
        <v>11</v>
      </c>
      <c r="G57" s="24">
        <v>5</v>
      </c>
      <c r="I57" s="25">
        <v>2</v>
      </c>
      <c r="J57" s="25">
        <v>23.5</v>
      </c>
      <c r="K57" s="25">
        <v>5</v>
      </c>
      <c r="L57" s="25">
        <v>0</v>
      </c>
      <c r="M57" s="25">
        <v>0</v>
      </c>
    </row>
    <row r="58" spans="1:13" x14ac:dyDescent="0.3">
      <c r="A58" s="26" t="s">
        <v>463</v>
      </c>
      <c r="B58" s="26" t="s">
        <v>464</v>
      </c>
      <c r="C58" s="26">
        <v>0</v>
      </c>
      <c r="D58" s="26">
        <v>0</v>
      </c>
      <c r="E58" s="26">
        <v>1.5</v>
      </c>
      <c r="F58" s="26">
        <v>5</v>
      </c>
      <c r="G58" s="26">
        <v>3</v>
      </c>
      <c r="I58" s="25">
        <v>0</v>
      </c>
      <c r="J58" s="25">
        <v>6.5</v>
      </c>
      <c r="K58" s="25">
        <v>3</v>
      </c>
      <c r="L58" s="25">
        <v>0</v>
      </c>
      <c r="M58" s="25">
        <v>0</v>
      </c>
    </row>
    <row r="59" spans="1:13" x14ac:dyDescent="0.3">
      <c r="A59" s="24" t="s">
        <v>465</v>
      </c>
      <c r="B59" s="24" t="s">
        <v>466</v>
      </c>
      <c r="C59" s="24">
        <v>2</v>
      </c>
      <c r="D59" s="24">
        <v>0</v>
      </c>
      <c r="E59" s="24">
        <v>0</v>
      </c>
      <c r="F59" s="24">
        <v>7</v>
      </c>
      <c r="G59" s="24">
        <v>1</v>
      </c>
      <c r="I59" s="25">
        <v>2</v>
      </c>
      <c r="J59" s="25">
        <v>7</v>
      </c>
      <c r="K59" s="25">
        <v>1</v>
      </c>
      <c r="L59" s="25">
        <v>0</v>
      </c>
      <c r="M59" s="25">
        <v>0</v>
      </c>
    </row>
    <row r="60" spans="1:13" x14ac:dyDescent="0.3">
      <c r="A60" s="26" t="s">
        <v>467</v>
      </c>
      <c r="B60" s="26" t="s">
        <v>468</v>
      </c>
      <c r="C60" s="26">
        <v>9</v>
      </c>
      <c r="D60" s="26">
        <v>0</v>
      </c>
      <c r="E60" s="26">
        <v>1</v>
      </c>
      <c r="F60" s="26">
        <v>1</v>
      </c>
      <c r="G60" s="26">
        <v>0</v>
      </c>
      <c r="I60" s="25">
        <v>9</v>
      </c>
      <c r="J60" s="25">
        <v>2</v>
      </c>
      <c r="K60" s="25">
        <v>0</v>
      </c>
      <c r="L60" s="25">
        <v>0</v>
      </c>
      <c r="M60" s="25">
        <v>0</v>
      </c>
    </row>
    <row r="63" spans="1:13" x14ac:dyDescent="0.3">
      <c r="A63" s="27" t="s">
        <v>57</v>
      </c>
      <c r="B63" s="53" t="s">
        <v>58</v>
      </c>
      <c r="C63" s="51"/>
    </row>
    <row r="64" spans="1:13" x14ac:dyDescent="0.3">
      <c r="A64" s="28" t="s">
        <v>59</v>
      </c>
      <c r="B64" s="50" t="s">
        <v>60</v>
      </c>
      <c r="C64" s="51"/>
    </row>
    <row r="65" spans="1:3" x14ac:dyDescent="0.3">
      <c r="A65" s="29" t="s">
        <v>61</v>
      </c>
      <c r="B65" s="52" t="s">
        <v>62</v>
      </c>
      <c r="C65" s="51"/>
    </row>
    <row r="66" spans="1:3" x14ac:dyDescent="0.3">
      <c r="A66" s="30" t="s">
        <v>183</v>
      </c>
      <c r="B66" s="55" t="s">
        <v>184</v>
      </c>
      <c r="C66" s="51"/>
    </row>
    <row r="67" spans="1:3" x14ac:dyDescent="0.3">
      <c r="A67" s="31" t="s">
        <v>185</v>
      </c>
      <c r="B67" s="54" t="s">
        <v>186</v>
      </c>
      <c r="C67" s="51"/>
    </row>
  </sheetData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131" priority="42">
      <formula>ISBLANK(A11)</formula>
    </cfRule>
  </conditionalFormatting>
  <conditionalFormatting sqref="C3">
    <cfRule type="expression" dxfId="130" priority="2">
      <formula>ISBLANK(C3)</formula>
    </cfRule>
  </conditionalFormatting>
  <conditionalFormatting sqref="C4">
    <cfRule type="expression" dxfId="129" priority="4">
      <formula>ISBLANK(C4)</formula>
    </cfRule>
  </conditionalFormatting>
  <conditionalFormatting sqref="C5">
    <cfRule type="expression" dxfId="128" priority="6">
      <formula>ISBLANK(C5)</formula>
    </cfRule>
  </conditionalFormatting>
  <conditionalFormatting sqref="C10">
    <cfRule type="expression" dxfId="127" priority="41">
      <formula>COUNTIF(C11:C60, "&gt;="&amp;$C$4)=0</formula>
    </cfRule>
  </conditionalFormatting>
  <conditionalFormatting sqref="C11:C60">
    <cfRule type="expression" dxfId="126" priority="43">
      <formula>C11&gt;$C$3</formula>
    </cfRule>
  </conditionalFormatting>
  <conditionalFormatting sqref="C3:G3">
    <cfRule type="expression" dxfId="125" priority="1">
      <formula>OR(C3&gt;100,C3&lt;0)</formula>
    </cfRule>
  </conditionalFormatting>
  <conditionalFormatting sqref="C4:G4">
    <cfRule type="expression" dxfId="124" priority="3">
      <formula>OR(C4&gt;max_marks_cell,C4&lt;0)</formula>
    </cfRule>
  </conditionalFormatting>
  <conditionalFormatting sqref="C5:G5">
    <cfRule type="expression" dxfId="123" priority="5">
      <formula>OR(C5&gt;5,C5&lt;0)</formula>
    </cfRule>
  </conditionalFormatting>
  <conditionalFormatting sqref="C7:G7">
    <cfRule type="expression" dxfId="122" priority="7">
      <formula>OR(C7&gt;100,C7&lt;0)</formula>
    </cfRule>
    <cfRule type="expression" dxfId="121" priority="8">
      <formula>ISBLANK(C7)</formula>
    </cfRule>
  </conditionalFormatting>
  <conditionalFormatting sqref="D10">
    <cfRule type="expression" dxfId="120" priority="46">
      <formula>COUNTIF(D11:D60, "&gt;="&amp;$D$4)=0</formula>
    </cfRule>
  </conditionalFormatting>
  <conditionalFormatting sqref="D11:D60">
    <cfRule type="expression" dxfId="119" priority="48">
      <formula>D11&gt;$D$3</formula>
    </cfRule>
  </conditionalFormatting>
  <conditionalFormatting sqref="D3:G5">
    <cfRule type="expression" dxfId="118" priority="10">
      <formula>ISBLANK(D3)</formula>
    </cfRule>
  </conditionalFormatting>
  <conditionalFormatting sqref="E10">
    <cfRule type="expression" dxfId="117" priority="51">
      <formula>COUNTIF(E11:E60, "&gt;="&amp;$E$4)=0</formula>
    </cfRule>
  </conditionalFormatting>
  <conditionalFormatting sqref="E11:E60">
    <cfRule type="expression" dxfId="116" priority="53">
      <formula>E11&gt;$E$3</formula>
    </cfRule>
  </conditionalFormatting>
  <conditionalFormatting sqref="F10">
    <cfRule type="expression" dxfId="115" priority="56">
      <formula>COUNTIF(F11:F60, "&gt;="&amp;$F$4)=0</formula>
    </cfRule>
  </conditionalFormatting>
  <conditionalFormatting sqref="F11:F60">
    <cfRule type="expression" dxfId="114" priority="58">
      <formula>F11&gt;$F$3</formula>
    </cfRule>
  </conditionalFormatting>
  <conditionalFormatting sqref="G10">
    <cfRule type="expression" dxfId="113" priority="61">
      <formula>COUNTIF(G11:G60, "&gt;="&amp;$G$4)=0</formula>
    </cfRule>
  </conditionalFormatting>
  <conditionalFormatting sqref="G11:G60">
    <cfRule type="expression" dxfId="112" priority="63">
      <formula>G11&gt;$G$3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67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367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9</v>
      </c>
      <c r="D3" s="24">
        <v>9</v>
      </c>
      <c r="E3" s="24">
        <v>9</v>
      </c>
      <c r="F3" s="24">
        <v>9</v>
      </c>
      <c r="G3" s="24">
        <v>9</v>
      </c>
      <c r="I3" s="25">
        <v>9</v>
      </c>
      <c r="J3" s="25">
        <v>9</v>
      </c>
      <c r="K3" s="25">
        <v>9</v>
      </c>
      <c r="L3" s="25">
        <v>9</v>
      </c>
      <c r="M3" s="25">
        <v>9</v>
      </c>
    </row>
    <row r="4" spans="1:13" x14ac:dyDescent="0.3">
      <c r="A4" s="2"/>
      <c r="B4" s="22" t="s">
        <v>70</v>
      </c>
      <c r="C4" s="26">
        <v>5.3999999999999986</v>
      </c>
      <c r="D4" s="26">
        <v>5.3999999999999986</v>
      </c>
      <c r="E4" s="26">
        <v>5.3999999999999986</v>
      </c>
      <c r="F4" s="26">
        <v>5.3999999999999986</v>
      </c>
      <c r="G4" s="26">
        <v>5.3999999999999986</v>
      </c>
      <c r="I4" s="25">
        <v>5.3999999999999986</v>
      </c>
      <c r="J4" s="25">
        <v>5.3999999999999986</v>
      </c>
      <c r="K4" s="25">
        <v>5.3999999999999986</v>
      </c>
      <c r="L4" s="25">
        <v>5.3999999999999986</v>
      </c>
      <c r="M4" s="25">
        <v>5.3999999999999986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75</v>
      </c>
      <c r="F6" s="5" t="s">
        <v>194</v>
      </c>
      <c r="G6" s="5" t="s">
        <v>195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/>
      <c r="B11" s="24" t="s">
        <v>370</v>
      </c>
      <c r="C11" s="24">
        <v>7.12</v>
      </c>
      <c r="D11" s="24">
        <v>7.12</v>
      </c>
      <c r="E11" s="24">
        <v>7.12</v>
      </c>
      <c r="F11" s="24">
        <v>7.12</v>
      </c>
      <c r="G11" s="24">
        <v>7.12</v>
      </c>
      <c r="I11" s="25">
        <v>7.12</v>
      </c>
      <c r="J11" s="25">
        <v>7.12</v>
      </c>
      <c r="K11" s="25">
        <v>7.12</v>
      </c>
      <c r="L11" s="25">
        <v>7.12</v>
      </c>
      <c r="M11" s="25">
        <v>7.12</v>
      </c>
    </row>
    <row r="12" spans="1:13" x14ac:dyDescent="0.3">
      <c r="A12" s="26"/>
      <c r="B12" s="26" t="s">
        <v>372</v>
      </c>
      <c r="C12" s="26">
        <v>7.1599999999999993</v>
      </c>
      <c r="D12" s="26">
        <v>7.1599999999999993</v>
      </c>
      <c r="E12" s="26">
        <v>7.1599999999999993</v>
      </c>
      <c r="F12" s="26">
        <v>7.1599999999999993</v>
      </c>
      <c r="G12" s="26">
        <v>7.1599999999999993</v>
      </c>
      <c r="I12" s="25">
        <v>7.1599999999999993</v>
      </c>
      <c r="J12" s="25">
        <v>7.1599999999999993</v>
      </c>
      <c r="K12" s="25">
        <v>7.1599999999999993</v>
      </c>
      <c r="L12" s="25">
        <v>7.1599999999999993</v>
      </c>
      <c r="M12" s="25">
        <v>7.1599999999999993</v>
      </c>
    </row>
    <row r="13" spans="1:13" x14ac:dyDescent="0.3">
      <c r="A13" s="24"/>
      <c r="B13" s="24" t="s">
        <v>374</v>
      </c>
      <c r="C13" s="24">
        <v>6.1</v>
      </c>
      <c r="D13" s="24">
        <v>6.1</v>
      </c>
      <c r="E13" s="24">
        <v>6.1</v>
      </c>
      <c r="F13" s="24">
        <v>6.1</v>
      </c>
      <c r="G13" s="24">
        <v>6.1</v>
      </c>
      <c r="I13" s="25">
        <v>6.1</v>
      </c>
      <c r="J13" s="25">
        <v>6.1</v>
      </c>
      <c r="K13" s="25">
        <v>6.1</v>
      </c>
      <c r="L13" s="25">
        <v>6.1</v>
      </c>
      <c r="M13" s="25">
        <v>6.1</v>
      </c>
    </row>
    <row r="14" spans="1:13" x14ac:dyDescent="0.3">
      <c r="A14" s="26"/>
      <c r="B14" s="26" t="s">
        <v>376</v>
      </c>
      <c r="C14" s="26">
        <v>7.1599999999999993</v>
      </c>
      <c r="D14" s="26">
        <v>7.1599999999999993</v>
      </c>
      <c r="E14" s="26">
        <v>7.1599999999999993</v>
      </c>
      <c r="F14" s="26">
        <v>7.1599999999999993</v>
      </c>
      <c r="G14" s="26">
        <v>7.1599999999999993</v>
      </c>
      <c r="I14" s="25">
        <v>7.1599999999999993</v>
      </c>
      <c r="J14" s="25">
        <v>7.1599999999999993</v>
      </c>
      <c r="K14" s="25">
        <v>7.1599999999999993</v>
      </c>
      <c r="L14" s="25">
        <v>7.1599999999999993</v>
      </c>
      <c r="M14" s="25">
        <v>7.1599999999999993</v>
      </c>
    </row>
    <row r="15" spans="1:13" x14ac:dyDescent="0.3">
      <c r="A15" s="24"/>
      <c r="B15" s="24" t="s">
        <v>378</v>
      </c>
      <c r="C15" s="24">
        <v>6.3</v>
      </c>
      <c r="D15" s="24">
        <v>6.3</v>
      </c>
      <c r="E15" s="24">
        <v>6.3</v>
      </c>
      <c r="F15" s="24">
        <v>6.3</v>
      </c>
      <c r="G15" s="24">
        <v>6.3</v>
      </c>
      <c r="I15" s="25">
        <v>6.3</v>
      </c>
      <c r="J15" s="25">
        <v>6.3</v>
      </c>
      <c r="K15" s="25">
        <v>6.3</v>
      </c>
      <c r="L15" s="25">
        <v>6.3</v>
      </c>
      <c r="M15" s="25">
        <v>6.3</v>
      </c>
    </row>
    <row r="16" spans="1:13" x14ac:dyDescent="0.3">
      <c r="A16" s="26"/>
      <c r="B16" s="26" t="s">
        <v>380</v>
      </c>
      <c r="C16" s="26">
        <v>5.82</v>
      </c>
      <c r="D16" s="26">
        <v>5.82</v>
      </c>
      <c r="E16" s="26">
        <v>5.82</v>
      </c>
      <c r="F16" s="26">
        <v>5.82</v>
      </c>
      <c r="G16" s="26">
        <v>5.82</v>
      </c>
      <c r="I16" s="25">
        <v>5.82</v>
      </c>
      <c r="J16" s="25">
        <v>5.82</v>
      </c>
      <c r="K16" s="25">
        <v>5.82</v>
      </c>
      <c r="L16" s="25">
        <v>5.82</v>
      </c>
      <c r="M16" s="25">
        <v>5.82</v>
      </c>
    </row>
    <row r="17" spans="1:13" x14ac:dyDescent="0.3">
      <c r="A17" s="24"/>
      <c r="B17" s="24" t="s">
        <v>382</v>
      </c>
      <c r="C17" s="24">
        <v>7.0400000000000009</v>
      </c>
      <c r="D17" s="24">
        <v>7.0400000000000009</v>
      </c>
      <c r="E17" s="24">
        <v>7.0400000000000009</v>
      </c>
      <c r="F17" s="24">
        <v>7.0400000000000009</v>
      </c>
      <c r="G17" s="24">
        <v>7.0400000000000009</v>
      </c>
      <c r="I17" s="25">
        <v>7.0400000000000009</v>
      </c>
      <c r="J17" s="25">
        <v>7.0400000000000009</v>
      </c>
      <c r="K17" s="25">
        <v>7.0400000000000009</v>
      </c>
      <c r="L17" s="25">
        <v>7.0400000000000009</v>
      </c>
      <c r="M17" s="25">
        <v>7.0400000000000009</v>
      </c>
    </row>
    <row r="18" spans="1:13" x14ac:dyDescent="0.3">
      <c r="A18" s="26"/>
      <c r="B18" s="26" t="s">
        <v>384</v>
      </c>
      <c r="C18" s="26">
        <v>7.02</v>
      </c>
      <c r="D18" s="26">
        <v>7.02</v>
      </c>
      <c r="E18" s="26">
        <v>7.02</v>
      </c>
      <c r="F18" s="26">
        <v>7.02</v>
      </c>
      <c r="G18" s="26">
        <v>7.02</v>
      </c>
      <c r="I18" s="25">
        <v>7.02</v>
      </c>
      <c r="J18" s="25">
        <v>7.02</v>
      </c>
      <c r="K18" s="25">
        <v>7.02</v>
      </c>
      <c r="L18" s="25">
        <v>7.02</v>
      </c>
      <c r="M18" s="25">
        <v>7.02</v>
      </c>
    </row>
    <row r="19" spans="1:13" x14ac:dyDescent="0.3">
      <c r="A19" s="24"/>
      <c r="B19" s="24" t="s">
        <v>386</v>
      </c>
      <c r="C19" s="24">
        <v>6.2200000000000006</v>
      </c>
      <c r="D19" s="24">
        <v>6.2200000000000006</v>
      </c>
      <c r="E19" s="24">
        <v>6.2200000000000006</v>
      </c>
      <c r="F19" s="24">
        <v>6.2200000000000006</v>
      </c>
      <c r="G19" s="24">
        <v>6.2200000000000006</v>
      </c>
      <c r="I19" s="25">
        <v>6.2200000000000006</v>
      </c>
      <c r="J19" s="25">
        <v>6.2200000000000006</v>
      </c>
      <c r="K19" s="25">
        <v>6.2200000000000006</v>
      </c>
      <c r="L19" s="25">
        <v>6.2200000000000006</v>
      </c>
      <c r="M19" s="25">
        <v>6.2200000000000006</v>
      </c>
    </row>
    <row r="20" spans="1:13" x14ac:dyDescent="0.3">
      <c r="A20" s="26"/>
      <c r="B20" s="26" t="s">
        <v>388</v>
      </c>
      <c r="C20" s="26">
        <v>7.76</v>
      </c>
      <c r="D20" s="26">
        <v>7.76</v>
      </c>
      <c r="E20" s="26">
        <v>7.76</v>
      </c>
      <c r="F20" s="26">
        <v>7.76</v>
      </c>
      <c r="G20" s="26">
        <v>7.76</v>
      </c>
      <c r="I20" s="25">
        <v>7.76</v>
      </c>
      <c r="J20" s="25">
        <v>7.76</v>
      </c>
      <c r="K20" s="25">
        <v>7.76</v>
      </c>
      <c r="L20" s="25">
        <v>7.76</v>
      </c>
      <c r="M20" s="25">
        <v>7.76</v>
      </c>
    </row>
    <row r="21" spans="1:13" x14ac:dyDescent="0.3">
      <c r="A21" s="24"/>
      <c r="B21" s="24" t="s">
        <v>390</v>
      </c>
      <c r="C21" s="24">
        <v>6.74</v>
      </c>
      <c r="D21" s="24">
        <v>6.74</v>
      </c>
      <c r="E21" s="24">
        <v>6.74</v>
      </c>
      <c r="F21" s="24">
        <v>6.74</v>
      </c>
      <c r="G21" s="24">
        <v>6.74</v>
      </c>
      <c r="I21" s="25">
        <v>6.74</v>
      </c>
      <c r="J21" s="25">
        <v>6.74</v>
      </c>
      <c r="K21" s="25">
        <v>6.74</v>
      </c>
      <c r="L21" s="25">
        <v>6.74</v>
      </c>
      <c r="M21" s="25">
        <v>6.74</v>
      </c>
    </row>
    <row r="22" spans="1:13" x14ac:dyDescent="0.3">
      <c r="A22" s="26"/>
      <c r="B22" s="26" t="s">
        <v>392</v>
      </c>
      <c r="C22" s="26">
        <v>7.7200000000000006</v>
      </c>
      <c r="D22" s="26">
        <v>7.7200000000000006</v>
      </c>
      <c r="E22" s="26">
        <v>7.7200000000000006</v>
      </c>
      <c r="F22" s="26">
        <v>7.7200000000000006</v>
      </c>
      <c r="G22" s="26">
        <v>7.7200000000000006</v>
      </c>
      <c r="I22" s="25">
        <v>7.7200000000000006</v>
      </c>
      <c r="J22" s="25">
        <v>7.7200000000000006</v>
      </c>
      <c r="K22" s="25">
        <v>7.7200000000000006</v>
      </c>
      <c r="L22" s="25">
        <v>7.7200000000000006</v>
      </c>
      <c r="M22" s="25">
        <v>7.7200000000000006</v>
      </c>
    </row>
    <row r="23" spans="1:13" x14ac:dyDescent="0.3">
      <c r="A23" s="24"/>
      <c r="B23" s="24" t="s">
        <v>394</v>
      </c>
      <c r="C23" s="24">
        <v>7.2200000000000006</v>
      </c>
      <c r="D23" s="24">
        <v>7.2200000000000006</v>
      </c>
      <c r="E23" s="24">
        <v>7.2200000000000006</v>
      </c>
      <c r="F23" s="24">
        <v>7.2200000000000006</v>
      </c>
      <c r="G23" s="24">
        <v>7.2200000000000006</v>
      </c>
      <c r="I23" s="25">
        <v>7.2200000000000006</v>
      </c>
      <c r="J23" s="25">
        <v>7.2200000000000006</v>
      </c>
      <c r="K23" s="25">
        <v>7.2200000000000006</v>
      </c>
      <c r="L23" s="25">
        <v>7.2200000000000006</v>
      </c>
      <c r="M23" s="25">
        <v>7.2200000000000006</v>
      </c>
    </row>
    <row r="24" spans="1:13" x14ac:dyDescent="0.3">
      <c r="A24" s="26"/>
      <c r="B24" s="26" t="s">
        <v>396</v>
      </c>
      <c r="C24" s="26">
        <v>5.26</v>
      </c>
      <c r="D24" s="26">
        <v>5.26</v>
      </c>
      <c r="E24" s="26">
        <v>5.26</v>
      </c>
      <c r="F24" s="26">
        <v>5.26</v>
      </c>
      <c r="G24" s="26">
        <v>5.26</v>
      </c>
      <c r="I24" s="25">
        <v>5.26</v>
      </c>
      <c r="J24" s="25">
        <v>5.26</v>
      </c>
      <c r="K24" s="25">
        <v>5.26</v>
      </c>
      <c r="L24" s="25">
        <v>5.26</v>
      </c>
      <c r="M24" s="25">
        <v>5.26</v>
      </c>
    </row>
    <row r="25" spans="1:13" x14ac:dyDescent="0.3">
      <c r="A25" s="24"/>
      <c r="B25" s="24" t="s">
        <v>398</v>
      </c>
      <c r="C25" s="24">
        <v>7.32</v>
      </c>
      <c r="D25" s="24">
        <v>7.32</v>
      </c>
      <c r="E25" s="24">
        <v>7.32</v>
      </c>
      <c r="F25" s="24">
        <v>7.32</v>
      </c>
      <c r="G25" s="24">
        <v>7.32</v>
      </c>
      <c r="I25" s="25">
        <v>7.32</v>
      </c>
      <c r="J25" s="25">
        <v>7.32</v>
      </c>
      <c r="K25" s="25">
        <v>7.32</v>
      </c>
      <c r="L25" s="25">
        <v>7.32</v>
      </c>
      <c r="M25" s="25">
        <v>7.32</v>
      </c>
    </row>
    <row r="26" spans="1:13" x14ac:dyDescent="0.3">
      <c r="A26" s="26"/>
      <c r="B26" s="26" t="s">
        <v>400</v>
      </c>
      <c r="C26" s="26">
        <v>5.8</v>
      </c>
      <c r="D26" s="26">
        <v>5.8</v>
      </c>
      <c r="E26" s="26">
        <v>5.8</v>
      </c>
      <c r="F26" s="26">
        <v>5.8</v>
      </c>
      <c r="G26" s="26">
        <v>5.8</v>
      </c>
      <c r="I26" s="25">
        <v>5.8</v>
      </c>
      <c r="J26" s="25">
        <v>5.8</v>
      </c>
      <c r="K26" s="25">
        <v>5.8</v>
      </c>
      <c r="L26" s="25">
        <v>5.8</v>
      </c>
      <c r="M26" s="25">
        <v>5.8</v>
      </c>
    </row>
    <row r="27" spans="1:13" x14ac:dyDescent="0.3">
      <c r="A27" s="24"/>
      <c r="B27" s="24" t="s">
        <v>402</v>
      </c>
      <c r="C27" s="24">
        <v>7.18</v>
      </c>
      <c r="D27" s="24">
        <v>7.18</v>
      </c>
      <c r="E27" s="24">
        <v>7.18</v>
      </c>
      <c r="F27" s="24">
        <v>7.18</v>
      </c>
      <c r="G27" s="24">
        <v>7.18</v>
      </c>
      <c r="I27" s="25">
        <v>7.18</v>
      </c>
      <c r="J27" s="25">
        <v>7.18</v>
      </c>
      <c r="K27" s="25">
        <v>7.18</v>
      </c>
      <c r="L27" s="25">
        <v>7.18</v>
      </c>
      <c r="M27" s="25">
        <v>7.18</v>
      </c>
    </row>
    <row r="28" spans="1:13" x14ac:dyDescent="0.3">
      <c r="A28" s="26"/>
      <c r="B28" s="26" t="s">
        <v>404</v>
      </c>
      <c r="C28" s="26">
        <v>7.94</v>
      </c>
      <c r="D28" s="26">
        <v>7.94</v>
      </c>
      <c r="E28" s="26">
        <v>7.94</v>
      </c>
      <c r="F28" s="26">
        <v>7.94</v>
      </c>
      <c r="G28" s="26">
        <v>7.94</v>
      </c>
      <c r="I28" s="25">
        <v>7.94</v>
      </c>
      <c r="J28" s="25">
        <v>7.94</v>
      </c>
      <c r="K28" s="25">
        <v>7.94</v>
      </c>
      <c r="L28" s="25">
        <v>7.94</v>
      </c>
      <c r="M28" s="25">
        <v>7.94</v>
      </c>
    </row>
    <row r="29" spans="1:13" x14ac:dyDescent="0.3">
      <c r="A29" s="24"/>
      <c r="B29" s="24" t="s">
        <v>406</v>
      </c>
      <c r="C29" s="24">
        <v>7.1</v>
      </c>
      <c r="D29" s="24">
        <v>7.1</v>
      </c>
      <c r="E29" s="24">
        <v>7.1</v>
      </c>
      <c r="F29" s="24">
        <v>7.1</v>
      </c>
      <c r="G29" s="24">
        <v>7.1</v>
      </c>
      <c r="I29" s="25">
        <v>7.1</v>
      </c>
      <c r="J29" s="25">
        <v>7.1</v>
      </c>
      <c r="K29" s="25">
        <v>7.1</v>
      </c>
      <c r="L29" s="25">
        <v>7.1</v>
      </c>
      <c r="M29" s="25">
        <v>7.1</v>
      </c>
    </row>
    <row r="30" spans="1:13" x14ac:dyDescent="0.3">
      <c r="A30" s="26"/>
      <c r="B30" s="26" t="s">
        <v>408</v>
      </c>
      <c r="C30" s="26">
        <v>6.2200000000000006</v>
      </c>
      <c r="D30" s="26">
        <v>6.2200000000000006</v>
      </c>
      <c r="E30" s="26">
        <v>6.2200000000000006</v>
      </c>
      <c r="F30" s="26">
        <v>6.2200000000000006</v>
      </c>
      <c r="G30" s="26">
        <v>6.2200000000000006</v>
      </c>
      <c r="I30" s="25">
        <v>6.2200000000000006</v>
      </c>
      <c r="J30" s="25">
        <v>6.2200000000000006</v>
      </c>
      <c r="K30" s="25">
        <v>6.2200000000000006</v>
      </c>
      <c r="L30" s="25">
        <v>6.2200000000000006</v>
      </c>
      <c r="M30" s="25">
        <v>6.2200000000000006</v>
      </c>
    </row>
    <row r="31" spans="1:13" x14ac:dyDescent="0.3">
      <c r="A31" s="24"/>
      <c r="B31" s="24" t="s">
        <v>410</v>
      </c>
      <c r="C31" s="24">
        <v>6.34</v>
      </c>
      <c r="D31" s="24">
        <v>6.34</v>
      </c>
      <c r="E31" s="24">
        <v>6.34</v>
      </c>
      <c r="F31" s="24">
        <v>6.34</v>
      </c>
      <c r="G31" s="24">
        <v>6.34</v>
      </c>
      <c r="I31" s="25">
        <v>6.34</v>
      </c>
      <c r="J31" s="25">
        <v>6.34</v>
      </c>
      <c r="K31" s="25">
        <v>6.34</v>
      </c>
      <c r="L31" s="25">
        <v>6.34</v>
      </c>
      <c r="M31" s="25">
        <v>6.34</v>
      </c>
    </row>
    <row r="32" spans="1:13" x14ac:dyDescent="0.3">
      <c r="A32" s="26"/>
      <c r="B32" s="26" t="s">
        <v>412</v>
      </c>
      <c r="C32" s="26">
        <v>7.7200000000000006</v>
      </c>
      <c r="D32" s="26">
        <v>7.7200000000000006</v>
      </c>
      <c r="E32" s="26">
        <v>7.7200000000000006</v>
      </c>
      <c r="F32" s="26">
        <v>7.7200000000000006</v>
      </c>
      <c r="G32" s="26">
        <v>7.7200000000000006</v>
      </c>
      <c r="I32" s="25">
        <v>7.7200000000000006</v>
      </c>
      <c r="J32" s="25">
        <v>7.7200000000000006</v>
      </c>
      <c r="K32" s="25">
        <v>7.7200000000000006</v>
      </c>
      <c r="L32" s="25">
        <v>7.7200000000000006</v>
      </c>
      <c r="M32" s="25">
        <v>7.7200000000000006</v>
      </c>
    </row>
    <row r="33" spans="1:13" x14ac:dyDescent="0.3">
      <c r="A33" s="24"/>
      <c r="B33" s="24" t="s">
        <v>414</v>
      </c>
      <c r="C33" s="24">
        <v>7.5</v>
      </c>
      <c r="D33" s="24">
        <v>7.5</v>
      </c>
      <c r="E33" s="24">
        <v>7.5</v>
      </c>
      <c r="F33" s="24">
        <v>7.5</v>
      </c>
      <c r="G33" s="24">
        <v>7.5</v>
      </c>
      <c r="I33" s="25">
        <v>7.5</v>
      </c>
      <c r="J33" s="25">
        <v>7.5</v>
      </c>
      <c r="K33" s="25">
        <v>7.5</v>
      </c>
      <c r="L33" s="25">
        <v>7.5</v>
      </c>
      <c r="M33" s="25">
        <v>7.5</v>
      </c>
    </row>
    <row r="34" spans="1:13" x14ac:dyDescent="0.3">
      <c r="A34" s="26"/>
      <c r="B34" s="26" t="s">
        <v>416</v>
      </c>
      <c r="C34" s="26">
        <v>7</v>
      </c>
      <c r="D34" s="26">
        <v>7</v>
      </c>
      <c r="E34" s="26">
        <v>7</v>
      </c>
      <c r="F34" s="26">
        <v>7</v>
      </c>
      <c r="G34" s="26">
        <v>7</v>
      </c>
      <c r="I34" s="25">
        <v>7</v>
      </c>
      <c r="J34" s="25">
        <v>7</v>
      </c>
      <c r="K34" s="25">
        <v>7</v>
      </c>
      <c r="L34" s="25">
        <v>7</v>
      </c>
      <c r="M34" s="25">
        <v>7</v>
      </c>
    </row>
    <row r="35" spans="1:13" x14ac:dyDescent="0.3">
      <c r="A35" s="24"/>
      <c r="B35" s="24" t="s">
        <v>418</v>
      </c>
      <c r="C35" s="24">
        <v>7.1</v>
      </c>
      <c r="D35" s="24">
        <v>7.1</v>
      </c>
      <c r="E35" s="24">
        <v>7.1</v>
      </c>
      <c r="F35" s="24">
        <v>7.1</v>
      </c>
      <c r="G35" s="24">
        <v>7.1</v>
      </c>
      <c r="I35" s="25">
        <v>7.1</v>
      </c>
      <c r="J35" s="25">
        <v>7.1</v>
      </c>
      <c r="K35" s="25">
        <v>7.1</v>
      </c>
      <c r="L35" s="25">
        <v>7.1</v>
      </c>
      <c r="M35" s="25">
        <v>7.1</v>
      </c>
    </row>
    <row r="36" spans="1:13" x14ac:dyDescent="0.3">
      <c r="A36" s="26"/>
      <c r="B36" s="26" t="s">
        <v>420</v>
      </c>
      <c r="C36" s="26">
        <v>7.38</v>
      </c>
      <c r="D36" s="26">
        <v>7.38</v>
      </c>
      <c r="E36" s="26">
        <v>7.38</v>
      </c>
      <c r="F36" s="26">
        <v>7.38</v>
      </c>
      <c r="G36" s="26">
        <v>7.38</v>
      </c>
      <c r="I36" s="25">
        <v>7.38</v>
      </c>
      <c r="J36" s="25">
        <v>7.38</v>
      </c>
      <c r="K36" s="25">
        <v>7.38</v>
      </c>
      <c r="L36" s="25">
        <v>7.38</v>
      </c>
      <c r="M36" s="25">
        <v>7.38</v>
      </c>
    </row>
    <row r="37" spans="1:13" x14ac:dyDescent="0.3">
      <c r="A37" s="24"/>
      <c r="B37" s="24" t="s">
        <v>422</v>
      </c>
      <c r="C37" s="24">
        <v>7.38</v>
      </c>
      <c r="D37" s="24">
        <v>7.38</v>
      </c>
      <c r="E37" s="24">
        <v>7.38</v>
      </c>
      <c r="F37" s="24">
        <v>7.38</v>
      </c>
      <c r="G37" s="24">
        <v>7.38</v>
      </c>
      <c r="I37" s="25">
        <v>7.38</v>
      </c>
      <c r="J37" s="25">
        <v>7.38</v>
      </c>
      <c r="K37" s="25">
        <v>7.38</v>
      </c>
      <c r="L37" s="25">
        <v>7.38</v>
      </c>
      <c r="M37" s="25">
        <v>7.38</v>
      </c>
    </row>
    <row r="38" spans="1:13" x14ac:dyDescent="0.3">
      <c r="A38" s="26"/>
      <c r="B38" s="26" t="s">
        <v>424</v>
      </c>
      <c r="C38" s="26">
        <v>6.7200000000000006</v>
      </c>
      <c r="D38" s="26">
        <v>6.7200000000000006</v>
      </c>
      <c r="E38" s="26">
        <v>6.7200000000000006</v>
      </c>
      <c r="F38" s="26">
        <v>6.7200000000000006</v>
      </c>
      <c r="G38" s="26">
        <v>6.7200000000000006</v>
      </c>
      <c r="I38" s="25">
        <v>6.7200000000000006</v>
      </c>
      <c r="J38" s="25">
        <v>6.7200000000000006</v>
      </c>
      <c r="K38" s="25">
        <v>6.7200000000000006</v>
      </c>
      <c r="L38" s="25">
        <v>6.7200000000000006</v>
      </c>
      <c r="M38" s="25">
        <v>6.7200000000000006</v>
      </c>
    </row>
    <row r="39" spans="1:13" x14ac:dyDescent="0.3">
      <c r="A39" s="24"/>
      <c r="B39" s="24" t="s">
        <v>426</v>
      </c>
      <c r="C39" s="24">
        <v>7.6</v>
      </c>
      <c r="D39" s="24">
        <v>7.6</v>
      </c>
      <c r="E39" s="24">
        <v>7.6</v>
      </c>
      <c r="F39" s="24">
        <v>7.6</v>
      </c>
      <c r="G39" s="24">
        <v>7.6</v>
      </c>
      <c r="I39" s="25">
        <v>7.6</v>
      </c>
      <c r="J39" s="25">
        <v>7.6</v>
      </c>
      <c r="K39" s="25">
        <v>7.6</v>
      </c>
      <c r="L39" s="25">
        <v>7.6</v>
      </c>
      <c r="M39" s="25">
        <v>7.6</v>
      </c>
    </row>
    <row r="40" spans="1:13" x14ac:dyDescent="0.3">
      <c r="A40" s="26"/>
      <c r="B40" s="26" t="s">
        <v>428</v>
      </c>
      <c r="C40" s="26">
        <v>5.7</v>
      </c>
      <c r="D40" s="26">
        <v>5.7</v>
      </c>
      <c r="E40" s="26">
        <v>5.7</v>
      </c>
      <c r="F40" s="26">
        <v>5.7</v>
      </c>
      <c r="G40" s="26">
        <v>5.7</v>
      </c>
      <c r="I40" s="25">
        <v>5.7</v>
      </c>
      <c r="J40" s="25">
        <v>5.7</v>
      </c>
      <c r="K40" s="25">
        <v>5.7</v>
      </c>
      <c r="L40" s="25">
        <v>5.7</v>
      </c>
      <c r="M40" s="25">
        <v>5.7</v>
      </c>
    </row>
    <row r="41" spans="1:13" x14ac:dyDescent="0.3">
      <c r="A41" s="24"/>
      <c r="B41" s="24" t="s">
        <v>430</v>
      </c>
      <c r="C41" s="24">
        <v>7.3599999999999994</v>
      </c>
      <c r="D41" s="24">
        <v>7.3599999999999994</v>
      </c>
      <c r="E41" s="24">
        <v>7.3599999999999994</v>
      </c>
      <c r="F41" s="24">
        <v>7.3599999999999994</v>
      </c>
      <c r="G41" s="24">
        <v>7.3599999999999994</v>
      </c>
      <c r="I41" s="25">
        <v>7.3599999999999994</v>
      </c>
      <c r="J41" s="25">
        <v>7.3599999999999994</v>
      </c>
      <c r="K41" s="25">
        <v>7.3599999999999994</v>
      </c>
      <c r="L41" s="25">
        <v>7.3599999999999994</v>
      </c>
      <c r="M41" s="25">
        <v>7.3599999999999994</v>
      </c>
    </row>
    <row r="42" spans="1:13" x14ac:dyDescent="0.3">
      <c r="A42" s="26"/>
      <c r="B42" s="26" t="s">
        <v>432</v>
      </c>
      <c r="C42" s="26">
        <v>7.08</v>
      </c>
      <c r="D42" s="26">
        <v>7.08</v>
      </c>
      <c r="E42" s="26">
        <v>7.08</v>
      </c>
      <c r="F42" s="26">
        <v>7.08</v>
      </c>
      <c r="G42" s="26">
        <v>7.08</v>
      </c>
      <c r="I42" s="25">
        <v>7.08</v>
      </c>
      <c r="J42" s="25">
        <v>7.08</v>
      </c>
      <c r="K42" s="25">
        <v>7.08</v>
      </c>
      <c r="L42" s="25">
        <v>7.08</v>
      </c>
      <c r="M42" s="25">
        <v>7.08</v>
      </c>
    </row>
    <row r="43" spans="1:13" x14ac:dyDescent="0.3">
      <c r="A43" s="24"/>
      <c r="B43" s="24" t="s">
        <v>434</v>
      </c>
      <c r="C43" s="24">
        <v>5.8</v>
      </c>
      <c r="D43" s="24">
        <v>5.8</v>
      </c>
      <c r="E43" s="24">
        <v>5.8</v>
      </c>
      <c r="F43" s="24">
        <v>5.8</v>
      </c>
      <c r="G43" s="24">
        <v>5.8</v>
      </c>
      <c r="I43" s="25">
        <v>5.8</v>
      </c>
      <c r="J43" s="25">
        <v>5.8</v>
      </c>
      <c r="K43" s="25">
        <v>5.8</v>
      </c>
      <c r="L43" s="25">
        <v>5.8</v>
      </c>
      <c r="M43" s="25">
        <v>5.8</v>
      </c>
    </row>
    <row r="44" spans="1:13" x14ac:dyDescent="0.3">
      <c r="A44" s="26"/>
      <c r="B44" s="26" t="s">
        <v>436</v>
      </c>
      <c r="C44" s="26">
        <v>6.2</v>
      </c>
      <c r="D44" s="26">
        <v>6.2</v>
      </c>
      <c r="E44" s="26">
        <v>6.2</v>
      </c>
      <c r="F44" s="26">
        <v>6.2</v>
      </c>
      <c r="G44" s="26">
        <v>6.2</v>
      </c>
      <c r="I44" s="25">
        <v>6.2</v>
      </c>
      <c r="J44" s="25">
        <v>6.2</v>
      </c>
      <c r="K44" s="25">
        <v>6.2</v>
      </c>
      <c r="L44" s="25">
        <v>6.2</v>
      </c>
      <c r="M44" s="25">
        <v>6.2</v>
      </c>
    </row>
    <row r="45" spans="1:13" x14ac:dyDescent="0.3">
      <c r="A45" s="24"/>
      <c r="B45" s="24" t="s">
        <v>438</v>
      </c>
      <c r="C45" s="24">
        <v>7.48</v>
      </c>
      <c r="D45" s="24">
        <v>7.48</v>
      </c>
      <c r="E45" s="24">
        <v>7.48</v>
      </c>
      <c r="F45" s="24">
        <v>7.48</v>
      </c>
      <c r="G45" s="24">
        <v>7.48</v>
      </c>
      <c r="I45" s="25">
        <v>7.48</v>
      </c>
      <c r="J45" s="25">
        <v>7.48</v>
      </c>
      <c r="K45" s="25">
        <v>7.48</v>
      </c>
      <c r="L45" s="25">
        <v>7.48</v>
      </c>
      <c r="M45" s="25">
        <v>7.48</v>
      </c>
    </row>
    <row r="46" spans="1:13" x14ac:dyDescent="0.3">
      <c r="A46" s="26"/>
      <c r="B46" s="26" t="s">
        <v>440</v>
      </c>
      <c r="C46" s="26">
        <v>6.92</v>
      </c>
      <c r="D46" s="26">
        <v>6.92</v>
      </c>
      <c r="E46" s="26">
        <v>6.92</v>
      </c>
      <c r="F46" s="26">
        <v>6.92</v>
      </c>
      <c r="G46" s="26">
        <v>6.92</v>
      </c>
      <c r="I46" s="25">
        <v>6.92</v>
      </c>
      <c r="J46" s="25">
        <v>6.92</v>
      </c>
      <c r="K46" s="25">
        <v>6.92</v>
      </c>
      <c r="L46" s="25">
        <v>6.92</v>
      </c>
      <c r="M46" s="25">
        <v>6.92</v>
      </c>
    </row>
    <row r="47" spans="1:13" x14ac:dyDescent="0.3">
      <c r="A47" s="24"/>
      <c r="B47" s="24" t="s">
        <v>442</v>
      </c>
      <c r="C47" s="24">
        <v>7.24</v>
      </c>
      <c r="D47" s="24">
        <v>7.24</v>
      </c>
      <c r="E47" s="24">
        <v>7.24</v>
      </c>
      <c r="F47" s="24">
        <v>7.24</v>
      </c>
      <c r="G47" s="24">
        <v>7.24</v>
      </c>
      <c r="I47" s="25">
        <v>7.24</v>
      </c>
      <c r="J47" s="25">
        <v>7.24</v>
      </c>
      <c r="K47" s="25">
        <v>7.24</v>
      </c>
      <c r="L47" s="25">
        <v>7.24</v>
      </c>
      <c r="M47" s="25">
        <v>7.24</v>
      </c>
    </row>
    <row r="48" spans="1:13" x14ac:dyDescent="0.3">
      <c r="A48" s="26"/>
      <c r="B48" s="26" t="s">
        <v>444</v>
      </c>
      <c r="C48" s="26">
        <v>6.32</v>
      </c>
      <c r="D48" s="26">
        <v>6.32</v>
      </c>
      <c r="E48" s="26">
        <v>6.32</v>
      </c>
      <c r="F48" s="26">
        <v>6.32</v>
      </c>
      <c r="G48" s="26">
        <v>6.32</v>
      </c>
      <c r="I48" s="25">
        <v>6.32</v>
      </c>
      <c r="J48" s="25">
        <v>6.32</v>
      </c>
      <c r="K48" s="25">
        <v>6.32</v>
      </c>
      <c r="L48" s="25">
        <v>6.32</v>
      </c>
      <c r="M48" s="25">
        <v>6.32</v>
      </c>
    </row>
    <row r="49" spans="1:13" x14ac:dyDescent="0.3">
      <c r="A49" s="24"/>
      <c r="B49" s="24" t="s">
        <v>446</v>
      </c>
      <c r="C49" s="24">
        <v>6.8400000000000007</v>
      </c>
      <c r="D49" s="24">
        <v>6.8400000000000007</v>
      </c>
      <c r="E49" s="24">
        <v>6.8400000000000007</v>
      </c>
      <c r="F49" s="24">
        <v>6.8400000000000007</v>
      </c>
      <c r="G49" s="24">
        <v>6.8400000000000007</v>
      </c>
      <c r="I49" s="25">
        <v>6.8400000000000007</v>
      </c>
      <c r="J49" s="25">
        <v>6.8400000000000007</v>
      </c>
      <c r="K49" s="25">
        <v>6.8400000000000007</v>
      </c>
      <c r="L49" s="25">
        <v>6.8400000000000007</v>
      </c>
      <c r="M49" s="25">
        <v>6.8400000000000007</v>
      </c>
    </row>
    <row r="50" spans="1:13" x14ac:dyDescent="0.3">
      <c r="A50" s="26"/>
      <c r="B50" s="26" t="s">
        <v>448</v>
      </c>
      <c r="C50" s="26">
        <v>7.24</v>
      </c>
      <c r="D50" s="26">
        <v>7.24</v>
      </c>
      <c r="E50" s="26">
        <v>7.24</v>
      </c>
      <c r="F50" s="26">
        <v>7.24</v>
      </c>
      <c r="G50" s="26">
        <v>7.24</v>
      </c>
      <c r="I50" s="25">
        <v>7.24</v>
      </c>
      <c r="J50" s="25">
        <v>7.24</v>
      </c>
      <c r="K50" s="25">
        <v>7.24</v>
      </c>
      <c r="L50" s="25">
        <v>7.24</v>
      </c>
      <c r="M50" s="25">
        <v>7.24</v>
      </c>
    </row>
    <row r="51" spans="1:13" x14ac:dyDescent="0.3">
      <c r="A51" s="24"/>
      <c r="B51" s="24" t="s">
        <v>450</v>
      </c>
      <c r="C51" s="24">
        <v>7.1599999999999993</v>
      </c>
      <c r="D51" s="24">
        <v>7.1599999999999993</v>
      </c>
      <c r="E51" s="24">
        <v>7.1599999999999993</v>
      </c>
      <c r="F51" s="24">
        <v>7.1599999999999993</v>
      </c>
      <c r="G51" s="24">
        <v>7.1599999999999993</v>
      </c>
      <c r="I51" s="25">
        <v>7.1599999999999993</v>
      </c>
      <c r="J51" s="25">
        <v>7.1599999999999993</v>
      </c>
      <c r="K51" s="25">
        <v>7.1599999999999993</v>
      </c>
      <c r="L51" s="25">
        <v>7.1599999999999993</v>
      </c>
      <c r="M51" s="25">
        <v>7.1599999999999993</v>
      </c>
    </row>
    <row r="52" spans="1:13" x14ac:dyDescent="0.3">
      <c r="A52" s="26"/>
      <c r="B52" s="26" t="s">
        <v>452</v>
      </c>
      <c r="C52" s="26">
        <v>6.76</v>
      </c>
      <c r="D52" s="26">
        <v>6.76</v>
      </c>
      <c r="E52" s="26">
        <v>6.76</v>
      </c>
      <c r="F52" s="26">
        <v>6.76</v>
      </c>
      <c r="G52" s="26">
        <v>6.76</v>
      </c>
      <c r="I52" s="25">
        <v>6.76</v>
      </c>
      <c r="J52" s="25">
        <v>6.76</v>
      </c>
      <c r="K52" s="25">
        <v>6.76</v>
      </c>
      <c r="L52" s="25">
        <v>6.76</v>
      </c>
      <c r="M52" s="25">
        <v>6.76</v>
      </c>
    </row>
    <row r="53" spans="1:13" x14ac:dyDescent="0.3">
      <c r="A53" s="24"/>
      <c r="B53" s="24" t="s">
        <v>454</v>
      </c>
      <c r="C53" s="24">
        <v>7.38</v>
      </c>
      <c r="D53" s="24">
        <v>7.38</v>
      </c>
      <c r="E53" s="24">
        <v>7.38</v>
      </c>
      <c r="F53" s="24">
        <v>7.38</v>
      </c>
      <c r="G53" s="24">
        <v>7.38</v>
      </c>
      <c r="I53" s="25">
        <v>7.38</v>
      </c>
      <c r="J53" s="25">
        <v>7.38</v>
      </c>
      <c r="K53" s="25">
        <v>7.38</v>
      </c>
      <c r="L53" s="25">
        <v>7.38</v>
      </c>
      <c r="M53" s="25">
        <v>7.38</v>
      </c>
    </row>
    <row r="54" spans="1:13" x14ac:dyDescent="0.3">
      <c r="A54" s="26"/>
      <c r="B54" s="26" t="s">
        <v>456</v>
      </c>
      <c r="C54" s="26">
        <v>7.2799999999999994</v>
      </c>
      <c r="D54" s="26">
        <v>7.2799999999999994</v>
      </c>
      <c r="E54" s="26">
        <v>7.2799999999999994</v>
      </c>
      <c r="F54" s="26">
        <v>7.2799999999999994</v>
      </c>
      <c r="G54" s="26">
        <v>7.2799999999999994</v>
      </c>
      <c r="I54" s="25">
        <v>7.2799999999999994</v>
      </c>
      <c r="J54" s="25">
        <v>7.2799999999999994</v>
      </c>
      <c r="K54" s="25">
        <v>7.2799999999999994</v>
      </c>
      <c r="L54" s="25">
        <v>7.2799999999999994</v>
      </c>
      <c r="M54" s="25">
        <v>7.2799999999999994</v>
      </c>
    </row>
    <row r="55" spans="1:13" x14ac:dyDescent="0.3">
      <c r="A55" s="24"/>
      <c r="B55" s="24" t="s">
        <v>458</v>
      </c>
      <c r="C55" s="24">
        <v>7.38</v>
      </c>
      <c r="D55" s="24">
        <v>7.38</v>
      </c>
      <c r="E55" s="24">
        <v>7.38</v>
      </c>
      <c r="F55" s="24">
        <v>7.38</v>
      </c>
      <c r="G55" s="24">
        <v>7.38</v>
      </c>
      <c r="I55" s="25">
        <v>7.38</v>
      </c>
      <c r="J55" s="25">
        <v>7.38</v>
      </c>
      <c r="K55" s="25">
        <v>7.38</v>
      </c>
      <c r="L55" s="25">
        <v>7.38</v>
      </c>
      <c r="M55" s="25">
        <v>7.38</v>
      </c>
    </row>
    <row r="56" spans="1:13" x14ac:dyDescent="0.3">
      <c r="A56" s="26"/>
      <c r="B56" s="26" t="s">
        <v>460</v>
      </c>
      <c r="C56" s="26">
        <v>6.92</v>
      </c>
      <c r="D56" s="26">
        <v>6.92</v>
      </c>
      <c r="E56" s="26">
        <v>6.92</v>
      </c>
      <c r="F56" s="26">
        <v>6.92</v>
      </c>
      <c r="G56" s="26">
        <v>6.92</v>
      </c>
      <c r="I56" s="25">
        <v>6.92</v>
      </c>
      <c r="J56" s="25">
        <v>6.92</v>
      </c>
      <c r="K56" s="25">
        <v>6.92</v>
      </c>
      <c r="L56" s="25">
        <v>6.92</v>
      </c>
      <c r="M56" s="25">
        <v>6.92</v>
      </c>
    </row>
    <row r="57" spans="1:13" x14ac:dyDescent="0.3">
      <c r="A57" s="24"/>
      <c r="B57" s="24" t="s">
        <v>462</v>
      </c>
      <c r="C57" s="24">
        <v>7.58</v>
      </c>
      <c r="D57" s="24">
        <v>7.58</v>
      </c>
      <c r="E57" s="24">
        <v>7.58</v>
      </c>
      <c r="F57" s="24">
        <v>7.58</v>
      </c>
      <c r="G57" s="24">
        <v>7.58</v>
      </c>
      <c r="I57" s="25">
        <v>7.58</v>
      </c>
      <c r="J57" s="25">
        <v>7.58</v>
      </c>
      <c r="K57" s="25">
        <v>7.58</v>
      </c>
      <c r="L57" s="25">
        <v>7.58</v>
      </c>
      <c r="M57" s="25">
        <v>7.58</v>
      </c>
    </row>
    <row r="58" spans="1:13" x14ac:dyDescent="0.3">
      <c r="A58" s="26"/>
      <c r="B58" s="26" t="s">
        <v>464</v>
      </c>
      <c r="C58" s="26">
        <v>6.94</v>
      </c>
      <c r="D58" s="26">
        <v>6.94</v>
      </c>
      <c r="E58" s="26">
        <v>6.94</v>
      </c>
      <c r="F58" s="26">
        <v>6.94</v>
      </c>
      <c r="G58" s="26">
        <v>6.94</v>
      </c>
      <c r="I58" s="25">
        <v>6.94</v>
      </c>
      <c r="J58" s="25">
        <v>6.94</v>
      </c>
      <c r="K58" s="25">
        <v>6.94</v>
      </c>
      <c r="L58" s="25">
        <v>6.94</v>
      </c>
      <c r="M58" s="25">
        <v>6.94</v>
      </c>
    </row>
    <row r="59" spans="1:13" x14ac:dyDescent="0.3">
      <c r="A59" s="24"/>
      <c r="B59" s="24" t="s">
        <v>466</v>
      </c>
      <c r="C59" s="24">
        <v>7.88</v>
      </c>
      <c r="D59" s="24">
        <v>7.88</v>
      </c>
      <c r="E59" s="24">
        <v>7.88</v>
      </c>
      <c r="F59" s="24">
        <v>7.88</v>
      </c>
      <c r="G59" s="24">
        <v>7.88</v>
      </c>
      <c r="I59" s="25">
        <v>7.88</v>
      </c>
      <c r="J59" s="25">
        <v>7.88</v>
      </c>
      <c r="K59" s="25">
        <v>7.88</v>
      </c>
      <c r="L59" s="25">
        <v>7.88</v>
      </c>
      <c r="M59" s="25">
        <v>7.88</v>
      </c>
    </row>
    <row r="60" spans="1:13" x14ac:dyDescent="0.3">
      <c r="A60" s="26"/>
      <c r="B60" s="26" t="s">
        <v>468</v>
      </c>
      <c r="C60" s="26">
        <v>6.7200000000000006</v>
      </c>
      <c r="D60" s="26">
        <v>6.7200000000000006</v>
      </c>
      <c r="E60" s="26">
        <v>6.7200000000000006</v>
      </c>
      <c r="F60" s="26">
        <v>6.7200000000000006</v>
      </c>
      <c r="G60" s="26">
        <v>6.7200000000000006</v>
      </c>
      <c r="I60" s="25">
        <v>6.7200000000000006</v>
      </c>
      <c r="J60" s="25">
        <v>6.7200000000000006</v>
      </c>
      <c r="K60" s="25">
        <v>6.7200000000000006</v>
      </c>
      <c r="L60" s="25">
        <v>6.7200000000000006</v>
      </c>
      <c r="M60" s="25">
        <v>6.7200000000000006</v>
      </c>
    </row>
    <row r="63" spans="1:13" x14ac:dyDescent="0.3">
      <c r="A63" s="27" t="s">
        <v>57</v>
      </c>
      <c r="B63" s="53" t="s">
        <v>58</v>
      </c>
      <c r="C63" s="51"/>
    </row>
    <row r="64" spans="1:13" x14ac:dyDescent="0.3">
      <c r="A64" s="28" t="s">
        <v>59</v>
      </c>
      <c r="B64" s="50" t="s">
        <v>60</v>
      </c>
      <c r="C64" s="51"/>
    </row>
    <row r="65" spans="1:3" x14ac:dyDescent="0.3">
      <c r="A65" s="29" t="s">
        <v>61</v>
      </c>
      <c r="B65" s="52" t="s">
        <v>62</v>
      </c>
      <c r="C65" s="51"/>
    </row>
    <row r="66" spans="1:3" x14ac:dyDescent="0.3">
      <c r="A66" s="30" t="s">
        <v>183</v>
      </c>
      <c r="B66" s="55" t="s">
        <v>184</v>
      </c>
      <c r="C66" s="51"/>
    </row>
    <row r="67" spans="1:3" x14ac:dyDescent="0.3">
      <c r="A67" s="31" t="s">
        <v>185</v>
      </c>
      <c r="B67" s="54" t="s">
        <v>186</v>
      </c>
      <c r="C67" s="51"/>
    </row>
  </sheetData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111" priority="42">
      <formula>ISBLANK(A11)</formula>
    </cfRule>
  </conditionalFormatting>
  <conditionalFormatting sqref="C3">
    <cfRule type="expression" dxfId="110" priority="2">
      <formula>ISBLANK(C3)</formula>
    </cfRule>
  </conditionalFormatting>
  <conditionalFormatting sqref="C4">
    <cfRule type="expression" dxfId="109" priority="4">
      <formula>ISBLANK(C4)</formula>
    </cfRule>
  </conditionalFormatting>
  <conditionalFormatting sqref="C5">
    <cfRule type="expression" dxfId="108" priority="6">
      <formula>ISBLANK(C5)</formula>
    </cfRule>
  </conditionalFormatting>
  <conditionalFormatting sqref="C10">
    <cfRule type="expression" dxfId="107" priority="41">
      <formula>COUNTIF(C11:C60, "&gt;="&amp;$C$4)=0</formula>
    </cfRule>
  </conditionalFormatting>
  <conditionalFormatting sqref="C11:C60">
    <cfRule type="expression" dxfId="106" priority="43">
      <formula>C11&gt;$C$3</formula>
    </cfRule>
  </conditionalFormatting>
  <conditionalFormatting sqref="C3:G3">
    <cfRule type="expression" dxfId="105" priority="1">
      <formula>OR(C3&gt;100,C3&lt;0)</formula>
    </cfRule>
  </conditionalFormatting>
  <conditionalFormatting sqref="C4:G4">
    <cfRule type="expression" dxfId="104" priority="3">
      <formula>OR(C4&gt;max_marks_cell,C4&lt;0)</formula>
    </cfRule>
  </conditionalFormatting>
  <conditionalFormatting sqref="C5:G5">
    <cfRule type="expression" dxfId="103" priority="5">
      <formula>OR(C5&gt;5,C5&lt;0)</formula>
    </cfRule>
  </conditionalFormatting>
  <conditionalFormatting sqref="C7:G7">
    <cfRule type="expression" dxfId="102" priority="7">
      <formula>OR(C7&gt;100,C7&lt;0)</formula>
    </cfRule>
    <cfRule type="expression" dxfId="101" priority="8">
      <formula>ISBLANK(C7)</formula>
    </cfRule>
  </conditionalFormatting>
  <conditionalFormatting sqref="D10">
    <cfRule type="expression" dxfId="100" priority="46">
      <formula>COUNTIF(D11:D60, "&gt;="&amp;$D$4)=0</formula>
    </cfRule>
  </conditionalFormatting>
  <conditionalFormatting sqref="D11:D60">
    <cfRule type="expression" dxfId="99" priority="48">
      <formula>D11&gt;$D$3</formula>
    </cfRule>
  </conditionalFormatting>
  <conditionalFormatting sqref="D3:G5">
    <cfRule type="expression" dxfId="98" priority="10">
      <formula>ISBLANK(D3)</formula>
    </cfRule>
  </conditionalFormatting>
  <conditionalFormatting sqref="E10">
    <cfRule type="expression" dxfId="97" priority="51">
      <formula>COUNTIF(E11:E60, "&gt;="&amp;$E$4)=0</formula>
    </cfRule>
  </conditionalFormatting>
  <conditionalFormatting sqref="E11:E60">
    <cfRule type="expression" dxfId="96" priority="53">
      <formula>E11&gt;$E$3</formula>
    </cfRule>
  </conditionalFormatting>
  <conditionalFormatting sqref="F10">
    <cfRule type="expression" dxfId="95" priority="56">
      <formula>COUNTIF(F11:F60, "&gt;="&amp;$F$4)=0</formula>
    </cfRule>
  </conditionalFormatting>
  <conditionalFormatting sqref="F11:F60">
    <cfRule type="expression" dxfId="94" priority="58">
      <formula>F11&gt;$F$3</formula>
    </cfRule>
  </conditionalFormatting>
  <conditionalFormatting sqref="G10">
    <cfRule type="expression" dxfId="93" priority="61">
      <formula>COUNTIF(G11:G60, "&gt;="&amp;$G$4)=0</formula>
    </cfRule>
  </conditionalFormatting>
  <conditionalFormatting sqref="G11:G60">
    <cfRule type="expression" dxfId="92" priority="63">
      <formula>G11&gt;$G$3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67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11" x14ac:dyDescent="0.3">
      <c r="A1" s="2"/>
      <c r="B1" s="48" t="s">
        <v>368</v>
      </c>
      <c r="C1" s="48"/>
      <c r="D1" s="48"/>
      <c r="E1" s="48"/>
    </row>
    <row r="2" spans="1:11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G2" s="23" t="s">
        <v>24</v>
      </c>
      <c r="H2" s="23" t="s">
        <v>27</v>
      </c>
      <c r="I2" s="23" t="s">
        <v>30</v>
      </c>
      <c r="J2" s="23" t="s">
        <v>32</v>
      </c>
      <c r="K2" s="23" t="s">
        <v>35</v>
      </c>
    </row>
    <row r="3" spans="1:11" x14ac:dyDescent="0.3">
      <c r="A3" s="2"/>
      <c r="B3" s="22" t="s">
        <v>69</v>
      </c>
      <c r="C3" s="24">
        <v>15</v>
      </c>
      <c r="D3" s="24">
        <v>37</v>
      </c>
      <c r="E3" s="24">
        <v>48</v>
      </c>
      <c r="G3" s="25">
        <v>15</v>
      </c>
      <c r="H3" s="25">
        <v>37</v>
      </c>
      <c r="I3" s="25">
        <v>48</v>
      </c>
      <c r="J3" s="25">
        <v>0</v>
      </c>
      <c r="K3" s="25">
        <v>0</v>
      </c>
    </row>
    <row r="4" spans="1:11" x14ac:dyDescent="0.3">
      <c r="A4" s="2"/>
      <c r="B4" s="22" t="s">
        <v>70</v>
      </c>
      <c r="C4" s="26">
        <v>9</v>
      </c>
      <c r="D4" s="26">
        <v>22.2</v>
      </c>
      <c r="E4" s="26">
        <v>28.8</v>
      </c>
      <c r="G4" s="25">
        <v>9</v>
      </c>
      <c r="H4" s="25">
        <v>22.2</v>
      </c>
      <c r="I4" s="25">
        <v>28.8</v>
      </c>
      <c r="J4" s="25">
        <v>0</v>
      </c>
      <c r="K4" s="25">
        <v>0</v>
      </c>
    </row>
    <row r="5" spans="1:11" x14ac:dyDescent="0.3">
      <c r="A5" s="2"/>
      <c r="B5" s="22" t="s">
        <v>71</v>
      </c>
      <c r="C5" s="24">
        <v>1</v>
      </c>
      <c r="D5" s="24">
        <v>2</v>
      </c>
      <c r="E5" s="24">
        <v>3</v>
      </c>
    </row>
    <row r="6" spans="1:11" x14ac:dyDescent="0.3">
      <c r="A6" s="2"/>
      <c r="B6" s="22" t="s">
        <v>72</v>
      </c>
      <c r="C6" s="5" t="s">
        <v>73</v>
      </c>
      <c r="D6" s="5" t="s">
        <v>74</v>
      </c>
      <c r="E6" s="5" t="s">
        <v>75</v>
      </c>
    </row>
    <row r="7" spans="1:11" x14ac:dyDescent="0.3">
      <c r="A7" s="2"/>
      <c r="B7" s="22" t="s">
        <v>76</v>
      </c>
      <c r="C7" s="24"/>
      <c r="D7" s="24"/>
      <c r="E7" s="24"/>
    </row>
    <row r="8" spans="1:11" x14ac:dyDescent="0.3">
      <c r="A8" s="2"/>
      <c r="B8" s="2"/>
      <c r="C8" s="2"/>
      <c r="D8" s="2"/>
      <c r="E8" s="2"/>
    </row>
    <row r="9" spans="1:11" x14ac:dyDescent="0.3">
      <c r="A9" s="1"/>
      <c r="B9" s="48" t="s">
        <v>77</v>
      </c>
      <c r="C9" s="48"/>
      <c r="D9" s="48"/>
      <c r="E9" s="48"/>
    </row>
    <row r="10" spans="1:11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G10" s="23" t="s">
        <v>24</v>
      </c>
      <c r="H10" s="23" t="s">
        <v>27</v>
      </c>
      <c r="I10" s="23" t="s">
        <v>30</v>
      </c>
      <c r="J10" s="23" t="s">
        <v>32</v>
      </c>
      <c r="K10" s="23" t="s">
        <v>35</v>
      </c>
    </row>
    <row r="11" spans="1:11" x14ac:dyDescent="0.3">
      <c r="A11" s="24" t="s">
        <v>369</v>
      </c>
      <c r="B11" s="24"/>
      <c r="C11" s="24">
        <v>10</v>
      </c>
      <c r="D11" s="24">
        <v>27</v>
      </c>
      <c r="E11" s="24">
        <v>21</v>
      </c>
      <c r="G11" s="25">
        <v>10</v>
      </c>
      <c r="H11" s="25">
        <v>27</v>
      </c>
      <c r="I11" s="25">
        <v>21</v>
      </c>
      <c r="J11" s="25">
        <v>0</v>
      </c>
      <c r="K11" s="25">
        <v>0</v>
      </c>
    </row>
    <row r="12" spans="1:11" x14ac:dyDescent="0.3">
      <c r="A12" s="26" t="s">
        <v>371</v>
      </c>
      <c r="B12" s="26"/>
      <c r="C12" s="26">
        <v>12</v>
      </c>
      <c r="D12" s="26">
        <v>30</v>
      </c>
      <c r="E12" s="26">
        <v>41</v>
      </c>
      <c r="G12" s="25">
        <v>12</v>
      </c>
      <c r="H12" s="25">
        <v>30</v>
      </c>
      <c r="I12" s="25">
        <v>41</v>
      </c>
      <c r="J12" s="25">
        <v>0</v>
      </c>
      <c r="K12" s="25">
        <v>0</v>
      </c>
    </row>
    <row r="13" spans="1:11" x14ac:dyDescent="0.3">
      <c r="A13" s="24" t="s">
        <v>373</v>
      </c>
      <c r="B13" s="24"/>
      <c r="C13" s="24">
        <v>10</v>
      </c>
      <c r="D13" s="24">
        <v>17.5</v>
      </c>
      <c r="E13" s="24">
        <v>28</v>
      </c>
      <c r="G13" s="25">
        <v>10</v>
      </c>
      <c r="H13" s="25">
        <v>17.5</v>
      </c>
      <c r="I13" s="25">
        <v>28</v>
      </c>
      <c r="J13" s="25">
        <v>0</v>
      </c>
      <c r="K13" s="25">
        <v>0</v>
      </c>
    </row>
    <row r="14" spans="1:11" x14ac:dyDescent="0.3">
      <c r="A14" s="26" t="s">
        <v>375</v>
      </c>
      <c r="B14" s="26"/>
      <c r="C14" s="26">
        <v>5</v>
      </c>
      <c r="D14" s="26">
        <v>24</v>
      </c>
      <c r="E14" s="26">
        <v>17.5</v>
      </c>
      <c r="G14" s="25">
        <v>5</v>
      </c>
      <c r="H14" s="25">
        <v>24</v>
      </c>
      <c r="I14" s="25">
        <v>17.5</v>
      </c>
      <c r="J14" s="25">
        <v>0</v>
      </c>
      <c r="K14" s="25">
        <v>0</v>
      </c>
    </row>
    <row r="15" spans="1:11" x14ac:dyDescent="0.3">
      <c r="A15" s="24" t="s">
        <v>379</v>
      </c>
      <c r="B15" s="24"/>
      <c r="C15" s="24">
        <v>1</v>
      </c>
      <c r="D15" s="24">
        <v>33</v>
      </c>
      <c r="E15" s="24">
        <v>23</v>
      </c>
      <c r="G15" s="25">
        <v>1</v>
      </c>
      <c r="H15" s="25">
        <v>33</v>
      </c>
      <c r="I15" s="25">
        <v>23</v>
      </c>
      <c r="J15" s="25">
        <v>0</v>
      </c>
      <c r="K15" s="25">
        <v>0</v>
      </c>
    </row>
    <row r="16" spans="1:11" x14ac:dyDescent="0.3">
      <c r="A16" s="26" t="s">
        <v>383</v>
      </c>
      <c r="B16" s="26"/>
      <c r="C16" s="26">
        <v>8</v>
      </c>
      <c r="D16" s="26">
        <v>28</v>
      </c>
      <c r="E16" s="26">
        <v>19</v>
      </c>
      <c r="G16" s="25">
        <v>8</v>
      </c>
      <c r="H16" s="25">
        <v>28</v>
      </c>
      <c r="I16" s="25">
        <v>19</v>
      </c>
      <c r="J16" s="25">
        <v>0</v>
      </c>
      <c r="K16" s="25">
        <v>0</v>
      </c>
    </row>
    <row r="17" spans="1:11" x14ac:dyDescent="0.3">
      <c r="A17" s="24" t="s">
        <v>385</v>
      </c>
      <c r="B17" s="24"/>
      <c r="C17" s="24">
        <v>3.5</v>
      </c>
      <c r="D17" s="24">
        <v>26.5</v>
      </c>
      <c r="E17" s="24">
        <v>26</v>
      </c>
      <c r="G17" s="25">
        <v>3.5</v>
      </c>
      <c r="H17" s="25">
        <v>26.5</v>
      </c>
      <c r="I17" s="25">
        <v>26</v>
      </c>
      <c r="J17" s="25">
        <v>0</v>
      </c>
      <c r="K17" s="25">
        <v>0</v>
      </c>
    </row>
    <row r="18" spans="1:11" x14ac:dyDescent="0.3">
      <c r="A18" s="26" t="s">
        <v>387</v>
      </c>
      <c r="B18" s="26" t="s">
        <v>388</v>
      </c>
      <c r="C18" s="26">
        <v>0</v>
      </c>
      <c r="D18" s="26">
        <v>14</v>
      </c>
      <c r="E18" s="26">
        <v>24</v>
      </c>
      <c r="G18" s="25">
        <v>0</v>
      </c>
      <c r="H18" s="25">
        <v>14</v>
      </c>
      <c r="I18" s="25">
        <v>24</v>
      </c>
      <c r="J18" s="25">
        <v>0</v>
      </c>
      <c r="K18" s="25">
        <v>0</v>
      </c>
    </row>
    <row r="19" spans="1:11" x14ac:dyDescent="0.3">
      <c r="A19" s="24" t="s">
        <v>389</v>
      </c>
      <c r="B19" s="24" t="s">
        <v>390</v>
      </c>
      <c r="C19" s="24">
        <v>9</v>
      </c>
      <c r="D19" s="24">
        <v>25</v>
      </c>
      <c r="E19" s="24">
        <v>18</v>
      </c>
      <c r="G19" s="25">
        <v>9</v>
      </c>
      <c r="H19" s="25">
        <v>25</v>
      </c>
      <c r="I19" s="25">
        <v>18</v>
      </c>
      <c r="J19" s="25">
        <v>0</v>
      </c>
      <c r="K19" s="25">
        <v>0</v>
      </c>
    </row>
    <row r="20" spans="1:11" x14ac:dyDescent="0.3">
      <c r="A20" s="26" t="s">
        <v>391</v>
      </c>
      <c r="B20" s="26" t="s">
        <v>392</v>
      </c>
      <c r="C20" s="26">
        <v>4</v>
      </c>
      <c r="D20" s="26">
        <v>8</v>
      </c>
      <c r="E20" s="26">
        <v>23</v>
      </c>
      <c r="G20" s="25">
        <v>4</v>
      </c>
      <c r="H20" s="25">
        <v>8</v>
      </c>
      <c r="I20" s="25">
        <v>23</v>
      </c>
      <c r="J20" s="25">
        <v>0</v>
      </c>
      <c r="K20" s="25">
        <v>0</v>
      </c>
    </row>
    <row r="21" spans="1:11" x14ac:dyDescent="0.3">
      <c r="A21" s="24" t="s">
        <v>393</v>
      </c>
      <c r="B21" s="24" t="s">
        <v>394</v>
      </c>
      <c r="C21" s="24">
        <v>13</v>
      </c>
      <c r="D21" s="24">
        <v>9</v>
      </c>
      <c r="E21" s="24">
        <v>27</v>
      </c>
      <c r="G21" s="25">
        <v>13</v>
      </c>
      <c r="H21" s="25">
        <v>9</v>
      </c>
      <c r="I21" s="25">
        <v>27</v>
      </c>
      <c r="J21" s="25">
        <v>0</v>
      </c>
      <c r="K21" s="25">
        <v>0</v>
      </c>
    </row>
    <row r="22" spans="1:11" x14ac:dyDescent="0.3">
      <c r="A22" s="26" t="s">
        <v>395</v>
      </c>
      <c r="B22" s="26" t="s">
        <v>396</v>
      </c>
      <c r="C22" s="26">
        <v>4</v>
      </c>
      <c r="D22" s="26">
        <v>7</v>
      </c>
      <c r="E22" s="26">
        <v>15</v>
      </c>
      <c r="G22" s="25">
        <v>4</v>
      </c>
      <c r="H22" s="25">
        <v>7</v>
      </c>
      <c r="I22" s="25">
        <v>15</v>
      </c>
      <c r="J22" s="25">
        <v>0</v>
      </c>
      <c r="K22" s="25">
        <v>0</v>
      </c>
    </row>
    <row r="23" spans="1:11" x14ac:dyDescent="0.3">
      <c r="A23" s="24" t="s">
        <v>397</v>
      </c>
      <c r="B23" s="24" t="s">
        <v>398</v>
      </c>
      <c r="C23" s="24">
        <v>7</v>
      </c>
      <c r="D23" s="24">
        <v>36</v>
      </c>
      <c r="E23" s="24">
        <v>20</v>
      </c>
      <c r="G23" s="25">
        <v>7</v>
      </c>
      <c r="H23" s="25">
        <v>36</v>
      </c>
      <c r="I23" s="25">
        <v>20</v>
      </c>
      <c r="J23" s="25">
        <v>0</v>
      </c>
      <c r="K23" s="25">
        <v>0</v>
      </c>
    </row>
    <row r="24" spans="1:11" x14ac:dyDescent="0.3">
      <c r="A24" s="26" t="s">
        <v>401</v>
      </c>
      <c r="B24" s="26" t="s">
        <v>402</v>
      </c>
      <c r="C24" s="26">
        <v>10</v>
      </c>
      <c r="D24" s="26">
        <v>28</v>
      </c>
      <c r="E24" s="26">
        <v>11</v>
      </c>
      <c r="G24" s="25">
        <v>10</v>
      </c>
      <c r="H24" s="25">
        <v>28</v>
      </c>
      <c r="I24" s="25">
        <v>11</v>
      </c>
      <c r="J24" s="25">
        <v>0</v>
      </c>
      <c r="K24" s="25">
        <v>0</v>
      </c>
    </row>
    <row r="25" spans="1:11" x14ac:dyDescent="0.3">
      <c r="A25" s="24" t="s">
        <v>403</v>
      </c>
      <c r="B25" s="24" t="s">
        <v>404</v>
      </c>
      <c r="C25" s="24">
        <v>9</v>
      </c>
      <c r="D25" s="24">
        <v>19.5</v>
      </c>
      <c r="E25" s="24">
        <v>20</v>
      </c>
      <c r="G25" s="25">
        <v>9</v>
      </c>
      <c r="H25" s="25">
        <v>19.5</v>
      </c>
      <c r="I25" s="25">
        <v>20</v>
      </c>
      <c r="J25" s="25">
        <v>0</v>
      </c>
      <c r="K25" s="25">
        <v>0</v>
      </c>
    </row>
    <row r="26" spans="1:11" x14ac:dyDescent="0.3">
      <c r="A26" s="26" t="s">
        <v>405</v>
      </c>
      <c r="B26" s="26" t="s">
        <v>406</v>
      </c>
      <c r="C26" s="26">
        <v>10</v>
      </c>
      <c r="D26" s="26">
        <v>10</v>
      </c>
      <c r="E26" s="26">
        <v>10</v>
      </c>
      <c r="G26" s="25">
        <v>10</v>
      </c>
      <c r="H26" s="25">
        <v>10</v>
      </c>
      <c r="I26" s="25">
        <v>10</v>
      </c>
      <c r="J26" s="25">
        <v>0</v>
      </c>
      <c r="K26" s="25">
        <v>0</v>
      </c>
    </row>
    <row r="27" spans="1:11" x14ac:dyDescent="0.3">
      <c r="A27" s="24" t="s">
        <v>407</v>
      </c>
      <c r="B27" s="24" t="s">
        <v>408</v>
      </c>
      <c r="C27" s="24">
        <v>0</v>
      </c>
      <c r="D27" s="24">
        <v>18</v>
      </c>
      <c r="E27" s="24">
        <v>9</v>
      </c>
      <c r="G27" s="25">
        <v>0</v>
      </c>
      <c r="H27" s="25">
        <v>18</v>
      </c>
      <c r="I27" s="25">
        <v>9</v>
      </c>
      <c r="J27" s="25">
        <v>0</v>
      </c>
      <c r="K27" s="25">
        <v>0</v>
      </c>
    </row>
    <row r="28" spans="1:11" x14ac:dyDescent="0.3">
      <c r="A28" s="26" t="s">
        <v>409</v>
      </c>
      <c r="B28" s="26" t="s">
        <v>410</v>
      </c>
      <c r="C28" s="26">
        <v>7</v>
      </c>
      <c r="D28" s="26">
        <v>24.5</v>
      </c>
      <c r="E28" s="26">
        <v>34</v>
      </c>
      <c r="G28" s="25">
        <v>7</v>
      </c>
      <c r="H28" s="25">
        <v>24.5</v>
      </c>
      <c r="I28" s="25">
        <v>34</v>
      </c>
      <c r="J28" s="25">
        <v>0</v>
      </c>
      <c r="K28" s="25">
        <v>0</v>
      </c>
    </row>
    <row r="29" spans="1:11" x14ac:dyDescent="0.3">
      <c r="A29" s="24" t="s">
        <v>411</v>
      </c>
      <c r="B29" s="24" t="s">
        <v>412</v>
      </c>
      <c r="C29" s="24">
        <v>8</v>
      </c>
      <c r="D29" s="24">
        <v>12</v>
      </c>
      <c r="E29" s="24">
        <v>17</v>
      </c>
      <c r="G29" s="25">
        <v>8</v>
      </c>
      <c r="H29" s="25">
        <v>12</v>
      </c>
      <c r="I29" s="25">
        <v>17</v>
      </c>
      <c r="J29" s="25">
        <v>0</v>
      </c>
      <c r="K29" s="25">
        <v>0</v>
      </c>
    </row>
    <row r="30" spans="1:11" x14ac:dyDescent="0.3">
      <c r="A30" s="26" t="s">
        <v>413</v>
      </c>
      <c r="B30" s="26" t="s">
        <v>414</v>
      </c>
      <c r="C30" s="26">
        <v>8</v>
      </c>
      <c r="D30" s="26">
        <v>32</v>
      </c>
      <c r="E30" s="26">
        <v>16</v>
      </c>
      <c r="G30" s="25">
        <v>8</v>
      </c>
      <c r="H30" s="25">
        <v>32</v>
      </c>
      <c r="I30" s="25">
        <v>16</v>
      </c>
      <c r="J30" s="25">
        <v>0</v>
      </c>
      <c r="K30" s="25">
        <v>0</v>
      </c>
    </row>
    <row r="31" spans="1:11" x14ac:dyDescent="0.3">
      <c r="A31" s="24" t="s">
        <v>415</v>
      </c>
      <c r="B31" s="24" t="s">
        <v>416</v>
      </c>
      <c r="C31" s="24">
        <v>3</v>
      </c>
      <c r="D31" s="24">
        <v>20</v>
      </c>
      <c r="E31" s="24">
        <v>19</v>
      </c>
      <c r="G31" s="25">
        <v>3</v>
      </c>
      <c r="H31" s="25">
        <v>20</v>
      </c>
      <c r="I31" s="25">
        <v>19</v>
      </c>
      <c r="J31" s="25">
        <v>0</v>
      </c>
      <c r="K31" s="25">
        <v>0</v>
      </c>
    </row>
    <row r="32" spans="1:11" x14ac:dyDescent="0.3">
      <c r="A32" s="26" t="s">
        <v>417</v>
      </c>
      <c r="B32" s="26" t="s">
        <v>418</v>
      </c>
      <c r="C32" s="26">
        <v>6</v>
      </c>
      <c r="D32" s="26">
        <v>19</v>
      </c>
      <c r="E32" s="26">
        <v>11</v>
      </c>
      <c r="G32" s="25">
        <v>6</v>
      </c>
      <c r="H32" s="25">
        <v>19</v>
      </c>
      <c r="I32" s="25">
        <v>11</v>
      </c>
      <c r="J32" s="25">
        <v>0</v>
      </c>
      <c r="K32" s="25">
        <v>0</v>
      </c>
    </row>
    <row r="33" spans="1:11" x14ac:dyDescent="0.3">
      <c r="A33" s="24" t="s">
        <v>419</v>
      </c>
      <c r="B33" s="24" t="s">
        <v>420</v>
      </c>
      <c r="C33" s="24">
        <v>0</v>
      </c>
      <c r="D33" s="24">
        <v>15</v>
      </c>
      <c r="E33" s="24">
        <v>16</v>
      </c>
      <c r="G33" s="25">
        <v>0</v>
      </c>
      <c r="H33" s="25">
        <v>15</v>
      </c>
      <c r="I33" s="25">
        <v>16</v>
      </c>
      <c r="J33" s="25">
        <v>0</v>
      </c>
      <c r="K33" s="25">
        <v>0</v>
      </c>
    </row>
    <row r="34" spans="1:11" x14ac:dyDescent="0.3">
      <c r="A34" s="26" t="s">
        <v>421</v>
      </c>
      <c r="B34" s="26" t="s">
        <v>422</v>
      </c>
      <c r="C34" s="26">
        <v>9</v>
      </c>
      <c r="D34" s="26">
        <v>21</v>
      </c>
      <c r="E34" s="26">
        <v>31</v>
      </c>
      <c r="G34" s="25">
        <v>9</v>
      </c>
      <c r="H34" s="25">
        <v>21</v>
      </c>
      <c r="I34" s="25">
        <v>31</v>
      </c>
      <c r="J34" s="25">
        <v>0</v>
      </c>
      <c r="K34" s="25">
        <v>0</v>
      </c>
    </row>
    <row r="35" spans="1:11" x14ac:dyDescent="0.3">
      <c r="A35" s="24" t="s">
        <v>423</v>
      </c>
      <c r="B35" s="24"/>
      <c r="C35" s="24">
        <v>8</v>
      </c>
      <c r="D35" s="24">
        <v>17.5</v>
      </c>
      <c r="E35" s="24">
        <v>28</v>
      </c>
      <c r="G35" s="25">
        <v>8</v>
      </c>
      <c r="H35" s="25">
        <v>17.5</v>
      </c>
      <c r="I35" s="25">
        <v>28</v>
      </c>
      <c r="J35" s="25">
        <v>0</v>
      </c>
      <c r="K35" s="25">
        <v>0</v>
      </c>
    </row>
    <row r="36" spans="1:11" x14ac:dyDescent="0.3">
      <c r="A36" s="26" t="s">
        <v>425</v>
      </c>
      <c r="B36" s="26"/>
      <c r="C36" s="26">
        <v>10</v>
      </c>
      <c r="D36" s="26">
        <v>15</v>
      </c>
      <c r="E36" s="26">
        <v>23</v>
      </c>
      <c r="G36" s="25">
        <v>10</v>
      </c>
      <c r="H36" s="25">
        <v>15</v>
      </c>
      <c r="I36" s="25">
        <v>23</v>
      </c>
      <c r="J36" s="25">
        <v>0</v>
      </c>
      <c r="K36" s="25">
        <v>0</v>
      </c>
    </row>
    <row r="37" spans="1:11" x14ac:dyDescent="0.3">
      <c r="A37" s="24" t="s">
        <v>429</v>
      </c>
      <c r="B37" s="24" t="s">
        <v>430</v>
      </c>
      <c r="C37" s="24">
        <v>11</v>
      </c>
      <c r="D37" s="24">
        <v>19</v>
      </c>
      <c r="E37" s="24">
        <v>18</v>
      </c>
      <c r="G37" s="25">
        <v>11</v>
      </c>
      <c r="H37" s="25">
        <v>19</v>
      </c>
      <c r="I37" s="25">
        <v>18</v>
      </c>
      <c r="J37" s="25">
        <v>0</v>
      </c>
      <c r="K37" s="25">
        <v>0</v>
      </c>
    </row>
    <row r="38" spans="1:11" x14ac:dyDescent="0.3">
      <c r="A38" s="26" t="s">
        <v>433</v>
      </c>
      <c r="B38" s="26" t="s">
        <v>434</v>
      </c>
      <c r="C38" s="26">
        <v>0</v>
      </c>
      <c r="D38" s="26">
        <v>7</v>
      </c>
      <c r="E38" s="26">
        <v>20</v>
      </c>
      <c r="G38" s="25">
        <v>0</v>
      </c>
      <c r="H38" s="25">
        <v>7</v>
      </c>
      <c r="I38" s="25">
        <v>20</v>
      </c>
      <c r="J38" s="25">
        <v>0</v>
      </c>
      <c r="K38" s="25">
        <v>0</v>
      </c>
    </row>
    <row r="39" spans="1:11" x14ac:dyDescent="0.3">
      <c r="A39" s="24" t="s">
        <v>435</v>
      </c>
      <c r="B39" s="24" t="s">
        <v>436</v>
      </c>
      <c r="C39" s="24">
        <v>5</v>
      </c>
      <c r="D39" s="24">
        <v>36</v>
      </c>
      <c r="E39" s="24">
        <v>29</v>
      </c>
      <c r="G39" s="25">
        <v>5</v>
      </c>
      <c r="H39" s="25">
        <v>36</v>
      </c>
      <c r="I39" s="25">
        <v>29</v>
      </c>
      <c r="J39" s="25">
        <v>0</v>
      </c>
      <c r="K39" s="25">
        <v>0</v>
      </c>
    </row>
    <row r="40" spans="1:11" x14ac:dyDescent="0.3">
      <c r="A40" s="26" t="s">
        <v>437</v>
      </c>
      <c r="B40" s="26"/>
      <c r="C40" s="26">
        <v>0</v>
      </c>
      <c r="D40" s="26">
        <v>35</v>
      </c>
      <c r="E40" s="26">
        <v>20</v>
      </c>
      <c r="G40" s="25">
        <v>0</v>
      </c>
      <c r="H40" s="25">
        <v>35</v>
      </c>
      <c r="I40" s="25">
        <v>20</v>
      </c>
      <c r="J40" s="25">
        <v>0</v>
      </c>
      <c r="K40" s="25">
        <v>0</v>
      </c>
    </row>
    <row r="41" spans="1:11" x14ac:dyDescent="0.3">
      <c r="A41" s="24" t="s">
        <v>439</v>
      </c>
      <c r="B41" s="24" t="s">
        <v>440</v>
      </c>
      <c r="C41" s="24">
        <v>7</v>
      </c>
      <c r="D41" s="24">
        <v>21</v>
      </c>
      <c r="E41" s="24">
        <v>24</v>
      </c>
      <c r="G41" s="25">
        <v>7</v>
      </c>
      <c r="H41" s="25">
        <v>21</v>
      </c>
      <c r="I41" s="25">
        <v>24</v>
      </c>
      <c r="J41" s="25">
        <v>0</v>
      </c>
      <c r="K41" s="25">
        <v>0</v>
      </c>
    </row>
    <row r="42" spans="1:11" x14ac:dyDescent="0.3">
      <c r="A42" s="26" t="s">
        <v>441</v>
      </c>
      <c r="B42" s="26" t="s">
        <v>442</v>
      </c>
      <c r="C42" s="26">
        <v>11</v>
      </c>
      <c r="D42" s="26">
        <v>12</v>
      </c>
      <c r="E42" s="26">
        <v>22</v>
      </c>
      <c r="G42" s="25">
        <v>11</v>
      </c>
      <c r="H42" s="25">
        <v>12</v>
      </c>
      <c r="I42" s="25">
        <v>22</v>
      </c>
      <c r="J42" s="25">
        <v>0</v>
      </c>
      <c r="K42" s="25">
        <v>0</v>
      </c>
    </row>
    <row r="43" spans="1:11" x14ac:dyDescent="0.3">
      <c r="A43" s="24" t="s">
        <v>443</v>
      </c>
      <c r="B43" s="24" t="s">
        <v>444</v>
      </c>
      <c r="C43" s="24">
        <v>0</v>
      </c>
      <c r="D43" s="24">
        <v>9</v>
      </c>
      <c r="E43" s="24">
        <v>15</v>
      </c>
      <c r="G43" s="25">
        <v>0</v>
      </c>
      <c r="H43" s="25">
        <v>9</v>
      </c>
      <c r="I43" s="25">
        <v>15</v>
      </c>
      <c r="J43" s="25">
        <v>0</v>
      </c>
      <c r="K43" s="25">
        <v>0</v>
      </c>
    </row>
    <row r="44" spans="1:11" x14ac:dyDescent="0.3">
      <c r="A44" s="26" t="s">
        <v>445</v>
      </c>
      <c r="B44" s="26" t="s">
        <v>446</v>
      </c>
      <c r="C44" s="26">
        <v>10</v>
      </c>
      <c r="D44" s="26">
        <v>20</v>
      </c>
      <c r="E44" s="26">
        <v>31</v>
      </c>
      <c r="G44" s="25">
        <v>10</v>
      </c>
      <c r="H44" s="25">
        <v>20</v>
      </c>
      <c r="I44" s="25">
        <v>31</v>
      </c>
      <c r="J44" s="25">
        <v>0</v>
      </c>
      <c r="K44" s="25">
        <v>0</v>
      </c>
    </row>
    <row r="45" spans="1:11" x14ac:dyDescent="0.3">
      <c r="A45" s="24" t="s">
        <v>447</v>
      </c>
      <c r="B45" s="24"/>
      <c r="C45" s="24">
        <v>0</v>
      </c>
      <c r="D45" s="24">
        <v>23</v>
      </c>
      <c r="E45" s="24">
        <v>17</v>
      </c>
      <c r="G45" s="25">
        <v>0</v>
      </c>
      <c r="H45" s="25">
        <v>23</v>
      </c>
      <c r="I45" s="25">
        <v>17</v>
      </c>
      <c r="J45" s="25">
        <v>0</v>
      </c>
      <c r="K45" s="25">
        <v>0</v>
      </c>
    </row>
    <row r="46" spans="1:11" x14ac:dyDescent="0.3">
      <c r="A46" s="26" t="s">
        <v>449</v>
      </c>
      <c r="B46" s="26" t="s">
        <v>450</v>
      </c>
      <c r="C46" s="26">
        <v>10</v>
      </c>
      <c r="D46" s="26">
        <v>21</v>
      </c>
      <c r="E46" s="26">
        <v>0</v>
      </c>
      <c r="G46" s="25">
        <v>10</v>
      </c>
      <c r="H46" s="25">
        <v>21</v>
      </c>
      <c r="I46" s="25">
        <v>0</v>
      </c>
      <c r="J46" s="25">
        <v>0</v>
      </c>
      <c r="K46" s="25">
        <v>0</v>
      </c>
    </row>
    <row r="47" spans="1:11" x14ac:dyDescent="0.3">
      <c r="A47" s="24" t="s">
        <v>451</v>
      </c>
      <c r="B47" s="24"/>
      <c r="C47" s="24">
        <v>8</v>
      </c>
      <c r="D47" s="24">
        <v>22</v>
      </c>
      <c r="E47" s="24">
        <v>25</v>
      </c>
      <c r="G47" s="25">
        <v>8</v>
      </c>
      <c r="H47" s="25">
        <v>22</v>
      </c>
      <c r="I47" s="25">
        <v>25</v>
      </c>
      <c r="J47" s="25">
        <v>0</v>
      </c>
      <c r="K47" s="25">
        <v>0</v>
      </c>
    </row>
    <row r="48" spans="1:11" x14ac:dyDescent="0.3">
      <c r="A48" s="26" t="s">
        <v>453</v>
      </c>
      <c r="B48" s="26" t="s">
        <v>454</v>
      </c>
      <c r="C48" s="26">
        <v>0</v>
      </c>
      <c r="D48" s="26">
        <v>36</v>
      </c>
      <c r="E48" s="26">
        <v>18</v>
      </c>
      <c r="G48" s="25">
        <v>0</v>
      </c>
      <c r="H48" s="25">
        <v>36</v>
      </c>
      <c r="I48" s="25">
        <v>18</v>
      </c>
      <c r="J48" s="25">
        <v>0</v>
      </c>
      <c r="K48" s="25">
        <v>0</v>
      </c>
    </row>
    <row r="49" spans="1:11" x14ac:dyDescent="0.3">
      <c r="A49" s="24" t="s">
        <v>455</v>
      </c>
      <c r="B49" s="24" t="s">
        <v>456</v>
      </c>
      <c r="C49" s="24">
        <v>12</v>
      </c>
      <c r="D49" s="24">
        <v>35</v>
      </c>
      <c r="E49" s="24">
        <v>20</v>
      </c>
      <c r="G49" s="25">
        <v>12</v>
      </c>
      <c r="H49" s="25">
        <v>35</v>
      </c>
      <c r="I49" s="25">
        <v>20</v>
      </c>
      <c r="J49" s="25">
        <v>0</v>
      </c>
      <c r="K49" s="25">
        <v>0</v>
      </c>
    </row>
    <row r="50" spans="1:11" x14ac:dyDescent="0.3">
      <c r="A50" s="26" t="s">
        <v>457</v>
      </c>
      <c r="B50" s="26" t="s">
        <v>458</v>
      </c>
      <c r="C50" s="26">
        <v>0</v>
      </c>
      <c r="D50" s="26">
        <v>27</v>
      </c>
      <c r="E50" s="26">
        <v>30</v>
      </c>
      <c r="G50" s="25">
        <v>0</v>
      </c>
      <c r="H50" s="25">
        <v>27</v>
      </c>
      <c r="I50" s="25">
        <v>30</v>
      </c>
      <c r="J50" s="25">
        <v>0</v>
      </c>
      <c r="K50" s="25">
        <v>0</v>
      </c>
    </row>
    <row r="51" spans="1:11" x14ac:dyDescent="0.3">
      <c r="A51" s="24" t="s">
        <v>459</v>
      </c>
      <c r="B51" s="24" t="s">
        <v>460</v>
      </c>
      <c r="C51" s="24">
        <v>6</v>
      </c>
      <c r="D51" s="24">
        <v>12</v>
      </c>
      <c r="E51" s="24">
        <v>27</v>
      </c>
      <c r="G51" s="25">
        <v>6</v>
      </c>
      <c r="H51" s="25">
        <v>12</v>
      </c>
      <c r="I51" s="25">
        <v>27</v>
      </c>
      <c r="J51" s="25">
        <v>0</v>
      </c>
      <c r="K51" s="25">
        <v>0</v>
      </c>
    </row>
    <row r="52" spans="1:11" x14ac:dyDescent="0.3">
      <c r="A52" s="26" t="s">
        <v>461</v>
      </c>
      <c r="B52" s="26" t="s">
        <v>462</v>
      </c>
      <c r="C52" s="26">
        <v>0</v>
      </c>
      <c r="D52" s="26">
        <v>13</v>
      </c>
      <c r="E52" s="26">
        <v>16</v>
      </c>
      <c r="G52" s="25">
        <v>0</v>
      </c>
      <c r="H52" s="25">
        <v>13</v>
      </c>
      <c r="I52" s="25">
        <v>16</v>
      </c>
      <c r="J52" s="25">
        <v>0</v>
      </c>
      <c r="K52" s="25">
        <v>0</v>
      </c>
    </row>
    <row r="53" spans="1:11" x14ac:dyDescent="0.3">
      <c r="A53" s="24" t="s">
        <v>463</v>
      </c>
      <c r="B53" s="24" t="s">
        <v>464</v>
      </c>
      <c r="C53" s="24">
        <v>4</v>
      </c>
      <c r="D53" s="24">
        <v>7</v>
      </c>
      <c r="E53" s="24">
        <v>13</v>
      </c>
      <c r="G53" s="25">
        <v>4</v>
      </c>
      <c r="H53" s="25">
        <v>7</v>
      </c>
      <c r="I53" s="25">
        <v>13</v>
      </c>
      <c r="J53" s="25">
        <v>0</v>
      </c>
      <c r="K53" s="25">
        <v>0</v>
      </c>
    </row>
    <row r="54" spans="1:11" x14ac:dyDescent="0.3">
      <c r="A54" s="26" t="s">
        <v>467</v>
      </c>
      <c r="B54" s="26" t="s">
        <v>468</v>
      </c>
      <c r="C54" s="26">
        <v>0</v>
      </c>
      <c r="D54" s="26">
        <v>21</v>
      </c>
      <c r="E54" s="26">
        <v>12</v>
      </c>
      <c r="G54" s="25">
        <v>0</v>
      </c>
      <c r="H54" s="25">
        <v>21</v>
      </c>
      <c r="I54" s="25">
        <v>12</v>
      </c>
      <c r="J54" s="25">
        <v>0</v>
      </c>
      <c r="K54" s="25">
        <v>0</v>
      </c>
    </row>
    <row r="55" spans="1:11" x14ac:dyDescent="0.3">
      <c r="A55" s="24"/>
      <c r="B55" s="24"/>
      <c r="C55" s="24"/>
      <c r="D55" s="24"/>
      <c r="E55" s="24"/>
      <c r="G55" s="25">
        <v>0</v>
      </c>
      <c r="H55" s="25">
        <v>0</v>
      </c>
      <c r="I55" s="25">
        <v>0</v>
      </c>
      <c r="J55" s="25">
        <v>0</v>
      </c>
      <c r="K55" s="25">
        <v>0</v>
      </c>
    </row>
    <row r="56" spans="1:11" x14ac:dyDescent="0.3">
      <c r="A56" s="26"/>
      <c r="B56" s="26"/>
      <c r="C56" s="26"/>
      <c r="D56" s="26"/>
      <c r="E56" s="26"/>
      <c r="G56" s="25">
        <v>0</v>
      </c>
      <c r="H56" s="25">
        <v>0</v>
      </c>
      <c r="I56" s="25">
        <v>0</v>
      </c>
      <c r="J56" s="25">
        <v>0</v>
      </c>
      <c r="K56" s="25">
        <v>0</v>
      </c>
    </row>
    <row r="57" spans="1:11" x14ac:dyDescent="0.3">
      <c r="A57" s="24"/>
      <c r="B57" s="24"/>
      <c r="C57" s="24"/>
      <c r="D57" s="24"/>
      <c r="E57" s="24"/>
      <c r="G57" s="25">
        <v>0</v>
      </c>
      <c r="H57" s="25">
        <v>0</v>
      </c>
      <c r="I57" s="25">
        <v>0</v>
      </c>
      <c r="J57" s="25">
        <v>0</v>
      </c>
      <c r="K57" s="25">
        <v>0</v>
      </c>
    </row>
    <row r="58" spans="1:11" x14ac:dyDescent="0.3">
      <c r="A58" s="26"/>
      <c r="B58" s="26"/>
      <c r="C58" s="26"/>
      <c r="D58" s="26"/>
      <c r="E58" s="26"/>
      <c r="G58" s="25">
        <v>0</v>
      </c>
      <c r="H58" s="25">
        <v>0</v>
      </c>
      <c r="I58" s="25">
        <v>0</v>
      </c>
      <c r="J58" s="25">
        <v>0</v>
      </c>
      <c r="K58" s="25">
        <v>0</v>
      </c>
    </row>
    <row r="59" spans="1:11" x14ac:dyDescent="0.3">
      <c r="A59" s="24"/>
      <c r="B59" s="24"/>
      <c r="C59" s="24"/>
      <c r="D59" s="24"/>
      <c r="E59" s="24"/>
      <c r="G59" s="25">
        <v>0</v>
      </c>
      <c r="H59" s="25">
        <v>0</v>
      </c>
      <c r="I59" s="25">
        <v>0</v>
      </c>
      <c r="J59" s="25">
        <v>0</v>
      </c>
      <c r="K59" s="25">
        <v>0</v>
      </c>
    </row>
    <row r="60" spans="1:11" x14ac:dyDescent="0.3">
      <c r="A60" s="26"/>
      <c r="B60" s="26"/>
      <c r="C60" s="26"/>
      <c r="D60" s="26"/>
      <c r="E60" s="26"/>
      <c r="G60" s="25">
        <v>0</v>
      </c>
      <c r="H60" s="25">
        <v>0</v>
      </c>
      <c r="I60" s="25">
        <v>0</v>
      </c>
      <c r="J60" s="25">
        <v>0</v>
      </c>
      <c r="K60" s="25">
        <v>0</v>
      </c>
    </row>
    <row r="63" spans="1:11" x14ac:dyDescent="0.3">
      <c r="A63" s="27" t="s">
        <v>57</v>
      </c>
      <c r="B63" s="53" t="s">
        <v>58</v>
      </c>
      <c r="C63" s="51"/>
    </row>
    <row r="64" spans="1:11" x14ac:dyDescent="0.3">
      <c r="A64" s="28" t="s">
        <v>59</v>
      </c>
      <c r="B64" s="50" t="s">
        <v>60</v>
      </c>
      <c r="C64" s="51"/>
    </row>
    <row r="65" spans="1:3" x14ac:dyDescent="0.3">
      <c r="A65" s="29" t="s">
        <v>61</v>
      </c>
      <c r="B65" s="52" t="s">
        <v>62</v>
      </c>
      <c r="C65" s="51"/>
    </row>
    <row r="66" spans="1:3" x14ac:dyDescent="0.3">
      <c r="A66" s="30" t="s">
        <v>183</v>
      </c>
      <c r="B66" s="55" t="s">
        <v>184</v>
      </c>
      <c r="C66" s="51"/>
    </row>
    <row r="67" spans="1:3" x14ac:dyDescent="0.3">
      <c r="A67" s="31" t="s">
        <v>185</v>
      </c>
      <c r="B67" s="54" t="s">
        <v>186</v>
      </c>
      <c r="C67" s="51"/>
    </row>
  </sheetData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A11:E60">
    <cfRule type="expression" dxfId="91" priority="26">
      <formula>ISBLANK(A11)</formula>
    </cfRule>
  </conditionalFormatting>
  <conditionalFormatting sqref="C3">
    <cfRule type="expression" dxfId="90" priority="2">
      <formula>ISBLANK(C3)</formula>
    </cfRule>
  </conditionalFormatting>
  <conditionalFormatting sqref="C4">
    <cfRule type="expression" dxfId="89" priority="4">
      <formula>ISBLANK(C4)</formula>
    </cfRule>
  </conditionalFormatting>
  <conditionalFormatting sqref="C5">
    <cfRule type="expression" dxfId="88" priority="6">
      <formula>ISBLANK(C5)</formula>
    </cfRule>
  </conditionalFormatting>
  <conditionalFormatting sqref="C10">
    <cfRule type="expression" dxfId="87" priority="25">
      <formula>COUNTIF(C11:C60, "&gt;="&amp;$C$4)=0</formula>
    </cfRule>
  </conditionalFormatting>
  <conditionalFormatting sqref="C11:C60">
    <cfRule type="expression" dxfId="86" priority="27">
      <formula>C11&gt;$C$3</formula>
    </cfRule>
  </conditionalFormatting>
  <conditionalFormatting sqref="C3:E3">
    <cfRule type="expression" dxfId="85" priority="1">
      <formula>OR(C3&gt;100,C3&lt;0)</formula>
    </cfRule>
  </conditionalFormatting>
  <conditionalFormatting sqref="C4:E4">
    <cfRule type="expression" dxfId="84" priority="3">
      <formula>OR(C4&gt;max_marks_cell,C4&lt;0)</formula>
    </cfRule>
  </conditionalFormatting>
  <conditionalFormatting sqref="C5:E5">
    <cfRule type="expression" dxfId="83" priority="5">
      <formula>OR(C5&gt;5,C5&lt;0)</formula>
    </cfRule>
  </conditionalFormatting>
  <conditionalFormatting sqref="C7:E7">
    <cfRule type="expression" dxfId="82" priority="7">
      <formula>OR(C7&gt;100,C7&lt;0)</formula>
    </cfRule>
    <cfRule type="expression" dxfId="81" priority="8">
      <formula>ISBLANK(C7)</formula>
    </cfRule>
  </conditionalFormatting>
  <conditionalFormatting sqref="D10">
    <cfRule type="expression" dxfId="80" priority="30">
      <formula>COUNTIF(D11:D60, "&gt;="&amp;$D$4)=0</formula>
    </cfRule>
  </conditionalFormatting>
  <conditionalFormatting sqref="D11:D60">
    <cfRule type="expression" dxfId="79" priority="32">
      <formula>D11&gt;$D$3</formula>
    </cfRule>
  </conditionalFormatting>
  <conditionalFormatting sqref="D3:E5">
    <cfRule type="expression" dxfId="78" priority="10">
      <formula>ISBLANK(D3)</formula>
    </cfRule>
  </conditionalFormatting>
  <conditionalFormatting sqref="E10">
    <cfRule type="expression" dxfId="77" priority="35">
      <formula>COUNTIF(E11:E60, "&gt;="&amp;$E$4)=0</formula>
    </cfRule>
  </conditionalFormatting>
  <conditionalFormatting sqref="E11:E60">
    <cfRule type="expression" dxfId="76" priority="37">
      <formula>E11&gt;$E$3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61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7" t="s">
        <v>365</v>
      </c>
      <c r="B1" s="57"/>
      <c r="C1" s="57"/>
      <c r="D1" s="57"/>
      <c r="E1" s="57"/>
      <c r="G1" s="57" t="s">
        <v>366</v>
      </c>
      <c r="H1" s="57"/>
      <c r="I1" s="57"/>
      <c r="J1" s="57"/>
      <c r="K1" s="57"/>
      <c r="M1" s="57" t="s">
        <v>367</v>
      </c>
      <c r="N1" s="57"/>
      <c r="O1" s="57"/>
      <c r="P1" s="57"/>
      <c r="Q1" s="57"/>
      <c r="S1" s="32"/>
      <c r="U1" s="56" t="s">
        <v>196</v>
      </c>
      <c r="V1" s="56"/>
      <c r="W1" s="56"/>
      <c r="X1" s="56"/>
      <c r="Y1" s="56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v>7</v>
      </c>
      <c r="B3" s="18">
        <v>29</v>
      </c>
      <c r="C3" s="18">
        <v>14</v>
      </c>
      <c r="D3" s="18">
        <v>0</v>
      </c>
      <c r="E3" s="18">
        <v>0</v>
      </c>
      <c r="G3" s="18">
        <v>7</v>
      </c>
      <c r="H3" s="18">
        <v>29</v>
      </c>
      <c r="I3" s="18">
        <v>14</v>
      </c>
      <c r="J3" s="18">
        <v>0</v>
      </c>
      <c r="K3" s="18">
        <v>0</v>
      </c>
      <c r="M3" s="18">
        <v>9</v>
      </c>
      <c r="N3" s="18">
        <v>9</v>
      </c>
      <c r="O3" s="18">
        <v>9</v>
      </c>
      <c r="P3" s="18">
        <v>9</v>
      </c>
      <c r="Q3" s="18">
        <v>9</v>
      </c>
      <c r="S3" s="32"/>
      <c r="U3" s="18">
        <v>23</v>
      </c>
      <c r="V3" s="18">
        <v>67</v>
      </c>
      <c r="W3" s="18">
        <v>37</v>
      </c>
      <c r="X3" s="18">
        <v>9</v>
      </c>
      <c r="Y3" s="18">
        <v>9</v>
      </c>
    </row>
    <row r="4" spans="1:25" x14ac:dyDescent="0.3">
      <c r="A4" s="18">
        <v>4.2</v>
      </c>
      <c r="B4" s="18">
        <v>17.399999999999999</v>
      </c>
      <c r="C4" s="18">
        <v>8.4</v>
      </c>
      <c r="D4" s="18">
        <v>0</v>
      </c>
      <c r="E4" s="18">
        <v>0</v>
      </c>
      <c r="G4" s="18">
        <v>4.2</v>
      </c>
      <c r="H4" s="18">
        <v>17.399999999999999</v>
      </c>
      <c r="I4" s="18">
        <v>8.4</v>
      </c>
      <c r="J4" s="18">
        <v>0</v>
      </c>
      <c r="K4" s="18">
        <v>0</v>
      </c>
      <c r="M4" s="18">
        <v>5.3999999999999986</v>
      </c>
      <c r="N4" s="18">
        <v>5.3999999999999986</v>
      </c>
      <c r="O4" s="18">
        <v>5.3999999999999986</v>
      </c>
      <c r="P4" s="18">
        <v>5.3999999999999986</v>
      </c>
      <c r="Q4" s="18">
        <v>5.3999999999999986</v>
      </c>
      <c r="S4" s="32"/>
      <c r="U4" s="18">
        <v>13.8</v>
      </c>
      <c r="V4" s="18">
        <v>40.200000000000003</v>
      </c>
      <c r="W4" s="18">
        <v>22.2</v>
      </c>
      <c r="X4" s="18">
        <v>5.3999999999999986</v>
      </c>
      <c r="Y4" s="18">
        <v>5.3999999999999986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v>7</v>
      </c>
      <c r="B7" s="18">
        <v>13</v>
      </c>
      <c r="C7" s="18">
        <v>7</v>
      </c>
      <c r="D7" s="18">
        <v>0</v>
      </c>
      <c r="E7" s="18">
        <v>0</v>
      </c>
      <c r="G7" s="18">
        <v>7</v>
      </c>
      <c r="H7" s="18">
        <v>13</v>
      </c>
      <c r="I7" s="18">
        <v>7</v>
      </c>
      <c r="J7" s="18">
        <v>0</v>
      </c>
      <c r="K7" s="18">
        <v>0</v>
      </c>
      <c r="M7" s="18">
        <v>7.12</v>
      </c>
      <c r="N7" s="18">
        <v>7.12</v>
      </c>
      <c r="O7" s="18">
        <v>7.12</v>
      </c>
      <c r="P7" s="18">
        <v>7.12</v>
      </c>
      <c r="Q7" s="18">
        <v>7.12</v>
      </c>
      <c r="S7" s="32"/>
      <c r="U7" s="18">
        <v>21.12</v>
      </c>
      <c r="V7" s="18">
        <v>33.119999999999997</v>
      </c>
      <c r="W7" s="18">
        <v>21.12</v>
      </c>
      <c r="X7" s="18">
        <v>7.12</v>
      </c>
      <c r="Y7" s="18">
        <v>7.12</v>
      </c>
    </row>
    <row r="8" spans="1:25" x14ac:dyDescent="0.3">
      <c r="A8" s="18">
        <v>7</v>
      </c>
      <c r="B8" s="18">
        <v>21.5</v>
      </c>
      <c r="C8" s="18">
        <v>12</v>
      </c>
      <c r="D8" s="18">
        <v>0</v>
      </c>
      <c r="E8" s="18">
        <v>0</v>
      </c>
      <c r="G8" s="18">
        <v>7</v>
      </c>
      <c r="H8" s="18">
        <v>21.5</v>
      </c>
      <c r="I8" s="18">
        <v>12</v>
      </c>
      <c r="J8" s="18">
        <v>0</v>
      </c>
      <c r="K8" s="18">
        <v>0</v>
      </c>
      <c r="M8" s="18">
        <v>7.1599999999999993</v>
      </c>
      <c r="N8" s="18">
        <v>7.1599999999999993</v>
      </c>
      <c r="O8" s="18">
        <v>7.1599999999999993</v>
      </c>
      <c r="P8" s="18">
        <v>7.1599999999999993</v>
      </c>
      <c r="Q8" s="18">
        <v>7.1599999999999993</v>
      </c>
      <c r="S8" s="32"/>
      <c r="U8" s="18">
        <v>21.16</v>
      </c>
      <c r="V8" s="18">
        <v>50.16</v>
      </c>
      <c r="W8" s="18">
        <v>31.16</v>
      </c>
      <c r="X8" s="18">
        <v>7.1599999999999993</v>
      </c>
      <c r="Y8" s="18">
        <v>7.1599999999999993</v>
      </c>
    </row>
    <row r="9" spans="1:25" x14ac:dyDescent="0.3">
      <c r="A9" s="18">
        <v>7</v>
      </c>
      <c r="B9" s="18">
        <v>7.5</v>
      </c>
      <c r="C9" s="18">
        <v>6</v>
      </c>
      <c r="D9" s="18">
        <v>0</v>
      </c>
      <c r="E9" s="18">
        <v>0</v>
      </c>
      <c r="G9" s="18">
        <v>7</v>
      </c>
      <c r="H9" s="18">
        <v>7.5</v>
      </c>
      <c r="I9" s="18">
        <v>6</v>
      </c>
      <c r="J9" s="18">
        <v>0</v>
      </c>
      <c r="K9" s="18">
        <v>0</v>
      </c>
      <c r="M9" s="18">
        <v>6.1</v>
      </c>
      <c r="N9" s="18">
        <v>6.1</v>
      </c>
      <c r="O9" s="18">
        <v>6.1</v>
      </c>
      <c r="P9" s="18">
        <v>6.1</v>
      </c>
      <c r="Q9" s="18">
        <v>6.1</v>
      </c>
      <c r="S9" s="32"/>
      <c r="U9" s="18">
        <v>20.100000000000001</v>
      </c>
      <c r="V9" s="18">
        <v>21.1</v>
      </c>
      <c r="W9" s="18">
        <v>18.100000000000001</v>
      </c>
      <c r="X9" s="18">
        <v>6.1</v>
      </c>
      <c r="Y9" s="18">
        <v>6.1</v>
      </c>
    </row>
    <row r="10" spans="1:25" x14ac:dyDescent="0.3">
      <c r="A10" s="18">
        <v>0</v>
      </c>
      <c r="B10" s="18">
        <v>8.5</v>
      </c>
      <c r="C10" s="18">
        <v>3</v>
      </c>
      <c r="D10" s="18">
        <v>0</v>
      </c>
      <c r="E10" s="18">
        <v>0</v>
      </c>
      <c r="G10" s="18">
        <v>0</v>
      </c>
      <c r="H10" s="18">
        <v>8.5</v>
      </c>
      <c r="I10" s="18">
        <v>3</v>
      </c>
      <c r="J10" s="18">
        <v>0</v>
      </c>
      <c r="K10" s="18">
        <v>0</v>
      </c>
      <c r="M10" s="18">
        <v>7.1599999999999993</v>
      </c>
      <c r="N10" s="18">
        <v>7.1599999999999993</v>
      </c>
      <c r="O10" s="18">
        <v>7.1599999999999993</v>
      </c>
      <c r="P10" s="18">
        <v>7.1599999999999993</v>
      </c>
      <c r="Q10" s="18">
        <v>7.1599999999999993</v>
      </c>
      <c r="S10" s="32"/>
      <c r="U10" s="18">
        <v>7.1599999999999993</v>
      </c>
      <c r="V10" s="18">
        <v>24.16</v>
      </c>
      <c r="W10" s="18">
        <v>13.16</v>
      </c>
      <c r="X10" s="18">
        <v>7.1599999999999993</v>
      </c>
      <c r="Y10" s="18">
        <v>7.1599999999999993</v>
      </c>
    </row>
    <row r="11" spans="1:25" x14ac:dyDescent="0.3">
      <c r="A11" s="18">
        <v>6</v>
      </c>
      <c r="B11" s="18">
        <v>4.5</v>
      </c>
      <c r="C11" s="18">
        <v>4</v>
      </c>
      <c r="D11" s="18">
        <v>0</v>
      </c>
      <c r="E11" s="18">
        <v>0</v>
      </c>
      <c r="G11" s="18">
        <v>6</v>
      </c>
      <c r="H11" s="18">
        <v>4.5</v>
      </c>
      <c r="I11" s="18">
        <v>4</v>
      </c>
      <c r="J11" s="18">
        <v>0</v>
      </c>
      <c r="K11" s="18">
        <v>0</v>
      </c>
      <c r="M11" s="18">
        <v>6.3</v>
      </c>
      <c r="N11" s="18">
        <v>6.3</v>
      </c>
      <c r="O11" s="18">
        <v>6.3</v>
      </c>
      <c r="P11" s="18">
        <v>6.3</v>
      </c>
      <c r="Q11" s="18">
        <v>6.3</v>
      </c>
      <c r="S11" s="32"/>
      <c r="U11" s="18">
        <v>18.3</v>
      </c>
      <c r="V11" s="18">
        <v>15.3</v>
      </c>
      <c r="W11" s="18">
        <v>14.3</v>
      </c>
      <c r="X11" s="18">
        <v>6.3</v>
      </c>
      <c r="Y11" s="18">
        <v>6.3</v>
      </c>
    </row>
    <row r="12" spans="1:25" x14ac:dyDescent="0.3">
      <c r="A12" s="18">
        <v>6</v>
      </c>
      <c r="B12" s="18">
        <v>21.5</v>
      </c>
      <c r="C12" s="18">
        <v>4</v>
      </c>
      <c r="D12" s="18">
        <v>0</v>
      </c>
      <c r="E12" s="18">
        <v>0</v>
      </c>
      <c r="G12" s="18">
        <v>6</v>
      </c>
      <c r="H12" s="18">
        <v>21.5</v>
      </c>
      <c r="I12" s="18">
        <v>4</v>
      </c>
      <c r="J12" s="18">
        <v>0</v>
      </c>
      <c r="K12" s="18">
        <v>0</v>
      </c>
      <c r="M12" s="18">
        <v>5.82</v>
      </c>
      <c r="N12" s="18">
        <v>5.82</v>
      </c>
      <c r="O12" s="18">
        <v>5.82</v>
      </c>
      <c r="P12" s="18">
        <v>5.82</v>
      </c>
      <c r="Q12" s="18">
        <v>5.82</v>
      </c>
      <c r="S12" s="32"/>
      <c r="U12" s="18">
        <v>17.82</v>
      </c>
      <c r="V12" s="18">
        <v>48.82</v>
      </c>
      <c r="W12" s="18">
        <v>13.82</v>
      </c>
      <c r="X12" s="18">
        <v>5.82</v>
      </c>
      <c r="Y12" s="18">
        <v>5.82</v>
      </c>
    </row>
    <row r="13" spans="1:25" x14ac:dyDescent="0.3">
      <c r="A13" s="18">
        <v>7</v>
      </c>
      <c r="B13" s="18">
        <v>7</v>
      </c>
      <c r="C13" s="18">
        <v>6</v>
      </c>
      <c r="D13" s="18">
        <v>0</v>
      </c>
      <c r="E13" s="18">
        <v>0</v>
      </c>
      <c r="G13" s="18">
        <v>7</v>
      </c>
      <c r="H13" s="18">
        <v>7</v>
      </c>
      <c r="I13" s="18">
        <v>6</v>
      </c>
      <c r="J13" s="18">
        <v>0</v>
      </c>
      <c r="K13" s="18">
        <v>0</v>
      </c>
      <c r="M13" s="18">
        <v>7.0400000000000009</v>
      </c>
      <c r="N13" s="18">
        <v>7.0400000000000009</v>
      </c>
      <c r="O13" s="18">
        <v>7.0400000000000009</v>
      </c>
      <c r="P13" s="18">
        <v>7.0400000000000009</v>
      </c>
      <c r="Q13" s="18">
        <v>7.0400000000000009</v>
      </c>
      <c r="S13" s="32"/>
      <c r="U13" s="18">
        <v>21.04</v>
      </c>
      <c r="V13" s="18">
        <v>21.04</v>
      </c>
      <c r="W13" s="18">
        <v>19.04</v>
      </c>
      <c r="X13" s="18">
        <v>7.0400000000000009</v>
      </c>
      <c r="Y13" s="18">
        <v>7.0400000000000009</v>
      </c>
    </row>
    <row r="14" spans="1:25" x14ac:dyDescent="0.3">
      <c r="A14" s="18">
        <v>3</v>
      </c>
      <c r="B14" s="18">
        <v>21.5</v>
      </c>
      <c r="C14" s="18">
        <v>5</v>
      </c>
      <c r="D14" s="18">
        <v>0</v>
      </c>
      <c r="E14" s="18">
        <v>0</v>
      </c>
      <c r="G14" s="18">
        <v>3</v>
      </c>
      <c r="H14" s="18">
        <v>21.5</v>
      </c>
      <c r="I14" s="18">
        <v>5</v>
      </c>
      <c r="J14" s="18">
        <v>0</v>
      </c>
      <c r="K14" s="18">
        <v>0</v>
      </c>
      <c r="M14" s="18">
        <v>7.02</v>
      </c>
      <c r="N14" s="18">
        <v>7.02</v>
      </c>
      <c r="O14" s="18">
        <v>7.02</v>
      </c>
      <c r="P14" s="18">
        <v>7.02</v>
      </c>
      <c r="Q14" s="18">
        <v>7.02</v>
      </c>
      <c r="S14" s="32"/>
      <c r="U14" s="18">
        <v>13.02</v>
      </c>
      <c r="V14" s="18">
        <v>50.02</v>
      </c>
      <c r="W14" s="18">
        <v>17.02</v>
      </c>
      <c r="X14" s="18">
        <v>7.02</v>
      </c>
      <c r="Y14" s="18">
        <v>7.02</v>
      </c>
    </row>
    <row r="15" spans="1:25" x14ac:dyDescent="0.3">
      <c r="A15" s="18">
        <v>6</v>
      </c>
      <c r="B15" s="18">
        <v>12.5</v>
      </c>
      <c r="C15" s="18">
        <v>5</v>
      </c>
      <c r="D15" s="18">
        <v>0</v>
      </c>
      <c r="E15" s="18">
        <v>0</v>
      </c>
      <c r="G15" s="18">
        <v>6</v>
      </c>
      <c r="H15" s="18">
        <v>12.5</v>
      </c>
      <c r="I15" s="18">
        <v>5</v>
      </c>
      <c r="J15" s="18">
        <v>0</v>
      </c>
      <c r="K15" s="18">
        <v>0</v>
      </c>
      <c r="M15" s="18">
        <v>6.2200000000000006</v>
      </c>
      <c r="N15" s="18">
        <v>6.2200000000000006</v>
      </c>
      <c r="O15" s="18">
        <v>6.2200000000000006</v>
      </c>
      <c r="P15" s="18">
        <v>6.2200000000000006</v>
      </c>
      <c r="Q15" s="18">
        <v>6.2200000000000006</v>
      </c>
      <c r="S15" s="32"/>
      <c r="U15" s="18">
        <v>18.22</v>
      </c>
      <c r="V15" s="18">
        <v>31.22</v>
      </c>
      <c r="W15" s="18">
        <v>16.22</v>
      </c>
      <c r="X15" s="18">
        <v>6.2200000000000006</v>
      </c>
      <c r="Y15" s="18">
        <v>6.2200000000000006</v>
      </c>
    </row>
    <row r="16" spans="1:25" x14ac:dyDescent="0.3">
      <c r="A16" s="18">
        <v>6</v>
      </c>
      <c r="B16" s="18">
        <v>17.5</v>
      </c>
      <c r="C16" s="18">
        <v>5</v>
      </c>
      <c r="D16" s="18">
        <v>0</v>
      </c>
      <c r="E16" s="18">
        <v>0</v>
      </c>
      <c r="G16" s="18">
        <v>6</v>
      </c>
      <c r="H16" s="18">
        <v>17.5</v>
      </c>
      <c r="I16" s="18">
        <v>5</v>
      </c>
      <c r="J16" s="18">
        <v>0</v>
      </c>
      <c r="K16" s="18">
        <v>0</v>
      </c>
      <c r="M16" s="18">
        <v>7.76</v>
      </c>
      <c r="N16" s="18">
        <v>7.76</v>
      </c>
      <c r="O16" s="18">
        <v>7.76</v>
      </c>
      <c r="P16" s="18">
        <v>7.76</v>
      </c>
      <c r="Q16" s="18">
        <v>7.76</v>
      </c>
      <c r="S16" s="32"/>
      <c r="U16" s="18">
        <v>19.760000000000002</v>
      </c>
      <c r="V16" s="18">
        <v>42.76</v>
      </c>
      <c r="W16" s="18">
        <v>17.760000000000002</v>
      </c>
      <c r="X16" s="18">
        <v>7.76</v>
      </c>
      <c r="Y16" s="18">
        <v>7.76</v>
      </c>
    </row>
    <row r="17" spans="1:25" x14ac:dyDescent="0.3">
      <c r="A17" s="18">
        <v>1</v>
      </c>
      <c r="B17" s="18">
        <v>17.5</v>
      </c>
      <c r="C17" s="18">
        <v>6</v>
      </c>
      <c r="D17" s="18">
        <v>0</v>
      </c>
      <c r="E17" s="18">
        <v>0</v>
      </c>
      <c r="G17" s="18">
        <v>1</v>
      </c>
      <c r="H17" s="18">
        <v>17.5</v>
      </c>
      <c r="I17" s="18">
        <v>6</v>
      </c>
      <c r="J17" s="18">
        <v>0</v>
      </c>
      <c r="K17" s="18">
        <v>0</v>
      </c>
      <c r="M17" s="18">
        <v>6.74</v>
      </c>
      <c r="N17" s="18">
        <v>6.74</v>
      </c>
      <c r="O17" s="18">
        <v>6.74</v>
      </c>
      <c r="P17" s="18">
        <v>6.74</v>
      </c>
      <c r="Q17" s="18">
        <v>6.74</v>
      </c>
      <c r="S17" s="32"/>
      <c r="U17" s="18">
        <v>8.74</v>
      </c>
      <c r="V17" s="18">
        <v>41.74</v>
      </c>
      <c r="W17" s="18">
        <v>18.739999999999998</v>
      </c>
      <c r="X17" s="18">
        <v>6.74</v>
      </c>
      <c r="Y17" s="18">
        <v>6.74</v>
      </c>
    </row>
    <row r="18" spans="1:25" x14ac:dyDescent="0.3">
      <c r="A18" s="18">
        <v>2</v>
      </c>
      <c r="B18" s="18">
        <v>12.5</v>
      </c>
      <c r="C18" s="18">
        <v>5</v>
      </c>
      <c r="D18" s="18">
        <v>0</v>
      </c>
      <c r="E18" s="18">
        <v>0</v>
      </c>
      <c r="G18" s="18">
        <v>2</v>
      </c>
      <c r="H18" s="18">
        <v>12.5</v>
      </c>
      <c r="I18" s="18">
        <v>5</v>
      </c>
      <c r="J18" s="18">
        <v>0</v>
      </c>
      <c r="K18" s="18">
        <v>0</v>
      </c>
      <c r="M18" s="18">
        <v>7.7200000000000006</v>
      </c>
      <c r="N18" s="18">
        <v>7.7200000000000006</v>
      </c>
      <c r="O18" s="18">
        <v>7.7200000000000006</v>
      </c>
      <c r="P18" s="18">
        <v>7.7200000000000006</v>
      </c>
      <c r="Q18" s="18">
        <v>7.7200000000000006</v>
      </c>
      <c r="S18" s="32"/>
      <c r="U18" s="18">
        <v>11.72</v>
      </c>
      <c r="V18" s="18">
        <v>32.72</v>
      </c>
      <c r="W18" s="18">
        <v>17.72</v>
      </c>
      <c r="X18" s="18">
        <v>7.7200000000000006</v>
      </c>
      <c r="Y18" s="18">
        <v>7.7200000000000006</v>
      </c>
    </row>
    <row r="19" spans="1:25" x14ac:dyDescent="0.3">
      <c r="A19" s="18">
        <v>6</v>
      </c>
      <c r="B19" s="18">
        <v>10.5</v>
      </c>
      <c r="C19" s="18">
        <v>7</v>
      </c>
      <c r="D19" s="18">
        <v>0</v>
      </c>
      <c r="E19" s="18">
        <v>0</v>
      </c>
      <c r="G19" s="18">
        <v>6</v>
      </c>
      <c r="H19" s="18">
        <v>10.5</v>
      </c>
      <c r="I19" s="18">
        <v>7</v>
      </c>
      <c r="J19" s="18">
        <v>0</v>
      </c>
      <c r="K19" s="18">
        <v>0</v>
      </c>
      <c r="M19" s="18">
        <v>7.2200000000000006</v>
      </c>
      <c r="N19" s="18">
        <v>7.2200000000000006</v>
      </c>
      <c r="O19" s="18">
        <v>7.2200000000000006</v>
      </c>
      <c r="P19" s="18">
        <v>7.2200000000000006</v>
      </c>
      <c r="Q19" s="18">
        <v>7.2200000000000006</v>
      </c>
      <c r="S19" s="32"/>
      <c r="U19" s="18">
        <v>19.22</v>
      </c>
      <c r="V19" s="18">
        <v>28.22</v>
      </c>
      <c r="W19" s="18">
        <v>21.22</v>
      </c>
      <c r="X19" s="18">
        <v>7.2200000000000006</v>
      </c>
      <c r="Y19" s="18">
        <v>7.2200000000000006</v>
      </c>
    </row>
    <row r="20" spans="1:25" x14ac:dyDescent="0.3">
      <c r="A20" s="18">
        <v>2</v>
      </c>
      <c r="B20" s="18">
        <v>7</v>
      </c>
      <c r="C20" s="18">
        <v>5</v>
      </c>
      <c r="D20" s="18">
        <v>0</v>
      </c>
      <c r="E20" s="18">
        <v>0</v>
      </c>
      <c r="G20" s="18">
        <v>2</v>
      </c>
      <c r="H20" s="18">
        <v>7</v>
      </c>
      <c r="I20" s="18">
        <v>5</v>
      </c>
      <c r="J20" s="18">
        <v>0</v>
      </c>
      <c r="K20" s="18">
        <v>0</v>
      </c>
      <c r="M20" s="18">
        <v>5.26</v>
      </c>
      <c r="N20" s="18">
        <v>5.26</v>
      </c>
      <c r="O20" s="18">
        <v>5.26</v>
      </c>
      <c r="P20" s="18">
        <v>5.26</v>
      </c>
      <c r="Q20" s="18">
        <v>5.26</v>
      </c>
      <c r="S20" s="32"/>
      <c r="U20" s="18">
        <v>9.26</v>
      </c>
      <c r="V20" s="18">
        <v>19.260000000000002</v>
      </c>
      <c r="W20" s="18">
        <v>15.26</v>
      </c>
      <c r="X20" s="18">
        <v>5.26</v>
      </c>
      <c r="Y20" s="18">
        <v>5.26</v>
      </c>
    </row>
    <row r="21" spans="1:25" x14ac:dyDescent="0.3">
      <c r="A21" s="18">
        <v>5</v>
      </c>
      <c r="B21" s="18">
        <v>18.5</v>
      </c>
      <c r="C21" s="18">
        <v>4</v>
      </c>
      <c r="D21" s="18">
        <v>0</v>
      </c>
      <c r="E21" s="18">
        <v>0</v>
      </c>
      <c r="G21" s="18">
        <v>5</v>
      </c>
      <c r="H21" s="18">
        <v>18.5</v>
      </c>
      <c r="I21" s="18">
        <v>4</v>
      </c>
      <c r="J21" s="18">
        <v>0</v>
      </c>
      <c r="K21" s="18">
        <v>0</v>
      </c>
      <c r="M21" s="18">
        <v>7.32</v>
      </c>
      <c r="N21" s="18">
        <v>7.32</v>
      </c>
      <c r="O21" s="18">
        <v>7.32</v>
      </c>
      <c r="P21" s="18">
        <v>7.32</v>
      </c>
      <c r="Q21" s="18">
        <v>7.32</v>
      </c>
      <c r="S21" s="32"/>
      <c r="U21" s="18">
        <v>17.32</v>
      </c>
      <c r="V21" s="18">
        <v>44.32</v>
      </c>
      <c r="W21" s="18">
        <v>15.32</v>
      </c>
      <c r="X21" s="18">
        <v>7.32</v>
      </c>
      <c r="Y21" s="18">
        <v>7.32</v>
      </c>
    </row>
    <row r="22" spans="1:25" x14ac:dyDescent="0.3">
      <c r="A22" s="18">
        <v>0</v>
      </c>
      <c r="B22" s="18">
        <v>7</v>
      </c>
      <c r="C22" s="18">
        <v>0</v>
      </c>
      <c r="D22" s="18">
        <v>0</v>
      </c>
      <c r="E22" s="18">
        <v>0</v>
      </c>
      <c r="G22" s="18">
        <v>0</v>
      </c>
      <c r="H22" s="18">
        <v>7</v>
      </c>
      <c r="I22" s="18">
        <v>0</v>
      </c>
      <c r="J22" s="18">
        <v>0</v>
      </c>
      <c r="K22" s="18">
        <v>0</v>
      </c>
      <c r="M22" s="18">
        <v>5.8</v>
      </c>
      <c r="N22" s="18">
        <v>5.8</v>
      </c>
      <c r="O22" s="18">
        <v>5.8</v>
      </c>
      <c r="P22" s="18">
        <v>5.8</v>
      </c>
      <c r="Q22" s="18">
        <v>5.8</v>
      </c>
      <c r="S22" s="32"/>
      <c r="U22" s="18">
        <v>5.8</v>
      </c>
      <c r="V22" s="18">
        <v>19.8</v>
      </c>
      <c r="W22" s="18">
        <v>5.8</v>
      </c>
      <c r="X22" s="18">
        <v>5.8</v>
      </c>
      <c r="Y22" s="18">
        <v>5.8</v>
      </c>
    </row>
    <row r="23" spans="1:25" x14ac:dyDescent="0.3">
      <c r="A23" s="18">
        <v>7</v>
      </c>
      <c r="B23" s="18">
        <v>19</v>
      </c>
      <c r="C23" s="18">
        <v>6</v>
      </c>
      <c r="D23" s="18">
        <v>0</v>
      </c>
      <c r="E23" s="18">
        <v>0</v>
      </c>
      <c r="G23" s="18">
        <v>7</v>
      </c>
      <c r="H23" s="18">
        <v>19</v>
      </c>
      <c r="I23" s="18">
        <v>6</v>
      </c>
      <c r="J23" s="18">
        <v>0</v>
      </c>
      <c r="K23" s="18">
        <v>0</v>
      </c>
      <c r="M23" s="18">
        <v>7.18</v>
      </c>
      <c r="N23" s="18">
        <v>7.18</v>
      </c>
      <c r="O23" s="18">
        <v>7.18</v>
      </c>
      <c r="P23" s="18">
        <v>7.18</v>
      </c>
      <c r="Q23" s="18">
        <v>7.18</v>
      </c>
      <c r="S23" s="32"/>
      <c r="U23" s="18">
        <v>21.18</v>
      </c>
      <c r="V23" s="18">
        <v>45.18</v>
      </c>
      <c r="W23" s="18">
        <v>19.18</v>
      </c>
      <c r="X23" s="18">
        <v>7.18</v>
      </c>
      <c r="Y23" s="18">
        <v>7.18</v>
      </c>
    </row>
    <row r="24" spans="1:25" x14ac:dyDescent="0.3">
      <c r="A24" s="18">
        <v>3</v>
      </c>
      <c r="B24" s="18">
        <v>1</v>
      </c>
      <c r="C24" s="18">
        <v>7</v>
      </c>
      <c r="D24" s="18">
        <v>0</v>
      </c>
      <c r="E24" s="18">
        <v>0</v>
      </c>
      <c r="G24" s="18">
        <v>3</v>
      </c>
      <c r="H24" s="18">
        <v>1</v>
      </c>
      <c r="I24" s="18">
        <v>7</v>
      </c>
      <c r="J24" s="18">
        <v>0</v>
      </c>
      <c r="K24" s="18">
        <v>0</v>
      </c>
      <c r="M24" s="18">
        <v>7.94</v>
      </c>
      <c r="N24" s="18">
        <v>7.94</v>
      </c>
      <c r="O24" s="18">
        <v>7.94</v>
      </c>
      <c r="P24" s="18">
        <v>7.94</v>
      </c>
      <c r="Q24" s="18">
        <v>7.94</v>
      </c>
      <c r="S24" s="32"/>
      <c r="U24" s="18">
        <v>13.94</v>
      </c>
      <c r="V24" s="18">
        <v>9.9400000000000013</v>
      </c>
      <c r="W24" s="18">
        <v>21.94</v>
      </c>
      <c r="X24" s="18">
        <v>7.94</v>
      </c>
      <c r="Y24" s="18">
        <v>7.94</v>
      </c>
    </row>
    <row r="25" spans="1:25" x14ac:dyDescent="0.3">
      <c r="A25" s="18">
        <v>6</v>
      </c>
      <c r="B25" s="18">
        <v>17</v>
      </c>
      <c r="C25" s="18">
        <v>2</v>
      </c>
      <c r="D25" s="18">
        <v>0</v>
      </c>
      <c r="E25" s="18">
        <v>0</v>
      </c>
      <c r="G25" s="18">
        <v>6</v>
      </c>
      <c r="H25" s="18">
        <v>17</v>
      </c>
      <c r="I25" s="18">
        <v>2</v>
      </c>
      <c r="J25" s="18">
        <v>0</v>
      </c>
      <c r="K25" s="18">
        <v>0</v>
      </c>
      <c r="M25" s="18">
        <v>7.1</v>
      </c>
      <c r="N25" s="18">
        <v>7.1</v>
      </c>
      <c r="O25" s="18">
        <v>7.1</v>
      </c>
      <c r="P25" s="18">
        <v>7.1</v>
      </c>
      <c r="Q25" s="18">
        <v>7.1</v>
      </c>
      <c r="S25" s="32"/>
      <c r="U25" s="18">
        <v>19.100000000000001</v>
      </c>
      <c r="V25" s="18">
        <v>41.1</v>
      </c>
      <c r="W25" s="18">
        <v>11.1</v>
      </c>
      <c r="X25" s="18">
        <v>7.1</v>
      </c>
      <c r="Y25" s="18">
        <v>7.1</v>
      </c>
    </row>
    <row r="26" spans="1:25" x14ac:dyDescent="0.3">
      <c r="A26" s="18">
        <v>0</v>
      </c>
      <c r="B26" s="18">
        <v>6</v>
      </c>
      <c r="C26" s="18">
        <v>0</v>
      </c>
      <c r="D26" s="18">
        <v>0</v>
      </c>
      <c r="E26" s="18">
        <v>0</v>
      </c>
      <c r="G26" s="18">
        <v>0</v>
      </c>
      <c r="H26" s="18">
        <v>6</v>
      </c>
      <c r="I26" s="18">
        <v>0</v>
      </c>
      <c r="J26" s="18">
        <v>0</v>
      </c>
      <c r="K26" s="18">
        <v>0</v>
      </c>
      <c r="M26" s="18">
        <v>6.2200000000000006</v>
      </c>
      <c r="N26" s="18">
        <v>6.2200000000000006</v>
      </c>
      <c r="O26" s="18">
        <v>6.2200000000000006</v>
      </c>
      <c r="P26" s="18">
        <v>6.2200000000000006</v>
      </c>
      <c r="Q26" s="18">
        <v>6.2200000000000006</v>
      </c>
      <c r="S26" s="32"/>
      <c r="U26" s="18">
        <v>6.2200000000000006</v>
      </c>
      <c r="V26" s="18">
        <v>18.22</v>
      </c>
      <c r="W26" s="18">
        <v>6.2200000000000006</v>
      </c>
      <c r="X26" s="18">
        <v>6.2200000000000006</v>
      </c>
      <c r="Y26" s="18">
        <v>6.2200000000000006</v>
      </c>
    </row>
    <row r="27" spans="1:25" x14ac:dyDescent="0.3">
      <c r="A27" s="18">
        <v>6</v>
      </c>
      <c r="B27" s="18">
        <v>11.5</v>
      </c>
      <c r="C27" s="18">
        <v>5</v>
      </c>
      <c r="D27" s="18">
        <v>0</v>
      </c>
      <c r="E27" s="18">
        <v>0</v>
      </c>
      <c r="G27" s="18">
        <v>6</v>
      </c>
      <c r="H27" s="18">
        <v>11.5</v>
      </c>
      <c r="I27" s="18">
        <v>5</v>
      </c>
      <c r="J27" s="18">
        <v>0</v>
      </c>
      <c r="K27" s="18">
        <v>0</v>
      </c>
      <c r="M27" s="18">
        <v>6.34</v>
      </c>
      <c r="N27" s="18">
        <v>6.34</v>
      </c>
      <c r="O27" s="18">
        <v>6.34</v>
      </c>
      <c r="P27" s="18">
        <v>6.34</v>
      </c>
      <c r="Q27" s="18">
        <v>6.34</v>
      </c>
      <c r="S27" s="32"/>
      <c r="U27" s="18">
        <v>18.34</v>
      </c>
      <c r="V27" s="18">
        <v>29.34</v>
      </c>
      <c r="W27" s="18">
        <v>16.34</v>
      </c>
      <c r="X27" s="18">
        <v>6.34</v>
      </c>
      <c r="Y27" s="18">
        <v>6.34</v>
      </c>
    </row>
    <row r="28" spans="1:25" x14ac:dyDescent="0.3">
      <c r="A28" s="18">
        <v>5</v>
      </c>
      <c r="B28" s="18">
        <v>18.5</v>
      </c>
      <c r="C28" s="18">
        <v>2</v>
      </c>
      <c r="D28" s="18">
        <v>0</v>
      </c>
      <c r="E28" s="18">
        <v>0</v>
      </c>
      <c r="G28" s="18">
        <v>5</v>
      </c>
      <c r="H28" s="18">
        <v>18.5</v>
      </c>
      <c r="I28" s="18">
        <v>2</v>
      </c>
      <c r="J28" s="18">
        <v>0</v>
      </c>
      <c r="K28" s="18">
        <v>0</v>
      </c>
      <c r="M28" s="18">
        <v>7.7200000000000006</v>
      </c>
      <c r="N28" s="18">
        <v>7.7200000000000006</v>
      </c>
      <c r="O28" s="18">
        <v>7.7200000000000006</v>
      </c>
      <c r="P28" s="18">
        <v>7.7200000000000006</v>
      </c>
      <c r="Q28" s="18">
        <v>7.7200000000000006</v>
      </c>
      <c r="S28" s="32"/>
      <c r="U28" s="18">
        <v>17.72</v>
      </c>
      <c r="V28" s="18">
        <v>44.72</v>
      </c>
      <c r="W28" s="18">
        <v>11.72</v>
      </c>
      <c r="X28" s="18">
        <v>7.7200000000000006</v>
      </c>
      <c r="Y28" s="18">
        <v>7.7200000000000006</v>
      </c>
    </row>
    <row r="29" spans="1:25" x14ac:dyDescent="0.3">
      <c r="A29" s="18">
        <v>6</v>
      </c>
      <c r="B29" s="18">
        <v>15.5</v>
      </c>
      <c r="C29" s="18">
        <v>6</v>
      </c>
      <c r="D29" s="18">
        <v>0</v>
      </c>
      <c r="E29" s="18">
        <v>0</v>
      </c>
      <c r="G29" s="18">
        <v>6</v>
      </c>
      <c r="H29" s="18">
        <v>15.5</v>
      </c>
      <c r="I29" s="18">
        <v>6</v>
      </c>
      <c r="J29" s="18">
        <v>0</v>
      </c>
      <c r="K29" s="18">
        <v>0</v>
      </c>
      <c r="M29" s="18">
        <v>7.5</v>
      </c>
      <c r="N29" s="18">
        <v>7.5</v>
      </c>
      <c r="O29" s="18">
        <v>7.5</v>
      </c>
      <c r="P29" s="18">
        <v>7.5</v>
      </c>
      <c r="Q29" s="18">
        <v>7.5</v>
      </c>
      <c r="S29" s="32"/>
      <c r="U29" s="18">
        <v>19.5</v>
      </c>
      <c r="V29" s="18">
        <v>38.5</v>
      </c>
      <c r="W29" s="18">
        <v>19.5</v>
      </c>
      <c r="X29" s="18">
        <v>7.5</v>
      </c>
      <c r="Y29" s="18">
        <v>7.5</v>
      </c>
    </row>
    <row r="30" spans="1:25" x14ac:dyDescent="0.3">
      <c r="A30" s="18">
        <v>4</v>
      </c>
      <c r="B30" s="18">
        <v>12.5</v>
      </c>
      <c r="C30" s="18">
        <v>3</v>
      </c>
      <c r="D30" s="18">
        <v>0</v>
      </c>
      <c r="E30" s="18">
        <v>0</v>
      </c>
      <c r="G30" s="18">
        <v>4</v>
      </c>
      <c r="H30" s="18">
        <v>12.5</v>
      </c>
      <c r="I30" s="18">
        <v>3</v>
      </c>
      <c r="J30" s="18">
        <v>0</v>
      </c>
      <c r="K30" s="18">
        <v>0</v>
      </c>
      <c r="M30" s="18">
        <v>7</v>
      </c>
      <c r="N30" s="18">
        <v>7</v>
      </c>
      <c r="O30" s="18">
        <v>7</v>
      </c>
      <c r="P30" s="18">
        <v>7</v>
      </c>
      <c r="Q30" s="18">
        <v>7</v>
      </c>
      <c r="S30" s="32"/>
      <c r="U30" s="18">
        <v>15</v>
      </c>
      <c r="V30" s="18">
        <v>32</v>
      </c>
      <c r="W30" s="18">
        <v>13</v>
      </c>
      <c r="X30" s="18">
        <v>7</v>
      </c>
      <c r="Y30" s="18">
        <v>7</v>
      </c>
    </row>
    <row r="31" spans="1:25" x14ac:dyDescent="0.3">
      <c r="A31" s="18">
        <v>5</v>
      </c>
      <c r="B31" s="18">
        <v>18.5</v>
      </c>
      <c r="C31" s="18">
        <v>5</v>
      </c>
      <c r="D31" s="18">
        <v>0</v>
      </c>
      <c r="E31" s="18">
        <v>0</v>
      </c>
      <c r="G31" s="18">
        <v>5</v>
      </c>
      <c r="H31" s="18">
        <v>18.5</v>
      </c>
      <c r="I31" s="18">
        <v>5</v>
      </c>
      <c r="J31" s="18">
        <v>0</v>
      </c>
      <c r="K31" s="18">
        <v>0</v>
      </c>
      <c r="M31" s="18">
        <v>7.1</v>
      </c>
      <c r="N31" s="18">
        <v>7.1</v>
      </c>
      <c r="O31" s="18">
        <v>7.1</v>
      </c>
      <c r="P31" s="18">
        <v>7.1</v>
      </c>
      <c r="Q31" s="18">
        <v>7.1</v>
      </c>
      <c r="S31" s="32"/>
      <c r="U31" s="18">
        <v>17.100000000000001</v>
      </c>
      <c r="V31" s="18">
        <v>44.1</v>
      </c>
      <c r="W31" s="18">
        <v>17.100000000000001</v>
      </c>
      <c r="X31" s="18">
        <v>7.1</v>
      </c>
      <c r="Y31" s="18">
        <v>7.1</v>
      </c>
    </row>
    <row r="32" spans="1:25" x14ac:dyDescent="0.3">
      <c r="A32" s="18">
        <v>5</v>
      </c>
      <c r="B32" s="18">
        <v>12</v>
      </c>
      <c r="C32" s="18">
        <v>0</v>
      </c>
      <c r="D32" s="18">
        <v>0</v>
      </c>
      <c r="E32" s="18">
        <v>0</v>
      </c>
      <c r="G32" s="18">
        <v>5</v>
      </c>
      <c r="H32" s="18">
        <v>12</v>
      </c>
      <c r="I32" s="18">
        <v>0</v>
      </c>
      <c r="J32" s="18">
        <v>0</v>
      </c>
      <c r="K32" s="18">
        <v>0</v>
      </c>
      <c r="M32" s="18">
        <v>7.38</v>
      </c>
      <c r="N32" s="18">
        <v>7.38</v>
      </c>
      <c r="O32" s="18">
        <v>7.38</v>
      </c>
      <c r="P32" s="18">
        <v>7.38</v>
      </c>
      <c r="Q32" s="18">
        <v>7.38</v>
      </c>
      <c r="S32" s="32"/>
      <c r="U32" s="18">
        <v>17.38</v>
      </c>
      <c r="V32" s="18">
        <v>31.38</v>
      </c>
      <c r="W32" s="18">
        <v>7.38</v>
      </c>
      <c r="X32" s="18">
        <v>7.38</v>
      </c>
      <c r="Y32" s="18">
        <v>7.38</v>
      </c>
    </row>
    <row r="33" spans="1:25" x14ac:dyDescent="0.3">
      <c r="A33" s="18">
        <v>2</v>
      </c>
      <c r="B33" s="18">
        <v>10</v>
      </c>
      <c r="C33" s="18">
        <v>11</v>
      </c>
      <c r="D33" s="18">
        <v>0</v>
      </c>
      <c r="E33" s="18">
        <v>0</v>
      </c>
      <c r="G33" s="18">
        <v>2</v>
      </c>
      <c r="H33" s="18">
        <v>10</v>
      </c>
      <c r="I33" s="18">
        <v>11</v>
      </c>
      <c r="J33" s="18">
        <v>0</v>
      </c>
      <c r="K33" s="18">
        <v>0</v>
      </c>
      <c r="M33" s="18">
        <v>7.38</v>
      </c>
      <c r="N33" s="18">
        <v>7.38</v>
      </c>
      <c r="O33" s="18">
        <v>7.38</v>
      </c>
      <c r="P33" s="18">
        <v>7.38</v>
      </c>
      <c r="Q33" s="18">
        <v>7.38</v>
      </c>
      <c r="S33" s="32"/>
      <c r="U33" s="18">
        <v>11.38</v>
      </c>
      <c r="V33" s="18">
        <v>27.38</v>
      </c>
      <c r="W33" s="18">
        <v>29.38</v>
      </c>
      <c r="X33" s="18">
        <v>7.38</v>
      </c>
      <c r="Y33" s="18">
        <v>7.38</v>
      </c>
    </row>
    <row r="34" spans="1:25" x14ac:dyDescent="0.3">
      <c r="A34" s="18">
        <v>13</v>
      </c>
      <c r="B34" s="18">
        <v>7</v>
      </c>
      <c r="C34" s="18">
        <v>0</v>
      </c>
      <c r="D34" s="18">
        <v>0</v>
      </c>
      <c r="E34" s="18">
        <v>0</v>
      </c>
      <c r="G34" s="18">
        <v>13</v>
      </c>
      <c r="H34" s="18">
        <v>7</v>
      </c>
      <c r="I34" s="18">
        <v>0</v>
      </c>
      <c r="J34" s="18">
        <v>0</v>
      </c>
      <c r="K34" s="18">
        <v>0</v>
      </c>
      <c r="M34" s="18">
        <v>6.7200000000000006</v>
      </c>
      <c r="N34" s="18">
        <v>6.7200000000000006</v>
      </c>
      <c r="O34" s="18">
        <v>6.7200000000000006</v>
      </c>
      <c r="P34" s="18">
        <v>6.7200000000000006</v>
      </c>
      <c r="Q34" s="18">
        <v>6.7200000000000006</v>
      </c>
      <c r="S34" s="32"/>
      <c r="U34" s="18">
        <v>32.72</v>
      </c>
      <c r="V34" s="18">
        <v>20.72</v>
      </c>
      <c r="W34" s="18">
        <v>6.7200000000000006</v>
      </c>
      <c r="X34" s="18">
        <v>6.7200000000000006</v>
      </c>
      <c r="Y34" s="18">
        <v>6.7200000000000006</v>
      </c>
    </row>
    <row r="35" spans="1:25" x14ac:dyDescent="0.3">
      <c r="A35" s="18">
        <v>5</v>
      </c>
      <c r="B35" s="18">
        <v>5.5</v>
      </c>
      <c r="C35" s="18">
        <v>4</v>
      </c>
      <c r="D35" s="18">
        <v>0</v>
      </c>
      <c r="E35" s="18">
        <v>0</v>
      </c>
      <c r="G35" s="18">
        <v>5</v>
      </c>
      <c r="H35" s="18">
        <v>5.5</v>
      </c>
      <c r="I35" s="18">
        <v>4</v>
      </c>
      <c r="J35" s="18">
        <v>0</v>
      </c>
      <c r="K35" s="18">
        <v>0</v>
      </c>
      <c r="M35" s="18">
        <v>7.6</v>
      </c>
      <c r="N35" s="18">
        <v>7.6</v>
      </c>
      <c r="O35" s="18">
        <v>7.6</v>
      </c>
      <c r="P35" s="18">
        <v>7.6</v>
      </c>
      <c r="Q35" s="18">
        <v>7.6</v>
      </c>
      <c r="S35" s="32"/>
      <c r="U35" s="18">
        <v>17.600000000000001</v>
      </c>
      <c r="V35" s="18">
        <v>18.600000000000001</v>
      </c>
      <c r="W35" s="18">
        <v>15.6</v>
      </c>
      <c r="X35" s="18">
        <v>7.6</v>
      </c>
      <c r="Y35" s="18">
        <v>7.6</v>
      </c>
    </row>
    <row r="36" spans="1:25" x14ac:dyDescent="0.3">
      <c r="A36" s="18">
        <v>5</v>
      </c>
      <c r="B36" s="18">
        <v>8.5</v>
      </c>
      <c r="C36" s="18">
        <v>0</v>
      </c>
      <c r="D36" s="18">
        <v>0</v>
      </c>
      <c r="E36" s="18">
        <v>0</v>
      </c>
      <c r="G36" s="18">
        <v>5</v>
      </c>
      <c r="H36" s="18">
        <v>8.5</v>
      </c>
      <c r="I36" s="18">
        <v>0</v>
      </c>
      <c r="J36" s="18">
        <v>0</v>
      </c>
      <c r="K36" s="18">
        <v>0</v>
      </c>
      <c r="M36" s="18">
        <v>5.7</v>
      </c>
      <c r="N36" s="18">
        <v>5.7</v>
      </c>
      <c r="O36" s="18">
        <v>5.7</v>
      </c>
      <c r="P36" s="18">
        <v>5.7</v>
      </c>
      <c r="Q36" s="18">
        <v>5.7</v>
      </c>
      <c r="S36" s="32"/>
      <c r="U36" s="18">
        <v>15.7</v>
      </c>
      <c r="V36" s="18">
        <v>22.7</v>
      </c>
      <c r="W36" s="18">
        <v>5.7</v>
      </c>
      <c r="X36" s="18">
        <v>5.7</v>
      </c>
      <c r="Y36" s="18">
        <v>5.7</v>
      </c>
    </row>
    <row r="37" spans="1:25" x14ac:dyDescent="0.3">
      <c r="A37" s="18">
        <v>7</v>
      </c>
      <c r="B37" s="18">
        <v>19</v>
      </c>
      <c r="C37" s="18">
        <v>12</v>
      </c>
      <c r="D37" s="18">
        <v>0</v>
      </c>
      <c r="E37" s="18">
        <v>0</v>
      </c>
      <c r="G37" s="18">
        <v>7</v>
      </c>
      <c r="H37" s="18">
        <v>19</v>
      </c>
      <c r="I37" s="18">
        <v>12</v>
      </c>
      <c r="J37" s="18">
        <v>0</v>
      </c>
      <c r="K37" s="18">
        <v>0</v>
      </c>
      <c r="M37" s="18">
        <v>7.3599999999999994</v>
      </c>
      <c r="N37" s="18">
        <v>7.3599999999999994</v>
      </c>
      <c r="O37" s="18">
        <v>7.3599999999999994</v>
      </c>
      <c r="P37" s="18">
        <v>7.3599999999999994</v>
      </c>
      <c r="Q37" s="18">
        <v>7.3599999999999994</v>
      </c>
      <c r="S37" s="32"/>
      <c r="U37" s="18">
        <v>21.36</v>
      </c>
      <c r="V37" s="18">
        <v>45.36</v>
      </c>
      <c r="W37" s="18">
        <v>31.36</v>
      </c>
      <c r="X37" s="18">
        <v>7.3599999999999994</v>
      </c>
      <c r="Y37" s="18">
        <v>7.3599999999999994</v>
      </c>
    </row>
    <row r="38" spans="1:25" x14ac:dyDescent="0.3">
      <c r="A38" s="18">
        <v>1</v>
      </c>
      <c r="B38" s="18">
        <v>10.5</v>
      </c>
      <c r="C38" s="18">
        <v>6</v>
      </c>
      <c r="D38" s="18">
        <v>0</v>
      </c>
      <c r="E38" s="18">
        <v>0</v>
      </c>
      <c r="G38" s="18">
        <v>1</v>
      </c>
      <c r="H38" s="18">
        <v>10.5</v>
      </c>
      <c r="I38" s="18">
        <v>6</v>
      </c>
      <c r="J38" s="18">
        <v>0</v>
      </c>
      <c r="K38" s="18">
        <v>0</v>
      </c>
      <c r="M38" s="18">
        <v>7.08</v>
      </c>
      <c r="N38" s="18">
        <v>7.08</v>
      </c>
      <c r="O38" s="18">
        <v>7.08</v>
      </c>
      <c r="P38" s="18">
        <v>7.08</v>
      </c>
      <c r="Q38" s="18">
        <v>7.08</v>
      </c>
      <c r="S38" s="32"/>
      <c r="U38" s="18">
        <v>9.08</v>
      </c>
      <c r="V38" s="18">
        <v>28.08</v>
      </c>
      <c r="W38" s="18">
        <v>19.079999999999998</v>
      </c>
      <c r="X38" s="18">
        <v>7.08</v>
      </c>
      <c r="Y38" s="18">
        <v>7.08</v>
      </c>
    </row>
    <row r="39" spans="1:25" x14ac:dyDescent="0.3">
      <c r="A39" s="18">
        <v>6</v>
      </c>
      <c r="B39" s="18">
        <v>0</v>
      </c>
      <c r="C39" s="18">
        <v>0</v>
      </c>
      <c r="D39" s="18">
        <v>0</v>
      </c>
      <c r="E39" s="18">
        <v>0</v>
      </c>
      <c r="G39" s="18">
        <v>6</v>
      </c>
      <c r="H39" s="18">
        <v>0</v>
      </c>
      <c r="I39" s="18">
        <v>0</v>
      </c>
      <c r="J39" s="18">
        <v>0</v>
      </c>
      <c r="K39" s="18">
        <v>0</v>
      </c>
      <c r="M39" s="18">
        <v>5.8</v>
      </c>
      <c r="N39" s="18">
        <v>5.8</v>
      </c>
      <c r="O39" s="18">
        <v>5.8</v>
      </c>
      <c r="P39" s="18">
        <v>5.8</v>
      </c>
      <c r="Q39" s="18">
        <v>5.8</v>
      </c>
      <c r="S39" s="32"/>
      <c r="U39" s="18">
        <v>17.8</v>
      </c>
      <c r="V39" s="18">
        <v>5.8</v>
      </c>
      <c r="W39" s="18">
        <v>5.8</v>
      </c>
      <c r="X39" s="18">
        <v>5.8</v>
      </c>
      <c r="Y39" s="18">
        <v>5.8</v>
      </c>
    </row>
    <row r="40" spans="1:25" x14ac:dyDescent="0.3">
      <c r="A40" s="18">
        <v>7</v>
      </c>
      <c r="B40" s="18">
        <v>18</v>
      </c>
      <c r="C40" s="18">
        <v>8.5</v>
      </c>
      <c r="D40" s="18">
        <v>0</v>
      </c>
      <c r="E40" s="18">
        <v>0</v>
      </c>
      <c r="G40" s="18">
        <v>7</v>
      </c>
      <c r="H40" s="18">
        <v>18</v>
      </c>
      <c r="I40" s="18">
        <v>8.5</v>
      </c>
      <c r="J40" s="18">
        <v>0</v>
      </c>
      <c r="K40" s="18">
        <v>0</v>
      </c>
      <c r="M40" s="18">
        <v>6.2</v>
      </c>
      <c r="N40" s="18">
        <v>6.2</v>
      </c>
      <c r="O40" s="18">
        <v>6.2</v>
      </c>
      <c r="P40" s="18">
        <v>6.2</v>
      </c>
      <c r="Q40" s="18">
        <v>6.2</v>
      </c>
      <c r="S40" s="32"/>
      <c r="U40" s="18">
        <v>20.2</v>
      </c>
      <c r="V40" s="18">
        <v>42.2</v>
      </c>
      <c r="W40" s="18">
        <v>23.2</v>
      </c>
      <c r="X40" s="18">
        <v>6.2</v>
      </c>
      <c r="Y40" s="18">
        <v>6.2</v>
      </c>
    </row>
    <row r="41" spans="1:25" x14ac:dyDescent="0.3">
      <c r="A41" s="18">
        <v>5</v>
      </c>
      <c r="B41" s="18">
        <v>16</v>
      </c>
      <c r="C41" s="18">
        <v>7</v>
      </c>
      <c r="D41" s="18">
        <v>0</v>
      </c>
      <c r="E41" s="18">
        <v>0</v>
      </c>
      <c r="G41" s="18">
        <v>5</v>
      </c>
      <c r="H41" s="18">
        <v>16</v>
      </c>
      <c r="I41" s="18">
        <v>7</v>
      </c>
      <c r="J41" s="18">
        <v>0</v>
      </c>
      <c r="K41" s="18">
        <v>0</v>
      </c>
      <c r="M41" s="18">
        <v>7.48</v>
      </c>
      <c r="N41" s="18">
        <v>7.48</v>
      </c>
      <c r="O41" s="18">
        <v>7.48</v>
      </c>
      <c r="P41" s="18">
        <v>7.48</v>
      </c>
      <c r="Q41" s="18">
        <v>7.48</v>
      </c>
      <c r="S41" s="32"/>
      <c r="U41" s="18">
        <v>17.48</v>
      </c>
      <c r="V41" s="18">
        <v>39.479999999999997</v>
      </c>
      <c r="W41" s="18">
        <v>21.48</v>
      </c>
      <c r="X41" s="18">
        <v>7.48</v>
      </c>
      <c r="Y41" s="18">
        <v>7.48</v>
      </c>
    </row>
    <row r="42" spans="1:25" x14ac:dyDescent="0.3">
      <c r="A42" s="18">
        <v>6</v>
      </c>
      <c r="B42" s="18">
        <v>11</v>
      </c>
      <c r="C42" s="18">
        <v>3</v>
      </c>
      <c r="D42" s="18">
        <v>0</v>
      </c>
      <c r="E42" s="18">
        <v>0</v>
      </c>
      <c r="G42" s="18">
        <v>6</v>
      </c>
      <c r="H42" s="18">
        <v>11</v>
      </c>
      <c r="I42" s="18">
        <v>3</v>
      </c>
      <c r="J42" s="18">
        <v>0</v>
      </c>
      <c r="K42" s="18">
        <v>0</v>
      </c>
      <c r="M42" s="18">
        <v>6.92</v>
      </c>
      <c r="N42" s="18">
        <v>6.92</v>
      </c>
      <c r="O42" s="18">
        <v>6.92</v>
      </c>
      <c r="P42" s="18">
        <v>6.92</v>
      </c>
      <c r="Q42" s="18">
        <v>6.92</v>
      </c>
      <c r="S42" s="32"/>
      <c r="U42" s="18">
        <v>18.920000000000002</v>
      </c>
      <c r="V42" s="18">
        <v>28.92</v>
      </c>
      <c r="W42" s="18">
        <v>12.92</v>
      </c>
      <c r="X42" s="18">
        <v>6.92</v>
      </c>
      <c r="Y42" s="18">
        <v>6.92</v>
      </c>
    </row>
    <row r="43" spans="1:25" x14ac:dyDescent="0.3">
      <c r="A43" s="18">
        <v>6</v>
      </c>
      <c r="B43" s="18">
        <v>18.5</v>
      </c>
      <c r="C43" s="18">
        <v>5</v>
      </c>
      <c r="D43" s="18">
        <v>0</v>
      </c>
      <c r="E43" s="18">
        <v>0</v>
      </c>
      <c r="G43" s="18">
        <v>6</v>
      </c>
      <c r="H43" s="18">
        <v>18.5</v>
      </c>
      <c r="I43" s="18">
        <v>5</v>
      </c>
      <c r="J43" s="18">
        <v>0</v>
      </c>
      <c r="K43" s="18">
        <v>0</v>
      </c>
      <c r="M43" s="18">
        <v>7.24</v>
      </c>
      <c r="N43" s="18">
        <v>7.24</v>
      </c>
      <c r="O43" s="18">
        <v>7.24</v>
      </c>
      <c r="P43" s="18">
        <v>7.24</v>
      </c>
      <c r="Q43" s="18">
        <v>7.24</v>
      </c>
      <c r="S43" s="32"/>
      <c r="U43" s="18">
        <v>19.239999999999998</v>
      </c>
      <c r="V43" s="18">
        <v>44.24</v>
      </c>
      <c r="W43" s="18">
        <v>17.239999999999998</v>
      </c>
      <c r="X43" s="18">
        <v>7.24</v>
      </c>
      <c r="Y43" s="18">
        <v>7.24</v>
      </c>
    </row>
    <row r="44" spans="1:25" x14ac:dyDescent="0.3">
      <c r="A44" s="18">
        <v>7</v>
      </c>
      <c r="B44" s="18">
        <v>13</v>
      </c>
      <c r="C44" s="18">
        <v>4</v>
      </c>
      <c r="D44" s="18">
        <v>0</v>
      </c>
      <c r="E44" s="18">
        <v>0</v>
      </c>
      <c r="G44" s="18">
        <v>7</v>
      </c>
      <c r="H44" s="18">
        <v>13</v>
      </c>
      <c r="I44" s="18">
        <v>4</v>
      </c>
      <c r="J44" s="18">
        <v>0</v>
      </c>
      <c r="K44" s="18">
        <v>0</v>
      </c>
      <c r="M44" s="18">
        <v>6.32</v>
      </c>
      <c r="N44" s="18">
        <v>6.32</v>
      </c>
      <c r="O44" s="18">
        <v>6.32</v>
      </c>
      <c r="P44" s="18">
        <v>6.32</v>
      </c>
      <c r="Q44" s="18">
        <v>6.32</v>
      </c>
      <c r="S44" s="32"/>
      <c r="U44" s="18">
        <v>20.32</v>
      </c>
      <c r="V44" s="18">
        <v>32.32</v>
      </c>
      <c r="W44" s="18">
        <v>14.32</v>
      </c>
      <c r="X44" s="18">
        <v>6.32</v>
      </c>
      <c r="Y44" s="18">
        <v>6.32</v>
      </c>
    </row>
    <row r="45" spans="1:25" x14ac:dyDescent="0.3">
      <c r="A45" s="18">
        <v>5</v>
      </c>
      <c r="B45" s="18">
        <v>15.5</v>
      </c>
      <c r="C45" s="18">
        <v>7</v>
      </c>
      <c r="D45" s="18">
        <v>0</v>
      </c>
      <c r="E45" s="18">
        <v>0</v>
      </c>
      <c r="G45" s="18">
        <v>5</v>
      </c>
      <c r="H45" s="18">
        <v>15.5</v>
      </c>
      <c r="I45" s="18">
        <v>7</v>
      </c>
      <c r="J45" s="18">
        <v>0</v>
      </c>
      <c r="K45" s="18">
        <v>0</v>
      </c>
      <c r="M45" s="18">
        <v>6.8400000000000007</v>
      </c>
      <c r="N45" s="18">
        <v>6.8400000000000007</v>
      </c>
      <c r="O45" s="18">
        <v>6.8400000000000007</v>
      </c>
      <c r="P45" s="18">
        <v>6.8400000000000007</v>
      </c>
      <c r="Q45" s="18">
        <v>6.8400000000000007</v>
      </c>
      <c r="S45" s="32"/>
      <c r="U45" s="18">
        <v>16.84</v>
      </c>
      <c r="V45" s="18">
        <v>37.840000000000003</v>
      </c>
      <c r="W45" s="18">
        <v>20.84</v>
      </c>
      <c r="X45" s="18">
        <v>6.8400000000000007</v>
      </c>
      <c r="Y45" s="18">
        <v>6.8400000000000007</v>
      </c>
    </row>
    <row r="46" spans="1:25" x14ac:dyDescent="0.3">
      <c r="A46" s="18">
        <v>6</v>
      </c>
      <c r="B46" s="18">
        <v>19.5</v>
      </c>
      <c r="C46" s="18">
        <v>5</v>
      </c>
      <c r="D46" s="18">
        <v>0</v>
      </c>
      <c r="E46" s="18">
        <v>0</v>
      </c>
      <c r="G46" s="18">
        <v>6</v>
      </c>
      <c r="H46" s="18">
        <v>19.5</v>
      </c>
      <c r="I46" s="18">
        <v>5</v>
      </c>
      <c r="J46" s="18">
        <v>0</v>
      </c>
      <c r="K46" s="18">
        <v>0</v>
      </c>
      <c r="M46" s="18">
        <v>7.24</v>
      </c>
      <c r="N46" s="18">
        <v>7.24</v>
      </c>
      <c r="O46" s="18">
        <v>7.24</v>
      </c>
      <c r="P46" s="18">
        <v>7.24</v>
      </c>
      <c r="Q46" s="18">
        <v>7.24</v>
      </c>
      <c r="S46" s="32"/>
      <c r="U46" s="18">
        <v>19.239999999999998</v>
      </c>
      <c r="V46" s="18">
        <v>46.24</v>
      </c>
      <c r="W46" s="18">
        <v>17.239999999999998</v>
      </c>
      <c r="X46" s="18">
        <v>7.24</v>
      </c>
      <c r="Y46" s="18">
        <v>7.24</v>
      </c>
    </row>
    <row r="47" spans="1:25" x14ac:dyDescent="0.3">
      <c r="A47" s="18">
        <v>7</v>
      </c>
      <c r="B47" s="18">
        <v>23.5</v>
      </c>
      <c r="C47" s="18">
        <v>12</v>
      </c>
      <c r="D47" s="18">
        <v>0</v>
      </c>
      <c r="E47" s="18">
        <v>0</v>
      </c>
      <c r="G47" s="18">
        <v>7</v>
      </c>
      <c r="H47" s="18">
        <v>23.5</v>
      </c>
      <c r="I47" s="18">
        <v>12</v>
      </c>
      <c r="J47" s="18">
        <v>0</v>
      </c>
      <c r="K47" s="18">
        <v>0</v>
      </c>
      <c r="M47" s="18">
        <v>7.1599999999999993</v>
      </c>
      <c r="N47" s="18">
        <v>7.1599999999999993</v>
      </c>
      <c r="O47" s="18">
        <v>7.1599999999999993</v>
      </c>
      <c r="P47" s="18">
        <v>7.1599999999999993</v>
      </c>
      <c r="Q47" s="18">
        <v>7.1599999999999993</v>
      </c>
      <c r="S47" s="32"/>
      <c r="U47" s="18">
        <v>21.16</v>
      </c>
      <c r="V47" s="18">
        <v>54.16</v>
      </c>
      <c r="W47" s="18">
        <v>31.16</v>
      </c>
      <c r="X47" s="18">
        <v>7.1599999999999993</v>
      </c>
      <c r="Y47" s="18">
        <v>7.1599999999999993</v>
      </c>
    </row>
    <row r="48" spans="1:25" x14ac:dyDescent="0.3">
      <c r="A48" s="18">
        <v>6</v>
      </c>
      <c r="B48" s="18">
        <v>20.5</v>
      </c>
      <c r="C48" s="18">
        <v>10</v>
      </c>
      <c r="D48" s="18">
        <v>0</v>
      </c>
      <c r="E48" s="18">
        <v>0</v>
      </c>
      <c r="G48" s="18">
        <v>6</v>
      </c>
      <c r="H48" s="18">
        <v>20.5</v>
      </c>
      <c r="I48" s="18">
        <v>10</v>
      </c>
      <c r="J48" s="18">
        <v>0</v>
      </c>
      <c r="K48" s="18">
        <v>0</v>
      </c>
      <c r="M48" s="18">
        <v>6.76</v>
      </c>
      <c r="N48" s="18">
        <v>6.76</v>
      </c>
      <c r="O48" s="18">
        <v>6.76</v>
      </c>
      <c r="P48" s="18">
        <v>6.76</v>
      </c>
      <c r="Q48" s="18">
        <v>6.76</v>
      </c>
      <c r="S48" s="32"/>
      <c r="U48" s="18">
        <v>18.760000000000002</v>
      </c>
      <c r="V48" s="18">
        <v>47.76</v>
      </c>
      <c r="W48" s="18">
        <v>26.76</v>
      </c>
      <c r="X48" s="18">
        <v>6.76</v>
      </c>
      <c r="Y48" s="18">
        <v>6.76</v>
      </c>
    </row>
    <row r="49" spans="1:25" x14ac:dyDescent="0.3">
      <c r="A49" s="18">
        <v>7</v>
      </c>
      <c r="B49" s="18">
        <v>17</v>
      </c>
      <c r="C49" s="18">
        <v>7</v>
      </c>
      <c r="D49" s="18">
        <v>0</v>
      </c>
      <c r="E49" s="18">
        <v>0</v>
      </c>
      <c r="G49" s="18">
        <v>7</v>
      </c>
      <c r="H49" s="18">
        <v>17</v>
      </c>
      <c r="I49" s="18">
        <v>7</v>
      </c>
      <c r="J49" s="18">
        <v>0</v>
      </c>
      <c r="K49" s="18">
        <v>0</v>
      </c>
      <c r="M49" s="18">
        <v>7.38</v>
      </c>
      <c r="N49" s="18">
        <v>7.38</v>
      </c>
      <c r="O49" s="18">
        <v>7.38</v>
      </c>
      <c r="P49" s="18">
        <v>7.38</v>
      </c>
      <c r="Q49" s="18">
        <v>7.38</v>
      </c>
      <c r="S49" s="32"/>
      <c r="U49" s="18">
        <v>21.38</v>
      </c>
      <c r="V49" s="18">
        <v>41.38</v>
      </c>
      <c r="W49" s="18">
        <v>21.38</v>
      </c>
      <c r="X49" s="18">
        <v>7.38</v>
      </c>
      <c r="Y49" s="18">
        <v>7.38</v>
      </c>
    </row>
    <row r="50" spans="1:25" x14ac:dyDescent="0.3">
      <c r="A50" s="18">
        <v>4</v>
      </c>
      <c r="B50" s="18">
        <v>17</v>
      </c>
      <c r="C50" s="18">
        <v>8.5</v>
      </c>
      <c r="D50" s="18">
        <v>0</v>
      </c>
      <c r="E50" s="18">
        <v>0</v>
      </c>
      <c r="G50" s="18">
        <v>4</v>
      </c>
      <c r="H50" s="18">
        <v>17</v>
      </c>
      <c r="I50" s="18">
        <v>8.5</v>
      </c>
      <c r="J50" s="18">
        <v>0</v>
      </c>
      <c r="K50" s="18">
        <v>0</v>
      </c>
      <c r="M50" s="18">
        <v>7.2799999999999994</v>
      </c>
      <c r="N50" s="18">
        <v>7.2799999999999994</v>
      </c>
      <c r="O50" s="18">
        <v>7.2799999999999994</v>
      </c>
      <c r="P50" s="18">
        <v>7.2799999999999994</v>
      </c>
      <c r="Q50" s="18">
        <v>7.2799999999999994</v>
      </c>
      <c r="S50" s="32"/>
      <c r="U50" s="18">
        <v>15.28</v>
      </c>
      <c r="V50" s="18">
        <v>41.28</v>
      </c>
      <c r="W50" s="18">
        <v>24.28</v>
      </c>
      <c r="X50" s="18">
        <v>7.2799999999999994</v>
      </c>
      <c r="Y50" s="18">
        <v>7.2799999999999994</v>
      </c>
    </row>
    <row r="51" spans="1:25" x14ac:dyDescent="0.3">
      <c r="A51" s="18">
        <v>6</v>
      </c>
      <c r="B51" s="18">
        <v>8</v>
      </c>
      <c r="C51" s="18">
        <v>6</v>
      </c>
      <c r="D51" s="18">
        <v>0</v>
      </c>
      <c r="E51" s="18">
        <v>0</v>
      </c>
      <c r="G51" s="18">
        <v>6</v>
      </c>
      <c r="H51" s="18">
        <v>8</v>
      </c>
      <c r="I51" s="18">
        <v>6</v>
      </c>
      <c r="J51" s="18">
        <v>0</v>
      </c>
      <c r="K51" s="18">
        <v>0</v>
      </c>
      <c r="M51" s="18">
        <v>7.38</v>
      </c>
      <c r="N51" s="18">
        <v>7.38</v>
      </c>
      <c r="O51" s="18">
        <v>7.38</v>
      </c>
      <c r="P51" s="18">
        <v>7.38</v>
      </c>
      <c r="Q51" s="18">
        <v>7.38</v>
      </c>
      <c r="S51" s="32"/>
      <c r="U51" s="18">
        <v>19.38</v>
      </c>
      <c r="V51" s="18">
        <v>23.38</v>
      </c>
      <c r="W51" s="18">
        <v>19.38</v>
      </c>
      <c r="X51" s="18">
        <v>7.38</v>
      </c>
      <c r="Y51" s="18">
        <v>7.38</v>
      </c>
    </row>
    <row r="52" spans="1:25" x14ac:dyDescent="0.3">
      <c r="A52" s="18">
        <v>7</v>
      </c>
      <c r="B52" s="18">
        <v>16</v>
      </c>
      <c r="C52" s="18">
        <v>6</v>
      </c>
      <c r="D52" s="18">
        <v>0</v>
      </c>
      <c r="E52" s="18">
        <v>0</v>
      </c>
      <c r="G52" s="18">
        <v>7</v>
      </c>
      <c r="H52" s="18">
        <v>16</v>
      </c>
      <c r="I52" s="18">
        <v>6</v>
      </c>
      <c r="J52" s="18">
        <v>0</v>
      </c>
      <c r="K52" s="18">
        <v>0</v>
      </c>
      <c r="M52" s="18">
        <v>6.92</v>
      </c>
      <c r="N52" s="18">
        <v>6.92</v>
      </c>
      <c r="O52" s="18">
        <v>6.92</v>
      </c>
      <c r="P52" s="18">
        <v>6.92</v>
      </c>
      <c r="Q52" s="18">
        <v>6.92</v>
      </c>
      <c r="S52" s="32"/>
      <c r="U52" s="18">
        <v>20.92</v>
      </c>
      <c r="V52" s="18">
        <v>38.92</v>
      </c>
      <c r="W52" s="18">
        <v>18.920000000000002</v>
      </c>
      <c r="X52" s="18">
        <v>6.92</v>
      </c>
      <c r="Y52" s="18">
        <v>6.92</v>
      </c>
    </row>
    <row r="53" spans="1:25" x14ac:dyDescent="0.3">
      <c r="A53" s="18">
        <v>2</v>
      </c>
      <c r="B53" s="18">
        <v>23.5</v>
      </c>
      <c r="C53" s="18">
        <v>5</v>
      </c>
      <c r="D53" s="18">
        <v>0</v>
      </c>
      <c r="E53" s="18">
        <v>0</v>
      </c>
      <c r="G53" s="18">
        <v>2</v>
      </c>
      <c r="H53" s="18">
        <v>23.5</v>
      </c>
      <c r="I53" s="18">
        <v>5</v>
      </c>
      <c r="J53" s="18">
        <v>0</v>
      </c>
      <c r="K53" s="18">
        <v>0</v>
      </c>
      <c r="M53" s="18">
        <v>7.58</v>
      </c>
      <c r="N53" s="18">
        <v>7.58</v>
      </c>
      <c r="O53" s="18">
        <v>7.58</v>
      </c>
      <c r="P53" s="18">
        <v>7.58</v>
      </c>
      <c r="Q53" s="18">
        <v>7.58</v>
      </c>
      <c r="S53" s="32"/>
      <c r="U53" s="18">
        <v>11.58</v>
      </c>
      <c r="V53" s="18">
        <v>54.58</v>
      </c>
      <c r="W53" s="18">
        <v>17.579999999999998</v>
      </c>
      <c r="X53" s="18">
        <v>7.58</v>
      </c>
      <c r="Y53" s="18">
        <v>7.58</v>
      </c>
    </row>
    <row r="54" spans="1:25" x14ac:dyDescent="0.3">
      <c r="A54" s="18">
        <v>0</v>
      </c>
      <c r="B54" s="18">
        <v>6.5</v>
      </c>
      <c r="C54" s="18">
        <v>3</v>
      </c>
      <c r="D54" s="18">
        <v>0</v>
      </c>
      <c r="E54" s="18">
        <v>0</v>
      </c>
      <c r="G54" s="18">
        <v>0</v>
      </c>
      <c r="H54" s="18">
        <v>6.5</v>
      </c>
      <c r="I54" s="18">
        <v>3</v>
      </c>
      <c r="J54" s="18">
        <v>0</v>
      </c>
      <c r="K54" s="18">
        <v>0</v>
      </c>
      <c r="M54" s="18">
        <v>6.94</v>
      </c>
      <c r="N54" s="18">
        <v>6.94</v>
      </c>
      <c r="O54" s="18">
        <v>6.94</v>
      </c>
      <c r="P54" s="18">
        <v>6.94</v>
      </c>
      <c r="Q54" s="18">
        <v>6.94</v>
      </c>
      <c r="S54" s="32"/>
      <c r="U54" s="18">
        <v>6.94</v>
      </c>
      <c r="V54" s="18">
        <v>19.940000000000001</v>
      </c>
      <c r="W54" s="18">
        <v>12.94</v>
      </c>
      <c r="X54" s="18">
        <v>6.94</v>
      </c>
      <c r="Y54" s="18">
        <v>6.94</v>
      </c>
    </row>
    <row r="55" spans="1:25" x14ac:dyDescent="0.3">
      <c r="A55" s="18">
        <v>2</v>
      </c>
      <c r="B55" s="18">
        <v>7</v>
      </c>
      <c r="C55" s="18">
        <v>1</v>
      </c>
      <c r="D55" s="18">
        <v>0</v>
      </c>
      <c r="E55" s="18">
        <v>0</v>
      </c>
      <c r="G55" s="18">
        <v>2</v>
      </c>
      <c r="H55" s="18">
        <v>7</v>
      </c>
      <c r="I55" s="18">
        <v>1</v>
      </c>
      <c r="J55" s="18">
        <v>0</v>
      </c>
      <c r="K55" s="18">
        <v>0</v>
      </c>
      <c r="M55" s="18">
        <v>7.88</v>
      </c>
      <c r="N55" s="18">
        <v>7.88</v>
      </c>
      <c r="O55" s="18">
        <v>7.88</v>
      </c>
      <c r="P55" s="18">
        <v>7.88</v>
      </c>
      <c r="Q55" s="18">
        <v>7.88</v>
      </c>
      <c r="S55" s="32"/>
      <c r="U55" s="18">
        <v>11.88</v>
      </c>
      <c r="V55" s="18">
        <v>21.88</v>
      </c>
      <c r="W55" s="18">
        <v>9.879999999999999</v>
      </c>
      <c r="X55" s="18">
        <v>7.88</v>
      </c>
      <c r="Y55" s="18">
        <v>7.88</v>
      </c>
    </row>
    <row r="56" spans="1:25" x14ac:dyDescent="0.3">
      <c r="A56" s="18">
        <v>9</v>
      </c>
      <c r="B56" s="18">
        <v>2</v>
      </c>
      <c r="C56" s="18">
        <v>0</v>
      </c>
      <c r="D56" s="18">
        <v>0</v>
      </c>
      <c r="E56" s="18">
        <v>0</v>
      </c>
      <c r="G56" s="18">
        <v>9</v>
      </c>
      <c r="H56" s="18">
        <v>2</v>
      </c>
      <c r="I56" s="18">
        <v>0</v>
      </c>
      <c r="J56" s="18">
        <v>0</v>
      </c>
      <c r="K56" s="18">
        <v>0</v>
      </c>
      <c r="M56" s="18">
        <v>6.7200000000000006</v>
      </c>
      <c r="N56" s="18">
        <v>6.7200000000000006</v>
      </c>
      <c r="O56" s="18">
        <v>6.7200000000000006</v>
      </c>
      <c r="P56" s="18">
        <v>6.7200000000000006</v>
      </c>
      <c r="Q56" s="18">
        <v>6.7200000000000006</v>
      </c>
      <c r="S56" s="32"/>
      <c r="U56" s="18">
        <v>24.72</v>
      </c>
      <c r="V56" s="18">
        <v>10.72</v>
      </c>
      <c r="W56" s="18">
        <v>6.7200000000000006</v>
      </c>
      <c r="X56" s="18">
        <v>6.7200000000000006</v>
      </c>
      <c r="Y56" s="18">
        <v>6.7200000000000006</v>
      </c>
    </row>
    <row r="57" spans="1:25" x14ac:dyDescent="0.3">
      <c r="S57" s="32"/>
    </row>
    <row r="58" spans="1:25" x14ac:dyDescent="0.3">
      <c r="S58" s="32"/>
      <c r="T58" s="19" t="s">
        <v>71</v>
      </c>
      <c r="U58" s="34" t="s">
        <v>24</v>
      </c>
      <c r="V58" s="34" t="s">
        <v>27</v>
      </c>
      <c r="W58" s="34" t="s">
        <v>30</v>
      </c>
      <c r="X58" s="34" t="s">
        <v>32</v>
      </c>
      <c r="Y58" s="34" t="s">
        <v>35</v>
      </c>
    </row>
    <row r="59" spans="1:25" x14ac:dyDescent="0.3">
      <c r="S59" s="32"/>
      <c r="T59" s="19" t="s">
        <v>197</v>
      </c>
      <c r="U59" s="8">
        <v>38</v>
      </c>
      <c r="V59" s="8">
        <v>19</v>
      </c>
      <c r="W59" s="8">
        <v>7</v>
      </c>
      <c r="X59" s="8">
        <v>49</v>
      </c>
      <c r="Y59" s="8">
        <v>49</v>
      </c>
    </row>
    <row r="60" spans="1:25" x14ac:dyDescent="0.3">
      <c r="S60" s="32"/>
      <c r="T60" s="19" t="s">
        <v>198</v>
      </c>
      <c r="U60" s="35">
        <v>50</v>
      </c>
      <c r="V60" s="35">
        <v>50</v>
      </c>
      <c r="W60" s="35">
        <v>50</v>
      </c>
      <c r="X60" s="35">
        <v>50</v>
      </c>
      <c r="Y60" s="35">
        <v>50</v>
      </c>
    </row>
    <row r="61" spans="1:25" x14ac:dyDescent="0.3">
      <c r="S61" s="32"/>
      <c r="T61" s="19" t="s">
        <v>199</v>
      </c>
      <c r="U61" s="8">
        <v>76</v>
      </c>
      <c r="V61" s="8">
        <v>38</v>
      </c>
      <c r="W61" s="8">
        <v>14</v>
      </c>
      <c r="X61" s="8">
        <v>98</v>
      </c>
      <c r="Y61" s="8">
        <v>98</v>
      </c>
    </row>
  </sheetData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61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368</v>
      </c>
      <c r="B1" s="57"/>
      <c r="C1" s="57"/>
      <c r="D1" s="57"/>
      <c r="E1" s="57"/>
      <c r="G1" s="32"/>
      <c r="I1" s="56" t="s">
        <v>196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15</v>
      </c>
      <c r="B3" s="18">
        <v>37</v>
      </c>
      <c r="C3" s="18">
        <v>48</v>
      </c>
      <c r="D3" s="18">
        <v>0</v>
      </c>
      <c r="E3" s="18">
        <v>0</v>
      </c>
      <c r="G3" s="32"/>
      <c r="I3" s="18">
        <v>15</v>
      </c>
      <c r="J3" s="18">
        <v>37</v>
      </c>
      <c r="K3" s="18">
        <v>48</v>
      </c>
      <c r="L3" s="18">
        <v>0</v>
      </c>
      <c r="M3" s="18">
        <v>0</v>
      </c>
    </row>
    <row r="4" spans="1:13" x14ac:dyDescent="0.3">
      <c r="A4" s="18">
        <v>9</v>
      </c>
      <c r="B4" s="18">
        <v>22.2</v>
      </c>
      <c r="C4" s="18">
        <v>28.8</v>
      </c>
      <c r="D4" s="18">
        <v>0</v>
      </c>
      <c r="E4" s="18">
        <v>0</v>
      </c>
      <c r="G4" s="32"/>
      <c r="I4" s="18">
        <v>9</v>
      </c>
      <c r="J4" s="18">
        <v>22.2</v>
      </c>
      <c r="K4" s="18">
        <v>28.8</v>
      </c>
      <c r="L4" s="18">
        <v>0</v>
      </c>
      <c r="M4" s="18">
        <v>0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10</v>
      </c>
      <c r="B7" s="18">
        <v>27</v>
      </c>
      <c r="C7" s="18">
        <v>21</v>
      </c>
      <c r="D7" s="18">
        <v>0</v>
      </c>
      <c r="E7" s="18">
        <v>0</v>
      </c>
      <c r="G7" s="32"/>
      <c r="I7" s="18">
        <v>10</v>
      </c>
      <c r="J7" s="18">
        <v>27</v>
      </c>
      <c r="K7" s="18">
        <v>21</v>
      </c>
      <c r="L7" s="18">
        <v>0</v>
      </c>
      <c r="M7" s="18">
        <v>0</v>
      </c>
    </row>
    <row r="8" spans="1:13" x14ac:dyDescent="0.3">
      <c r="A8" s="18">
        <v>12</v>
      </c>
      <c r="B8" s="18">
        <v>30</v>
      </c>
      <c r="C8" s="18">
        <v>41</v>
      </c>
      <c r="D8" s="18">
        <v>0</v>
      </c>
      <c r="E8" s="18">
        <v>0</v>
      </c>
      <c r="G8" s="32"/>
      <c r="I8" s="18">
        <v>12</v>
      </c>
      <c r="J8" s="18">
        <v>30</v>
      </c>
      <c r="K8" s="18">
        <v>41</v>
      </c>
      <c r="L8" s="18">
        <v>0</v>
      </c>
      <c r="M8" s="18">
        <v>0</v>
      </c>
    </row>
    <row r="9" spans="1:13" x14ac:dyDescent="0.3">
      <c r="A9" s="18">
        <v>10</v>
      </c>
      <c r="B9" s="18">
        <v>17.5</v>
      </c>
      <c r="C9" s="18">
        <v>28</v>
      </c>
      <c r="D9" s="18">
        <v>0</v>
      </c>
      <c r="E9" s="18">
        <v>0</v>
      </c>
      <c r="G9" s="32"/>
      <c r="I9" s="18">
        <v>10</v>
      </c>
      <c r="J9" s="18">
        <v>17.5</v>
      </c>
      <c r="K9" s="18">
        <v>28</v>
      </c>
      <c r="L9" s="18">
        <v>0</v>
      </c>
      <c r="M9" s="18">
        <v>0</v>
      </c>
    </row>
    <row r="10" spans="1:13" x14ac:dyDescent="0.3">
      <c r="A10" s="18">
        <v>5</v>
      </c>
      <c r="B10" s="18">
        <v>24</v>
      </c>
      <c r="C10" s="18">
        <v>17.5</v>
      </c>
      <c r="D10" s="18">
        <v>0</v>
      </c>
      <c r="E10" s="18">
        <v>0</v>
      </c>
      <c r="G10" s="32"/>
      <c r="I10" s="18">
        <v>5</v>
      </c>
      <c r="J10" s="18">
        <v>24</v>
      </c>
      <c r="K10" s="18">
        <v>17.5</v>
      </c>
      <c r="L10" s="18">
        <v>0</v>
      </c>
      <c r="M10" s="18">
        <v>0</v>
      </c>
    </row>
    <row r="11" spans="1:13" x14ac:dyDescent="0.3">
      <c r="A11" s="18">
        <v>1</v>
      </c>
      <c r="B11" s="18">
        <v>33</v>
      </c>
      <c r="C11" s="18">
        <v>23</v>
      </c>
      <c r="D11" s="18">
        <v>0</v>
      </c>
      <c r="E11" s="18">
        <v>0</v>
      </c>
      <c r="G11" s="32"/>
      <c r="I11" s="18">
        <v>1</v>
      </c>
      <c r="J11" s="18">
        <v>33</v>
      </c>
      <c r="K11" s="18">
        <v>23</v>
      </c>
      <c r="L11" s="18">
        <v>0</v>
      </c>
      <c r="M11" s="18">
        <v>0</v>
      </c>
    </row>
    <row r="12" spans="1:13" x14ac:dyDescent="0.3">
      <c r="A12" s="18">
        <v>8</v>
      </c>
      <c r="B12" s="18">
        <v>28</v>
      </c>
      <c r="C12" s="18">
        <v>19</v>
      </c>
      <c r="D12" s="18">
        <v>0</v>
      </c>
      <c r="E12" s="18">
        <v>0</v>
      </c>
      <c r="G12" s="32"/>
      <c r="I12" s="18">
        <v>8</v>
      </c>
      <c r="J12" s="18">
        <v>28</v>
      </c>
      <c r="K12" s="18">
        <v>19</v>
      </c>
      <c r="L12" s="18">
        <v>0</v>
      </c>
      <c r="M12" s="18">
        <v>0</v>
      </c>
    </row>
    <row r="13" spans="1:13" x14ac:dyDescent="0.3">
      <c r="A13" s="18">
        <v>3.5</v>
      </c>
      <c r="B13" s="18">
        <v>26.5</v>
      </c>
      <c r="C13" s="18">
        <v>26</v>
      </c>
      <c r="D13" s="18">
        <v>0</v>
      </c>
      <c r="E13" s="18">
        <v>0</v>
      </c>
      <c r="G13" s="32"/>
      <c r="I13" s="18">
        <v>3.5</v>
      </c>
      <c r="J13" s="18">
        <v>26.5</v>
      </c>
      <c r="K13" s="18">
        <v>26</v>
      </c>
      <c r="L13" s="18">
        <v>0</v>
      </c>
      <c r="M13" s="18">
        <v>0</v>
      </c>
    </row>
    <row r="14" spans="1:13" x14ac:dyDescent="0.3">
      <c r="A14" s="18">
        <v>0</v>
      </c>
      <c r="B14" s="18">
        <v>14</v>
      </c>
      <c r="C14" s="18">
        <v>24</v>
      </c>
      <c r="D14" s="18">
        <v>0</v>
      </c>
      <c r="E14" s="18">
        <v>0</v>
      </c>
      <c r="G14" s="32"/>
      <c r="I14" s="18">
        <v>0</v>
      </c>
      <c r="J14" s="18">
        <v>14</v>
      </c>
      <c r="K14" s="18">
        <v>24</v>
      </c>
      <c r="L14" s="18">
        <v>0</v>
      </c>
      <c r="M14" s="18">
        <v>0</v>
      </c>
    </row>
    <row r="15" spans="1:13" x14ac:dyDescent="0.3">
      <c r="A15" s="18">
        <v>9</v>
      </c>
      <c r="B15" s="18">
        <v>25</v>
      </c>
      <c r="C15" s="18">
        <v>18</v>
      </c>
      <c r="D15" s="18">
        <v>0</v>
      </c>
      <c r="E15" s="18">
        <v>0</v>
      </c>
      <c r="G15" s="32"/>
      <c r="I15" s="18">
        <v>9</v>
      </c>
      <c r="J15" s="18">
        <v>25</v>
      </c>
      <c r="K15" s="18">
        <v>18</v>
      </c>
      <c r="L15" s="18">
        <v>0</v>
      </c>
      <c r="M15" s="18">
        <v>0</v>
      </c>
    </row>
    <row r="16" spans="1:13" x14ac:dyDescent="0.3">
      <c r="A16" s="18">
        <v>4</v>
      </c>
      <c r="B16" s="18">
        <v>8</v>
      </c>
      <c r="C16" s="18">
        <v>23</v>
      </c>
      <c r="D16" s="18">
        <v>0</v>
      </c>
      <c r="E16" s="18">
        <v>0</v>
      </c>
      <c r="G16" s="32"/>
      <c r="I16" s="18">
        <v>4</v>
      </c>
      <c r="J16" s="18">
        <v>8</v>
      </c>
      <c r="K16" s="18">
        <v>23</v>
      </c>
      <c r="L16" s="18">
        <v>0</v>
      </c>
      <c r="M16" s="18">
        <v>0</v>
      </c>
    </row>
    <row r="17" spans="1:13" x14ac:dyDescent="0.3">
      <c r="A17" s="18">
        <v>13</v>
      </c>
      <c r="B17" s="18">
        <v>9</v>
      </c>
      <c r="C17" s="18">
        <v>27</v>
      </c>
      <c r="D17" s="18">
        <v>0</v>
      </c>
      <c r="E17" s="18">
        <v>0</v>
      </c>
      <c r="G17" s="32"/>
      <c r="I17" s="18">
        <v>13</v>
      </c>
      <c r="J17" s="18">
        <v>9</v>
      </c>
      <c r="K17" s="18">
        <v>27</v>
      </c>
      <c r="L17" s="18">
        <v>0</v>
      </c>
      <c r="M17" s="18">
        <v>0</v>
      </c>
    </row>
    <row r="18" spans="1:13" x14ac:dyDescent="0.3">
      <c r="A18" s="18">
        <v>4</v>
      </c>
      <c r="B18" s="18">
        <v>7</v>
      </c>
      <c r="C18" s="18">
        <v>15</v>
      </c>
      <c r="D18" s="18">
        <v>0</v>
      </c>
      <c r="E18" s="18">
        <v>0</v>
      </c>
      <c r="G18" s="32"/>
      <c r="I18" s="18">
        <v>4</v>
      </c>
      <c r="J18" s="18">
        <v>7</v>
      </c>
      <c r="K18" s="18">
        <v>15</v>
      </c>
      <c r="L18" s="18">
        <v>0</v>
      </c>
      <c r="M18" s="18">
        <v>0</v>
      </c>
    </row>
    <row r="19" spans="1:13" x14ac:dyDescent="0.3">
      <c r="A19" s="18">
        <v>7</v>
      </c>
      <c r="B19" s="18">
        <v>36</v>
      </c>
      <c r="C19" s="18">
        <v>20</v>
      </c>
      <c r="D19" s="18">
        <v>0</v>
      </c>
      <c r="E19" s="18">
        <v>0</v>
      </c>
      <c r="G19" s="32"/>
      <c r="I19" s="18">
        <v>7</v>
      </c>
      <c r="J19" s="18">
        <v>36</v>
      </c>
      <c r="K19" s="18">
        <v>20</v>
      </c>
      <c r="L19" s="18">
        <v>0</v>
      </c>
      <c r="M19" s="18">
        <v>0</v>
      </c>
    </row>
    <row r="20" spans="1:13" x14ac:dyDescent="0.3">
      <c r="A20" s="18">
        <v>10</v>
      </c>
      <c r="B20" s="18">
        <v>28</v>
      </c>
      <c r="C20" s="18">
        <v>11</v>
      </c>
      <c r="D20" s="18">
        <v>0</v>
      </c>
      <c r="E20" s="18">
        <v>0</v>
      </c>
      <c r="G20" s="32"/>
      <c r="I20" s="18">
        <v>10</v>
      </c>
      <c r="J20" s="18">
        <v>28</v>
      </c>
      <c r="K20" s="18">
        <v>11</v>
      </c>
      <c r="L20" s="18">
        <v>0</v>
      </c>
      <c r="M20" s="18">
        <v>0</v>
      </c>
    </row>
    <row r="21" spans="1:13" x14ac:dyDescent="0.3">
      <c r="A21" s="18">
        <v>9</v>
      </c>
      <c r="B21" s="18">
        <v>19.5</v>
      </c>
      <c r="C21" s="18">
        <v>20</v>
      </c>
      <c r="D21" s="18">
        <v>0</v>
      </c>
      <c r="E21" s="18">
        <v>0</v>
      </c>
      <c r="G21" s="32"/>
      <c r="I21" s="18">
        <v>9</v>
      </c>
      <c r="J21" s="18">
        <v>19.5</v>
      </c>
      <c r="K21" s="18">
        <v>20</v>
      </c>
      <c r="L21" s="18">
        <v>0</v>
      </c>
      <c r="M21" s="18">
        <v>0</v>
      </c>
    </row>
    <row r="22" spans="1:13" x14ac:dyDescent="0.3">
      <c r="A22" s="18">
        <v>10</v>
      </c>
      <c r="B22" s="18">
        <v>10</v>
      </c>
      <c r="C22" s="18">
        <v>10</v>
      </c>
      <c r="D22" s="18">
        <v>0</v>
      </c>
      <c r="E22" s="18">
        <v>0</v>
      </c>
      <c r="G22" s="32"/>
      <c r="I22" s="18">
        <v>10</v>
      </c>
      <c r="J22" s="18">
        <v>10</v>
      </c>
      <c r="K22" s="18">
        <v>10</v>
      </c>
      <c r="L22" s="18">
        <v>0</v>
      </c>
      <c r="M22" s="18">
        <v>0</v>
      </c>
    </row>
    <row r="23" spans="1:13" x14ac:dyDescent="0.3">
      <c r="A23" s="18">
        <v>0</v>
      </c>
      <c r="B23" s="18">
        <v>18</v>
      </c>
      <c r="C23" s="18">
        <v>9</v>
      </c>
      <c r="D23" s="18">
        <v>0</v>
      </c>
      <c r="E23" s="18">
        <v>0</v>
      </c>
      <c r="G23" s="32"/>
      <c r="I23" s="18">
        <v>0</v>
      </c>
      <c r="J23" s="18">
        <v>18</v>
      </c>
      <c r="K23" s="18">
        <v>9</v>
      </c>
      <c r="L23" s="18">
        <v>0</v>
      </c>
      <c r="M23" s="18">
        <v>0</v>
      </c>
    </row>
    <row r="24" spans="1:13" x14ac:dyDescent="0.3">
      <c r="A24" s="18">
        <v>7</v>
      </c>
      <c r="B24" s="18">
        <v>24.5</v>
      </c>
      <c r="C24" s="18">
        <v>34</v>
      </c>
      <c r="D24" s="18">
        <v>0</v>
      </c>
      <c r="E24" s="18">
        <v>0</v>
      </c>
      <c r="G24" s="32"/>
      <c r="I24" s="18">
        <v>7</v>
      </c>
      <c r="J24" s="18">
        <v>24.5</v>
      </c>
      <c r="K24" s="18">
        <v>34</v>
      </c>
      <c r="L24" s="18">
        <v>0</v>
      </c>
      <c r="M24" s="18">
        <v>0</v>
      </c>
    </row>
    <row r="25" spans="1:13" x14ac:dyDescent="0.3">
      <c r="A25" s="18">
        <v>8</v>
      </c>
      <c r="B25" s="18">
        <v>12</v>
      </c>
      <c r="C25" s="18">
        <v>17</v>
      </c>
      <c r="D25" s="18">
        <v>0</v>
      </c>
      <c r="E25" s="18">
        <v>0</v>
      </c>
      <c r="G25" s="32"/>
      <c r="I25" s="18">
        <v>8</v>
      </c>
      <c r="J25" s="18">
        <v>12</v>
      </c>
      <c r="K25" s="18">
        <v>17</v>
      </c>
      <c r="L25" s="18">
        <v>0</v>
      </c>
      <c r="M25" s="18">
        <v>0</v>
      </c>
    </row>
    <row r="26" spans="1:13" x14ac:dyDescent="0.3">
      <c r="A26" s="18">
        <v>8</v>
      </c>
      <c r="B26" s="18">
        <v>32</v>
      </c>
      <c r="C26" s="18">
        <v>16</v>
      </c>
      <c r="D26" s="18">
        <v>0</v>
      </c>
      <c r="E26" s="18">
        <v>0</v>
      </c>
      <c r="G26" s="32"/>
      <c r="I26" s="18">
        <v>8</v>
      </c>
      <c r="J26" s="18">
        <v>32</v>
      </c>
      <c r="K26" s="18">
        <v>16</v>
      </c>
      <c r="L26" s="18">
        <v>0</v>
      </c>
      <c r="M26" s="18">
        <v>0</v>
      </c>
    </row>
    <row r="27" spans="1:13" x14ac:dyDescent="0.3">
      <c r="A27" s="18">
        <v>3</v>
      </c>
      <c r="B27" s="18">
        <v>20</v>
      </c>
      <c r="C27" s="18">
        <v>19</v>
      </c>
      <c r="D27" s="18">
        <v>0</v>
      </c>
      <c r="E27" s="18">
        <v>0</v>
      </c>
      <c r="G27" s="32"/>
      <c r="I27" s="18">
        <v>3</v>
      </c>
      <c r="J27" s="18">
        <v>20</v>
      </c>
      <c r="K27" s="18">
        <v>19</v>
      </c>
      <c r="L27" s="18">
        <v>0</v>
      </c>
      <c r="M27" s="18">
        <v>0</v>
      </c>
    </row>
    <row r="28" spans="1:13" x14ac:dyDescent="0.3">
      <c r="A28" s="18">
        <v>6</v>
      </c>
      <c r="B28" s="18">
        <v>19</v>
      </c>
      <c r="C28" s="18">
        <v>11</v>
      </c>
      <c r="D28" s="18">
        <v>0</v>
      </c>
      <c r="E28" s="18">
        <v>0</v>
      </c>
      <c r="G28" s="32"/>
      <c r="I28" s="18">
        <v>6</v>
      </c>
      <c r="J28" s="18">
        <v>19</v>
      </c>
      <c r="K28" s="18">
        <v>11</v>
      </c>
      <c r="L28" s="18">
        <v>0</v>
      </c>
      <c r="M28" s="18">
        <v>0</v>
      </c>
    </row>
    <row r="29" spans="1:13" x14ac:dyDescent="0.3">
      <c r="A29" s="18">
        <v>0</v>
      </c>
      <c r="B29" s="18">
        <v>15</v>
      </c>
      <c r="C29" s="18">
        <v>16</v>
      </c>
      <c r="D29" s="18">
        <v>0</v>
      </c>
      <c r="E29" s="18">
        <v>0</v>
      </c>
      <c r="G29" s="32"/>
      <c r="I29" s="18">
        <v>0</v>
      </c>
      <c r="J29" s="18">
        <v>15</v>
      </c>
      <c r="K29" s="18">
        <v>16</v>
      </c>
      <c r="L29" s="18">
        <v>0</v>
      </c>
      <c r="M29" s="18">
        <v>0</v>
      </c>
    </row>
    <row r="30" spans="1:13" x14ac:dyDescent="0.3">
      <c r="A30" s="18">
        <v>9</v>
      </c>
      <c r="B30" s="18">
        <v>21</v>
      </c>
      <c r="C30" s="18">
        <v>31</v>
      </c>
      <c r="D30" s="18">
        <v>0</v>
      </c>
      <c r="E30" s="18">
        <v>0</v>
      </c>
      <c r="G30" s="32"/>
      <c r="I30" s="18">
        <v>9</v>
      </c>
      <c r="J30" s="18">
        <v>21</v>
      </c>
      <c r="K30" s="18">
        <v>31</v>
      </c>
      <c r="L30" s="18">
        <v>0</v>
      </c>
      <c r="M30" s="18">
        <v>0</v>
      </c>
    </row>
    <row r="31" spans="1:13" x14ac:dyDescent="0.3">
      <c r="A31" s="18">
        <v>8</v>
      </c>
      <c r="B31" s="18">
        <v>17.5</v>
      </c>
      <c r="C31" s="18">
        <v>28</v>
      </c>
      <c r="D31" s="18">
        <v>0</v>
      </c>
      <c r="E31" s="18">
        <v>0</v>
      </c>
      <c r="G31" s="32"/>
      <c r="I31" s="18">
        <v>8</v>
      </c>
      <c r="J31" s="18">
        <v>17.5</v>
      </c>
      <c r="K31" s="18">
        <v>28</v>
      </c>
      <c r="L31" s="18">
        <v>0</v>
      </c>
      <c r="M31" s="18">
        <v>0</v>
      </c>
    </row>
    <row r="32" spans="1:13" x14ac:dyDescent="0.3">
      <c r="A32" s="18">
        <v>10</v>
      </c>
      <c r="B32" s="18">
        <v>15</v>
      </c>
      <c r="C32" s="18">
        <v>23</v>
      </c>
      <c r="D32" s="18">
        <v>0</v>
      </c>
      <c r="E32" s="18">
        <v>0</v>
      </c>
      <c r="G32" s="32"/>
      <c r="I32" s="18">
        <v>10</v>
      </c>
      <c r="J32" s="18">
        <v>15</v>
      </c>
      <c r="K32" s="18">
        <v>23</v>
      </c>
      <c r="L32" s="18">
        <v>0</v>
      </c>
      <c r="M32" s="18">
        <v>0</v>
      </c>
    </row>
    <row r="33" spans="1:13" x14ac:dyDescent="0.3">
      <c r="A33" s="18">
        <v>11</v>
      </c>
      <c r="B33" s="18">
        <v>19</v>
      </c>
      <c r="C33" s="18">
        <v>18</v>
      </c>
      <c r="D33" s="18">
        <v>0</v>
      </c>
      <c r="E33" s="18">
        <v>0</v>
      </c>
      <c r="G33" s="32"/>
      <c r="I33" s="18">
        <v>11</v>
      </c>
      <c r="J33" s="18">
        <v>19</v>
      </c>
      <c r="K33" s="18">
        <v>18</v>
      </c>
      <c r="L33" s="18">
        <v>0</v>
      </c>
      <c r="M33" s="18">
        <v>0</v>
      </c>
    </row>
    <row r="34" spans="1:13" x14ac:dyDescent="0.3">
      <c r="A34" s="18">
        <v>0</v>
      </c>
      <c r="B34" s="18">
        <v>7</v>
      </c>
      <c r="C34" s="18">
        <v>20</v>
      </c>
      <c r="D34" s="18">
        <v>0</v>
      </c>
      <c r="E34" s="18">
        <v>0</v>
      </c>
      <c r="G34" s="32"/>
      <c r="I34" s="18">
        <v>0</v>
      </c>
      <c r="J34" s="18">
        <v>7</v>
      </c>
      <c r="K34" s="18">
        <v>20</v>
      </c>
      <c r="L34" s="18">
        <v>0</v>
      </c>
      <c r="M34" s="18">
        <v>0</v>
      </c>
    </row>
    <row r="35" spans="1:13" x14ac:dyDescent="0.3">
      <c r="A35" s="18">
        <v>5</v>
      </c>
      <c r="B35" s="18">
        <v>36</v>
      </c>
      <c r="C35" s="18">
        <v>29</v>
      </c>
      <c r="D35" s="18">
        <v>0</v>
      </c>
      <c r="E35" s="18">
        <v>0</v>
      </c>
      <c r="G35" s="32"/>
      <c r="I35" s="18">
        <v>5</v>
      </c>
      <c r="J35" s="18">
        <v>36</v>
      </c>
      <c r="K35" s="18">
        <v>29</v>
      </c>
      <c r="L35" s="18">
        <v>0</v>
      </c>
      <c r="M35" s="18">
        <v>0</v>
      </c>
    </row>
    <row r="36" spans="1:13" x14ac:dyDescent="0.3">
      <c r="A36" s="18">
        <v>0</v>
      </c>
      <c r="B36" s="18">
        <v>35</v>
      </c>
      <c r="C36" s="18">
        <v>20</v>
      </c>
      <c r="D36" s="18">
        <v>0</v>
      </c>
      <c r="E36" s="18">
        <v>0</v>
      </c>
      <c r="G36" s="32"/>
      <c r="I36" s="18">
        <v>0</v>
      </c>
      <c r="J36" s="18">
        <v>35</v>
      </c>
      <c r="K36" s="18">
        <v>20</v>
      </c>
      <c r="L36" s="18">
        <v>0</v>
      </c>
      <c r="M36" s="18">
        <v>0</v>
      </c>
    </row>
    <row r="37" spans="1:13" x14ac:dyDescent="0.3">
      <c r="A37" s="18">
        <v>7</v>
      </c>
      <c r="B37" s="18">
        <v>21</v>
      </c>
      <c r="C37" s="18">
        <v>24</v>
      </c>
      <c r="D37" s="18">
        <v>0</v>
      </c>
      <c r="E37" s="18">
        <v>0</v>
      </c>
      <c r="G37" s="32"/>
      <c r="I37" s="18">
        <v>7</v>
      </c>
      <c r="J37" s="18">
        <v>21</v>
      </c>
      <c r="K37" s="18">
        <v>24</v>
      </c>
      <c r="L37" s="18">
        <v>0</v>
      </c>
      <c r="M37" s="18">
        <v>0</v>
      </c>
    </row>
    <row r="38" spans="1:13" x14ac:dyDescent="0.3">
      <c r="A38" s="18">
        <v>11</v>
      </c>
      <c r="B38" s="18">
        <v>12</v>
      </c>
      <c r="C38" s="18">
        <v>22</v>
      </c>
      <c r="D38" s="18">
        <v>0</v>
      </c>
      <c r="E38" s="18">
        <v>0</v>
      </c>
      <c r="G38" s="32"/>
      <c r="I38" s="18">
        <v>11</v>
      </c>
      <c r="J38" s="18">
        <v>12</v>
      </c>
      <c r="K38" s="18">
        <v>22</v>
      </c>
      <c r="L38" s="18">
        <v>0</v>
      </c>
      <c r="M38" s="18">
        <v>0</v>
      </c>
    </row>
    <row r="39" spans="1:13" x14ac:dyDescent="0.3">
      <c r="A39" s="18">
        <v>0</v>
      </c>
      <c r="B39" s="18">
        <v>9</v>
      </c>
      <c r="C39" s="18">
        <v>15</v>
      </c>
      <c r="D39" s="18">
        <v>0</v>
      </c>
      <c r="E39" s="18">
        <v>0</v>
      </c>
      <c r="G39" s="32"/>
      <c r="I39" s="18">
        <v>0</v>
      </c>
      <c r="J39" s="18">
        <v>9</v>
      </c>
      <c r="K39" s="18">
        <v>15</v>
      </c>
      <c r="L39" s="18">
        <v>0</v>
      </c>
      <c r="M39" s="18">
        <v>0</v>
      </c>
    </row>
    <row r="40" spans="1:13" x14ac:dyDescent="0.3">
      <c r="A40" s="18">
        <v>10</v>
      </c>
      <c r="B40" s="18">
        <v>20</v>
      </c>
      <c r="C40" s="18">
        <v>31</v>
      </c>
      <c r="D40" s="18">
        <v>0</v>
      </c>
      <c r="E40" s="18">
        <v>0</v>
      </c>
      <c r="G40" s="32"/>
      <c r="I40" s="18">
        <v>10</v>
      </c>
      <c r="J40" s="18">
        <v>20</v>
      </c>
      <c r="K40" s="18">
        <v>31</v>
      </c>
      <c r="L40" s="18">
        <v>0</v>
      </c>
      <c r="M40" s="18">
        <v>0</v>
      </c>
    </row>
    <row r="41" spans="1:13" x14ac:dyDescent="0.3">
      <c r="A41" s="18">
        <v>0</v>
      </c>
      <c r="B41" s="18">
        <v>23</v>
      </c>
      <c r="C41" s="18">
        <v>17</v>
      </c>
      <c r="D41" s="18">
        <v>0</v>
      </c>
      <c r="E41" s="18">
        <v>0</v>
      </c>
      <c r="G41" s="32"/>
      <c r="I41" s="18">
        <v>0</v>
      </c>
      <c r="J41" s="18">
        <v>23</v>
      </c>
      <c r="K41" s="18">
        <v>17</v>
      </c>
      <c r="L41" s="18">
        <v>0</v>
      </c>
      <c r="M41" s="18">
        <v>0</v>
      </c>
    </row>
    <row r="42" spans="1:13" x14ac:dyDescent="0.3">
      <c r="A42" s="18">
        <v>10</v>
      </c>
      <c r="B42" s="18">
        <v>21</v>
      </c>
      <c r="C42" s="18">
        <v>0</v>
      </c>
      <c r="D42" s="18">
        <v>0</v>
      </c>
      <c r="E42" s="18">
        <v>0</v>
      </c>
      <c r="G42" s="32"/>
      <c r="I42" s="18">
        <v>10</v>
      </c>
      <c r="J42" s="18">
        <v>21</v>
      </c>
      <c r="K42" s="18">
        <v>0</v>
      </c>
      <c r="L42" s="18">
        <v>0</v>
      </c>
      <c r="M42" s="18">
        <v>0</v>
      </c>
    </row>
    <row r="43" spans="1:13" x14ac:dyDescent="0.3">
      <c r="A43" s="18">
        <v>8</v>
      </c>
      <c r="B43" s="18">
        <v>22</v>
      </c>
      <c r="C43" s="18">
        <v>25</v>
      </c>
      <c r="D43" s="18">
        <v>0</v>
      </c>
      <c r="E43" s="18">
        <v>0</v>
      </c>
      <c r="G43" s="32"/>
      <c r="I43" s="18">
        <v>8</v>
      </c>
      <c r="J43" s="18">
        <v>22</v>
      </c>
      <c r="K43" s="18">
        <v>25</v>
      </c>
      <c r="L43" s="18">
        <v>0</v>
      </c>
      <c r="M43" s="18">
        <v>0</v>
      </c>
    </row>
    <row r="44" spans="1:13" x14ac:dyDescent="0.3">
      <c r="A44" s="18">
        <v>0</v>
      </c>
      <c r="B44" s="18">
        <v>36</v>
      </c>
      <c r="C44" s="18">
        <v>18</v>
      </c>
      <c r="D44" s="18">
        <v>0</v>
      </c>
      <c r="E44" s="18">
        <v>0</v>
      </c>
      <c r="G44" s="32"/>
      <c r="I44" s="18">
        <v>0</v>
      </c>
      <c r="J44" s="18">
        <v>36</v>
      </c>
      <c r="K44" s="18">
        <v>18</v>
      </c>
      <c r="L44" s="18">
        <v>0</v>
      </c>
      <c r="M44" s="18">
        <v>0</v>
      </c>
    </row>
    <row r="45" spans="1:13" x14ac:dyDescent="0.3">
      <c r="A45" s="18">
        <v>12</v>
      </c>
      <c r="B45" s="18">
        <v>35</v>
      </c>
      <c r="C45" s="18">
        <v>20</v>
      </c>
      <c r="D45" s="18">
        <v>0</v>
      </c>
      <c r="E45" s="18">
        <v>0</v>
      </c>
      <c r="G45" s="32"/>
      <c r="I45" s="18">
        <v>12</v>
      </c>
      <c r="J45" s="18">
        <v>35</v>
      </c>
      <c r="K45" s="18">
        <v>20</v>
      </c>
      <c r="L45" s="18">
        <v>0</v>
      </c>
      <c r="M45" s="18">
        <v>0</v>
      </c>
    </row>
    <row r="46" spans="1:13" x14ac:dyDescent="0.3">
      <c r="A46" s="18">
        <v>0</v>
      </c>
      <c r="B46" s="18">
        <v>27</v>
      </c>
      <c r="C46" s="18">
        <v>30</v>
      </c>
      <c r="D46" s="18">
        <v>0</v>
      </c>
      <c r="E46" s="18">
        <v>0</v>
      </c>
      <c r="G46" s="32"/>
      <c r="I46" s="18">
        <v>0</v>
      </c>
      <c r="J46" s="18">
        <v>27</v>
      </c>
      <c r="K46" s="18">
        <v>30</v>
      </c>
      <c r="L46" s="18">
        <v>0</v>
      </c>
      <c r="M46" s="18">
        <v>0</v>
      </c>
    </row>
    <row r="47" spans="1:13" x14ac:dyDescent="0.3">
      <c r="A47" s="18">
        <v>6</v>
      </c>
      <c r="B47" s="18">
        <v>12</v>
      </c>
      <c r="C47" s="18">
        <v>27</v>
      </c>
      <c r="D47" s="18">
        <v>0</v>
      </c>
      <c r="E47" s="18">
        <v>0</v>
      </c>
      <c r="G47" s="32"/>
      <c r="I47" s="18">
        <v>6</v>
      </c>
      <c r="J47" s="18">
        <v>12</v>
      </c>
      <c r="K47" s="18">
        <v>27</v>
      </c>
      <c r="L47" s="18">
        <v>0</v>
      </c>
      <c r="M47" s="18">
        <v>0</v>
      </c>
    </row>
    <row r="48" spans="1:13" x14ac:dyDescent="0.3">
      <c r="A48" s="18">
        <v>0</v>
      </c>
      <c r="B48" s="18">
        <v>13</v>
      </c>
      <c r="C48" s="18">
        <v>16</v>
      </c>
      <c r="D48" s="18">
        <v>0</v>
      </c>
      <c r="E48" s="18">
        <v>0</v>
      </c>
      <c r="G48" s="32"/>
      <c r="I48" s="18">
        <v>0</v>
      </c>
      <c r="J48" s="18">
        <v>13</v>
      </c>
      <c r="K48" s="18">
        <v>16</v>
      </c>
      <c r="L48" s="18">
        <v>0</v>
      </c>
      <c r="M48" s="18">
        <v>0</v>
      </c>
    </row>
    <row r="49" spans="1:13" x14ac:dyDescent="0.3">
      <c r="A49" s="18">
        <v>4</v>
      </c>
      <c r="B49" s="18">
        <v>7</v>
      </c>
      <c r="C49" s="18">
        <v>13</v>
      </c>
      <c r="D49" s="18">
        <v>0</v>
      </c>
      <c r="E49" s="18">
        <v>0</v>
      </c>
      <c r="G49" s="32"/>
      <c r="I49" s="18">
        <v>4</v>
      </c>
      <c r="J49" s="18">
        <v>7</v>
      </c>
      <c r="K49" s="18">
        <v>13</v>
      </c>
      <c r="L49" s="18">
        <v>0</v>
      </c>
      <c r="M49" s="18">
        <v>0</v>
      </c>
    </row>
    <row r="50" spans="1:13" x14ac:dyDescent="0.3">
      <c r="A50" s="18">
        <v>0</v>
      </c>
      <c r="B50" s="18">
        <v>21</v>
      </c>
      <c r="C50" s="18">
        <v>12</v>
      </c>
      <c r="D50" s="18">
        <v>0</v>
      </c>
      <c r="E50" s="18">
        <v>0</v>
      </c>
      <c r="G50" s="32"/>
      <c r="I50" s="18">
        <v>0</v>
      </c>
      <c r="J50" s="18">
        <v>21</v>
      </c>
      <c r="K50" s="18">
        <v>12</v>
      </c>
      <c r="L50" s="18">
        <v>0</v>
      </c>
      <c r="M50" s="18">
        <v>0</v>
      </c>
    </row>
    <row r="51" spans="1:13" x14ac:dyDescent="0.3">
      <c r="A51" s="18">
        <v>0</v>
      </c>
      <c r="B51" s="18">
        <v>0</v>
      </c>
      <c r="C51" s="18">
        <v>0</v>
      </c>
      <c r="D51" s="18">
        <v>0</v>
      </c>
      <c r="E51" s="18">
        <v>0</v>
      </c>
      <c r="G51" s="32"/>
      <c r="I51" s="18">
        <v>0</v>
      </c>
      <c r="J51" s="18">
        <v>0</v>
      </c>
      <c r="K51" s="18">
        <v>0</v>
      </c>
      <c r="L51" s="18">
        <v>0</v>
      </c>
      <c r="M51" s="18">
        <v>0</v>
      </c>
    </row>
    <row r="52" spans="1:13" x14ac:dyDescent="0.3">
      <c r="A52" s="18">
        <v>0</v>
      </c>
      <c r="B52" s="18">
        <v>0</v>
      </c>
      <c r="C52" s="18">
        <v>0</v>
      </c>
      <c r="D52" s="18">
        <v>0</v>
      </c>
      <c r="E52" s="18">
        <v>0</v>
      </c>
      <c r="G52" s="32"/>
      <c r="I52" s="18">
        <v>0</v>
      </c>
      <c r="J52" s="18">
        <v>0</v>
      </c>
      <c r="K52" s="18">
        <v>0</v>
      </c>
      <c r="L52" s="18">
        <v>0</v>
      </c>
      <c r="M52" s="18">
        <v>0</v>
      </c>
    </row>
    <row r="53" spans="1:13" x14ac:dyDescent="0.3">
      <c r="A53" s="18">
        <v>0</v>
      </c>
      <c r="B53" s="18">
        <v>0</v>
      </c>
      <c r="C53" s="18">
        <v>0</v>
      </c>
      <c r="D53" s="18">
        <v>0</v>
      </c>
      <c r="E53" s="18">
        <v>0</v>
      </c>
      <c r="G53" s="32"/>
      <c r="I53" s="18">
        <v>0</v>
      </c>
      <c r="J53" s="18">
        <v>0</v>
      </c>
      <c r="K53" s="18">
        <v>0</v>
      </c>
      <c r="L53" s="18">
        <v>0</v>
      </c>
      <c r="M53" s="18">
        <v>0</v>
      </c>
    </row>
    <row r="54" spans="1:13" x14ac:dyDescent="0.3">
      <c r="A54" s="18">
        <v>0</v>
      </c>
      <c r="B54" s="18">
        <v>0</v>
      </c>
      <c r="C54" s="18">
        <v>0</v>
      </c>
      <c r="D54" s="18">
        <v>0</v>
      </c>
      <c r="E54" s="18">
        <v>0</v>
      </c>
      <c r="G54" s="32"/>
      <c r="I54" s="18">
        <v>0</v>
      </c>
      <c r="J54" s="18">
        <v>0</v>
      </c>
      <c r="K54" s="18">
        <v>0</v>
      </c>
      <c r="L54" s="18">
        <v>0</v>
      </c>
      <c r="M54" s="18">
        <v>0</v>
      </c>
    </row>
    <row r="55" spans="1:13" x14ac:dyDescent="0.3">
      <c r="A55" s="18">
        <v>0</v>
      </c>
      <c r="B55" s="18">
        <v>0</v>
      </c>
      <c r="C55" s="18">
        <v>0</v>
      </c>
      <c r="D55" s="18">
        <v>0</v>
      </c>
      <c r="E55" s="18">
        <v>0</v>
      </c>
      <c r="G55" s="32"/>
      <c r="I55" s="18">
        <v>0</v>
      </c>
      <c r="J55" s="18">
        <v>0</v>
      </c>
      <c r="K55" s="18">
        <v>0</v>
      </c>
      <c r="L55" s="18">
        <v>0</v>
      </c>
      <c r="M55" s="18">
        <v>0</v>
      </c>
    </row>
    <row r="56" spans="1:13" x14ac:dyDescent="0.3">
      <c r="A56" s="18">
        <v>0</v>
      </c>
      <c r="B56" s="18">
        <v>0</v>
      </c>
      <c r="C56" s="18">
        <v>0</v>
      </c>
      <c r="D56" s="18">
        <v>0</v>
      </c>
      <c r="E56" s="18">
        <v>0</v>
      </c>
      <c r="G56" s="32"/>
      <c r="I56" s="18">
        <v>0</v>
      </c>
      <c r="J56" s="18">
        <v>0</v>
      </c>
      <c r="K56" s="18">
        <v>0</v>
      </c>
      <c r="L56" s="18">
        <v>0</v>
      </c>
      <c r="M56" s="18">
        <v>0</v>
      </c>
    </row>
    <row r="57" spans="1:13" x14ac:dyDescent="0.3">
      <c r="G57" s="32"/>
    </row>
    <row r="58" spans="1:13" x14ac:dyDescent="0.3">
      <c r="G58" s="32"/>
      <c r="H58" s="19" t="s">
        <v>71</v>
      </c>
      <c r="I58" s="34" t="s">
        <v>24</v>
      </c>
      <c r="J58" s="34" t="s">
        <v>27</v>
      </c>
      <c r="K58" s="34" t="s">
        <v>30</v>
      </c>
      <c r="L58" s="34" t="s">
        <v>32</v>
      </c>
      <c r="M58" s="34" t="s">
        <v>35</v>
      </c>
    </row>
    <row r="59" spans="1:13" x14ac:dyDescent="0.3">
      <c r="G59" s="32"/>
      <c r="H59" s="19" t="s">
        <v>197</v>
      </c>
      <c r="I59" s="8">
        <v>15</v>
      </c>
      <c r="J59" s="8">
        <v>17</v>
      </c>
      <c r="K59" s="8">
        <v>6</v>
      </c>
      <c r="L59" s="8"/>
      <c r="M59" s="8"/>
    </row>
    <row r="60" spans="1:13" x14ac:dyDescent="0.3">
      <c r="G60" s="32"/>
      <c r="H60" s="19" t="s">
        <v>198</v>
      </c>
      <c r="I60" s="35">
        <v>50</v>
      </c>
      <c r="J60" s="35">
        <v>50</v>
      </c>
      <c r="K60" s="35">
        <v>50</v>
      </c>
      <c r="L60" s="35">
        <v>50</v>
      </c>
      <c r="M60" s="35">
        <v>50</v>
      </c>
    </row>
    <row r="61" spans="1:13" x14ac:dyDescent="0.3">
      <c r="G61" s="32"/>
      <c r="H61" s="19" t="s">
        <v>200</v>
      </c>
      <c r="I61" s="8">
        <v>30</v>
      </c>
      <c r="J61" s="8">
        <v>34</v>
      </c>
      <c r="K61" s="8">
        <v>12</v>
      </c>
      <c r="L61" s="8" t="s">
        <v>201</v>
      </c>
      <c r="M61" s="8" t="s">
        <v>201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12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363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1</v>
      </c>
      <c r="G3" s="6">
        <v>2</v>
      </c>
      <c r="H3" s="6">
        <v>2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3</v>
      </c>
      <c r="Q3" s="6">
        <v>3</v>
      </c>
      <c r="R3" s="6">
        <v>0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1</v>
      </c>
      <c r="G4" s="8">
        <v>2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  <c r="Q4" s="8">
        <v>3</v>
      </c>
      <c r="R4" s="8">
        <v>0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1</v>
      </c>
      <c r="G5" s="6">
        <v>3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2</v>
      </c>
      <c r="N5" s="6">
        <v>0</v>
      </c>
      <c r="O5" s="6">
        <v>0</v>
      </c>
      <c r="P5" s="6">
        <v>1</v>
      </c>
      <c r="Q5" s="6">
        <v>3</v>
      </c>
      <c r="R5" s="6">
        <v>0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2</v>
      </c>
      <c r="H6" s="8">
        <v>2</v>
      </c>
      <c r="I6" s="8">
        <v>2</v>
      </c>
      <c r="J6" s="8">
        <v>0</v>
      </c>
      <c r="K6" s="8">
        <v>0</v>
      </c>
      <c r="L6" s="8">
        <v>0</v>
      </c>
      <c r="M6" s="8">
        <v>2</v>
      </c>
      <c r="N6" s="8">
        <v>0</v>
      </c>
      <c r="O6" s="8">
        <v>0</v>
      </c>
      <c r="P6" s="8">
        <v>2</v>
      </c>
      <c r="Q6" s="8">
        <v>3</v>
      </c>
      <c r="R6" s="8">
        <v>0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364</v>
      </c>
      <c r="D7" s="6" t="s">
        <v>35</v>
      </c>
      <c r="E7" s="6">
        <v>3</v>
      </c>
      <c r="F7" s="6">
        <v>3</v>
      </c>
      <c r="G7" s="6">
        <v>3</v>
      </c>
      <c r="H7" s="6">
        <v>3</v>
      </c>
      <c r="I7" s="6">
        <v>3</v>
      </c>
      <c r="J7" s="6">
        <v>0</v>
      </c>
      <c r="K7" s="6">
        <v>0</v>
      </c>
      <c r="L7" s="6">
        <v>0</v>
      </c>
      <c r="M7" s="6">
        <v>3</v>
      </c>
      <c r="N7" s="6">
        <v>0</v>
      </c>
      <c r="O7" s="6">
        <v>0</v>
      </c>
      <c r="P7" s="6">
        <v>3</v>
      </c>
      <c r="Q7" s="6">
        <v>3</v>
      </c>
      <c r="R7" s="6">
        <v>0</v>
      </c>
      <c r="S7" s="6">
        <v>0</v>
      </c>
      <c r="T7" s="6">
        <v>0</v>
      </c>
      <c r="U7" s="6"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253</v>
      </c>
    </row>
    <row r="10" spans="1:21" x14ac:dyDescent="0.3">
      <c r="A10" s="3" t="s">
        <v>40</v>
      </c>
      <c r="B10" s="3">
        <v>50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v>91</v>
      </c>
    </row>
    <row r="13" spans="1:21" x14ac:dyDescent="0.3">
      <c r="A13" s="48" t="s">
        <v>45</v>
      </c>
      <c r="B13" s="48"/>
      <c r="D13" s="13" t="s">
        <v>27</v>
      </c>
      <c r="E13" s="13">
        <v>90.5</v>
      </c>
    </row>
    <row r="14" spans="1:21" x14ac:dyDescent="0.3">
      <c r="A14" s="3" t="s">
        <v>46</v>
      </c>
      <c r="B14" s="3">
        <v>60</v>
      </c>
      <c r="D14" s="11" t="s">
        <v>30</v>
      </c>
      <c r="E14" s="11">
        <v>91.5</v>
      </c>
    </row>
    <row r="15" spans="1:21" x14ac:dyDescent="0.3">
      <c r="A15" s="5" t="s">
        <v>47</v>
      </c>
      <c r="B15" s="5">
        <v>65</v>
      </c>
      <c r="D15" s="13" t="s">
        <v>32</v>
      </c>
      <c r="E15" s="13">
        <v>92</v>
      </c>
    </row>
    <row r="16" spans="1:21" x14ac:dyDescent="0.3">
      <c r="A16" s="3" t="s">
        <v>48</v>
      </c>
      <c r="B16" s="3">
        <v>35</v>
      </c>
      <c r="D16" s="11" t="s">
        <v>35</v>
      </c>
      <c r="E16" s="11">
        <v>90</v>
      </c>
    </row>
    <row r="17" spans="1:16" x14ac:dyDescent="0.3">
      <c r="A17" s="5" t="s">
        <v>49</v>
      </c>
      <c r="B17" s="5">
        <v>80</v>
      </c>
    </row>
    <row r="18" spans="1:16" x14ac:dyDescent="0.3">
      <c r="A18" s="3" t="s">
        <v>44</v>
      </c>
      <c r="B18" s="3">
        <v>20</v>
      </c>
      <c r="D18" s="48" t="s">
        <v>202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v>60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203</v>
      </c>
      <c r="E21" s="61" t="s">
        <v>204</v>
      </c>
      <c r="F21" s="61"/>
      <c r="G21" s="61" t="s">
        <v>205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206</v>
      </c>
      <c r="F22" s="36" t="s">
        <v>207</v>
      </c>
      <c r="G22" s="61" t="s">
        <v>208</v>
      </c>
      <c r="H22" s="61"/>
      <c r="I22" s="61"/>
      <c r="J22" s="61"/>
      <c r="K22" s="61"/>
      <c r="L22" s="61"/>
      <c r="M22" s="61" t="s">
        <v>209</v>
      </c>
      <c r="N22" s="61"/>
      <c r="O22" s="60" t="s">
        <v>210</v>
      </c>
      <c r="P22" s="61"/>
    </row>
    <row r="23" spans="1:16" ht="52.05" customHeight="1" x14ac:dyDescent="0.3">
      <c r="D23" s="61"/>
      <c r="E23" s="61"/>
      <c r="F23" s="60" t="s">
        <v>211</v>
      </c>
      <c r="G23" s="61" t="s">
        <v>212</v>
      </c>
      <c r="H23" s="61"/>
      <c r="I23" s="61" t="s">
        <v>213</v>
      </c>
      <c r="J23" s="61"/>
      <c r="K23" s="60" t="s">
        <v>214</v>
      </c>
      <c r="L23" s="61"/>
      <c r="M23" s="61" t="s">
        <v>215</v>
      </c>
      <c r="N23" s="61" t="s">
        <v>216</v>
      </c>
      <c r="O23" s="61"/>
      <c r="P23" s="61"/>
    </row>
    <row r="24" spans="1:16" ht="72" x14ac:dyDescent="0.3">
      <c r="D24" s="61"/>
      <c r="E24" s="61"/>
      <c r="F24" s="61"/>
      <c r="G24" s="36" t="s">
        <v>215</v>
      </c>
      <c r="H24" s="36" t="s">
        <v>216</v>
      </c>
      <c r="I24" s="36" t="s">
        <v>215</v>
      </c>
      <c r="J24" s="36" t="s">
        <v>216</v>
      </c>
      <c r="K24" s="37" t="s">
        <v>215</v>
      </c>
      <c r="L24" s="37" t="s">
        <v>216</v>
      </c>
      <c r="M24" s="61"/>
      <c r="N24" s="61"/>
      <c r="O24" s="37" t="s">
        <v>215</v>
      </c>
      <c r="P24" s="37" t="s">
        <v>216</v>
      </c>
    </row>
    <row r="25" spans="1:16" x14ac:dyDescent="0.3">
      <c r="D25" s="61" t="s">
        <v>24</v>
      </c>
      <c r="E25" s="38" t="s">
        <v>5</v>
      </c>
      <c r="F25" s="38">
        <v>3</v>
      </c>
      <c r="G25" s="58">
        <v>30</v>
      </c>
      <c r="H25" s="62">
        <v>1</v>
      </c>
      <c r="I25" s="58">
        <v>76</v>
      </c>
      <c r="J25" s="62">
        <v>3</v>
      </c>
      <c r="K25" s="58">
        <v>59.9</v>
      </c>
      <c r="L25" s="62">
        <v>2</v>
      </c>
      <c r="M25" s="58">
        <v>91</v>
      </c>
      <c r="N25" s="62">
        <v>3</v>
      </c>
      <c r="O25" s="58">
        <v>66.12</v>
      </c>
      <c r="P25" s="62">
        <v>3</v>
      </c>
    </row>
    <row r="26" spans="1:16" x14ac:dyDescent="0.3">
      <c r="D26" s="59"/>
      <c r="E26" s="39" t="s">
        <v>6</v>
      </c>
      <c r="F26" s="39">
        <v>1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7</v>
      </c>
      <c r="F27" s="38">
        <v>2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8</v>
      </c>
      <c r="F28" s="39">
        <v>2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9</v>
      </c>
      <c r="F29" s="38"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10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11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12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13</v>
      </c>
      <c r="F33" s="38">
        <v>0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14</v>
      </c>
      <c r="F34" s="39">
        <v>0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15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16</v>
      </c>
      <c r="F36" s="39">
        <v>3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17</v>
      </c>
      <c r="F37" s="38">
        <v>3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18</v>
      </c>
      <c r="F38" s="39"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19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">
        <v>20</v>
      </c>
      <c r="F40" s="39"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">
        <v>21</v>
      </c>
      <c r="F41" s="38"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">
        <v>5</v>
      </c>
      <c r="F42" s="38">
        <v>3</v>
      </c>
      <c r="G42" s="58">
        <v>34</v>
      </c>
      <c r="H42" s="62">
        <v>1</v>
      </c>
      <c r="I42" s="58">
        <v>38</v>
      </c>
      <c r="J42" s="62">
        <v>1</v>
      </c>
      <c r="K42" s="58">
        <v>36.599999999999987</v>
      </c>
      <c r="L42" s="62">
        <v>1</v>
      </c>
      <c r="M42" s="58">
        <v>90.5</v>
      </c>
      <c r="N42" s="62">
        <v>3</v>
      </c>
      <c r="O42" s="58">
        <v>47.38</v>
      </c>
      <c r="P42" s="62">
        <v>2</v>
      </c>
    </row>
    <row r="43" spans="4:16" x14ac:dyDescent="0.3">
      <c r="D43" s="59"/>
      <c r="E43" s="39" t="s">
        <v>6</v>
      </c>
      <c r="F43" s="39">
        <v>1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7</v>
      </c>
      <c r="F44" s="38">
        <v>2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8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9</v>
      </c>
      <c r="F46" s="38">
        <v>0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10</v>
      </c>
      <c r="F47" s="39"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11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12</v>
      </c>
      <c r="F49" s="39"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13</v>
      </c>
      <c r="F50" s="38">
        <v>0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14</v>
      </c>
      <c r="F51" s="39">
        <v>0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15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16</v>
      </c>
      <c r="F53" s="39"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17</v>
      </c>
      <c r="F54" s="38">
        <v>3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18</v>
      </c>
      <c r="F55" s="39">
        <v>0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19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">
        <v>20</v>
      </c>
      <c r="F57" s="39"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">
        <v>21</v>
      </c>
      <c r="F58" s="38"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">
        <v>5</v>
      </c>
      <c r="F59" s="38">
        <v>3</v>
      </c>
      <c r="G59" s="58">
        <v>12</v>
      </c>
      <c r="H59" s="62">
        <v>1</v>
      </c>
      <c r="I59" s="58">
        <v>14</v>
      </c>
      <c r="J59" s="62">
        <v>1</v>
      </c>
      <c r="K59" s="58">
        <v>13.3</v>
      </c>
      <c r="L59" s="62">
        <v>1</v>
      </c>
      <c r="M59" s="58">
        <v>91.5</v>
      </c>
      <c r="N59" s="62">
        <v>3</v>
      </c>
      <c r="O59" s="58">
        <v>28.94</v>
      </c>
      <c r="P59" s="62">
        <v>1</v>
      </c>
    </row>
    <row r="60" spans="4:16" x14ac:dyDescent="0.3">
      <c r="D60" s="59"/>
      <c r="E60" s="39" t="s">
        <v>6</v>
      </c>
      <c r="F60" s="39">
        <v>1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7</v>
      </c>
      <c r="F61" s="38">
        <v>3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8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9</v>
      </c>
      <c r="F63" s="38">
        <v>2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10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11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12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13</v>
      </c>
      <c r="F67" s="38">
        <v>2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14</v>
      </c>
      <c r="F68" s="39">
        <v>0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15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16</v>
      </c>
      <c r="F70" s="39"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17</v>
      </c>
      <c r="F71" s="38">
        <v>3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18</v>
      </c>
      <c r="F72" s="39">
        <v>0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19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">
        <v>20</v>
      </c>
      <c r="F74" s="39"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">
        <v>21</v>
      </c>
      <c r="F75" s="38"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">
        <v>5</v>
      </c>
      <c r="F76" s="38">
        <v>3</v>
      </c>
      <c r="G76" s="58" t="s">
        <v>201</v>
      </c>
      <c r="H76" s="62" t="s">
        <v>201</v>
      </c>
      <c r="I76" s="58">
        <v>98</v>
      </c>
      <c r="J76" s="62">
        <v>3</v>
      </c>
      <c r="K76" s="58">
        <v>63.7</v>
      </c>
      <c r="L76" s="62">
        <v>3</v>
      </c>
      <c r="M76" s="58">
        <v>92</v>
      </c>
      <c r="N76" s="62">
        <v>3</v>
      </c>
      <c r="O76" s="58">
        <v>69.360000000000014</v>
      </c>
      <c r="P76" s="62">
        <v>3</v>
      </c>
    </row>
    <row r="77" spans="4:16" x14ac:dyDescent="0.3">
      <c r="D77" s="59"/>
      <c r="E77" s="39" t="s">
        <v>6</v>
      </c>
      <c r="F77" s="39">
        <v>2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7</v>
      </c>
      <c r="F78" s="38">
        <v>2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8</v>
      </c>
      <c r="F79" s="39">
        <v>2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9</v>
      </c>
      <c r="F80" s="38">
        <v>2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">
        <v>10</v>
      </c>
      <c r="F81" s="39"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">
        <v>11</v>
      </c>
      <c r="F82" s="38"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">
        <v>12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">
        <v>13</v>
      </c>
      <c r="F84" s="38">
        <v>2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">
        <v>14</v>
      </c>
      <c r="F85" s="39">
        <v>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">
        <v>15</v>
      </c>
      <c r="F86" s="38"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">
        <v>16</v>
      </c>
      <c r="F87" s="39">
        <v>2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">
        <v>17</v>
      </c>
      <c r="F88" s="38"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">
        <v>18</v>
      </c>
      <c r="F89" s="39">
        <v>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">
        <v>19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">
        <v>20</v>
      </c>
      <c r="F91" s="39"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">
        <v>21</v>
      </c>
      <c r="F92" s="38"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">
        <v>5</v>
      </c>
      <c r="F93" s="38">
        <v>3</v>
      </c>
      <c r="G93" s="58" t="s">
        <v>201</v>
      </c>
      <c r="H93" s="62" t="s">
        <v>201</v>
      </c>
      <c r="I93" s="58">
        <v>98</v>
      </c>
      <c r="J93" s="62">
        <v>3</v>
      </c>
      <c r="K93" s="58">
        <v>63.7</v>
      </c>
      <c r="L93" s="62">
        <v>3</v>
      </c>
      <c r="M93" s="58">
        <v>90</v>
      </c>
      <c r="N93" s="62">
        <v>3</v>
      </c>
      <c r="O93" s="58">
        <v>68.960000000000008</v>
      </c>
      <c r="P93" s="62">
        <v>3</v>
      </c>
    </row>
    <row r="94" spans="4:16" x14ac:dyDescent="0.3">
      <c r="D94" s="59"/>
      <c r="E94" s="39" t="s">
        <v>6</v>
      </c>
      <c r="F94" s="39">
        <v>3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">
        <v>7</v>
      </c>
      <c r="F95" s="38">
        <v>3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">
        <v>8</v>
      </c>
      <c r="F96" s="39">
        <v>3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">
        <v>9</v>
      </c>
      <c r="F97" s="38">
        <v>3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">
        <v>10</v>
      </c>
      <c r="F98" s="39"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">
        <v>11</v>
      </c>
      <c r="F99" s="38"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">
        <v>12</v>
      </c>
      <c r="F100" s="39"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">
        <v>13</v>
      </c>
      <c r="F101" s="38">
        <v>3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">
        <v>14</v>
      </c>
      <c r="F102" s="39">
        <v>0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">
        <v>15</v>
      </c>
      <c r="F103" s="38"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">
        <v>16</v>
      </c>
      <c r="F104" s="39">
        <v>3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">
        <v>17</v>
      </c>
      <c r="F105" s="38">
        <v>3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">
        <v>18</v>
      </c>
      <c r="F106" s="39">
        <v>0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">
        <v>19</v>
      </c>
      <c r="F107" s="38"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">
        <v>20</v>
      </c>
      <c r="F108" s="39"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">
        <v>21</v>
      </c>
      <c r="F109" s="38"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217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218</v>
      </c>
      <c r="F114" s="23" t="s">
        <v>219</v>
      </c>
      <c r="G114" s="23" t="s">
        <v>220</v>
      </c>
      <c r="H114" s="23" t="s">
        <v>221</v>
      </c>
      <c r="I114" s="23" t="s">
        <v>222</v>
      </c>
      <c r="J114" s="23" t="s">
        <v>223</v>
      </c>
      <c r="K114" s="23" t="s">
        <v>224</v>
      </c>
      <c r="L114" s="23" t="s">
        <v>225</v>
      </c>
      <c r="M114" s="23" t="s">
        <v>226</v>
      </c>
      <c r="N114" s="23" t="s">
        <v>227</v>
      </c>
      <c r="O114" s="23" t="s">
        <v>228</v>
      </c>
      <c r="P114" s="23" t="s">
        <v>229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v>9</v>
      </c>
      <c r="F115" s="25">
        <v>3</v>
      </c>
      <c r="G115" s="25">
        <v>6</v>
      </c>
      <c r="H115" s="25">
        <v>6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9</v>
      </c>
      <c r="Q115" s="25">
        <v>9</v>
      </c>
      <c r="R115" s="25">
        <v>0</v>
      </c>
      <c r="S115" s="25">
        <v>0</v>
      </c>
      <c r="T115" s="25">
        <v>0</v>
      </c>
      <c r="U115" s="25">
        <v>0</v>
      </c>
    </row>
    <row r="116" spans="1:21" x14ac:dyDescent="0.3">
      <c r="D116" s="23" t="s">
        <v>27</v>
      </c>
      <c r="E116" s="25">
        <v>6</v>
      </c>
      <c r="F116" s="25">
        <v>2</v>
      </c>
      <c r="G116" s="25">
        <v>4</v>
      </c>
      <c r="H116" s="25">
        <v>2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2</v>
      </c>
      <c r="Q116" s="25">
        <v>6</v>
      </c>
      <c r="R116" s="25">
        <v>0</v>
      </c>
      <c r="S116" s="25">
        <v>0</v>
      </c>
      <c r="T116" s="25">
        <v>0</v>
      </c>
      <c r="U116" s="25">
        <v>0</v>
      </c>
    </row>
    <row r="117" spans="1:21" x14ac:dyDescent="0.3">
      <c r="D117" s="23" t="s">
        <v>30</v>
      </c>
      <c r="E117" s="25">
        <v>3</v>
      </c>
      <c r="F117" s="25">
        <v>1</v>
      </c>
      <c r="G117" s="25">
        <v>3</v>
      </c>
      <c r="H117" s="25">
        <v>1</v>
      </c>
      <c r="I117" s="25">
        <v>2</v>
      </c>
      <c r="J117" s="25">
        <v>0</v>
      </c>
      <c r="K117" s="25">
        <v>0</v>
      </c>
      <c r="L117" s="25">
        <v>0</v>
      </c>
      <c r="M117" s="25">
        <v>2</v>
      </c>
      <c r="N117" s="25">
        <v>0</v>
      </c>
      <c r="O117" s="25">
        <v>0</v>
      </c>
      <c r="P117" s="25">
        <v>1</v>
      </c>
      <c r="Q117" s="25">
        <v>3</v>
      </c>
      <c r="R117" s="25">
        <v>0</v>
      </c>
      <c r="S117" s="25">
        <v>0</v>
      </c>
      <c r="T117" s="25">
        <v>0</v>
      </c>
      <c r="U117" s="25">
        <v>0</v>
      </c>
    </row>
    <row r="118" spans="1:21" x14ac:dyDescent="0.3">
      <c r="D118" s="23" t="s">
        <v>32</v>
      </c>
      <c r="E118" s="25">
        <v>9</v>
      </c>
      <c r="F118" s="25">
        <v>6</v>
      </c>
      <c r="G118" s="25">
        <v>6</v>
      </c>
      <c r="H118" s="25">
        <v>6</v>
      </c>
      <c r="I118" s="25">
        <v>6</v>
      </c>
      <c r="J118" s="25">
        <v>0</v>
      </c>
      <c r="K118" s="25">
        <v>0</v>
      </c>
      <c r="L118" s="25">
        <v>0</v>
      </c>
      <c r="M118" s="25">
        <v>6</v>
      </c>
      <c r="N118" s="25">
        <v>0</v>
      </c>
      <c r="O118" s="25">
        <v>0</v>
      </c>
      <c r="P118" s="25">
        <v>6</v>
      </c>
      <c r="Q118" s="25">
        <v>9</v>
      </c>
      <c r="R118" s="25">
        <v>0</v>
      </c>
      <c r="S118" s="25">
        <v>0</v>
      </c>
      <c r="T118" s="25">
        <v>0</v>
      </c>
      <c r="U118" s="25">
        <v>0</v>
      </c>
    </row>
    <row r="119" spans="1:21" x14ac:dyDescent="0.3">
      <c r="D119" s="23" t="s">
        <v>35</v>
      </c>
      <c r="E119" s="25">
        <v>9</v>
      </c>
      <c r="F119" s="25">
        <v>9</v>
      </c>
      <c r="G119" s="25">
        <v>9</v>
      </c>
      <c r="H119" s="25">
        <v>9</v>
      </c>
      <c r="I119" s="25">
        <v>9</v>
      </c>
      <c r="J119" s="25">
        <v>0</v>
      </c>
      <c r="K119" s="25">
        <v>0</v>
      </c>
      <c r="L119" s="25">
        <v>0</v>
      </c>
      <c r="M119" s="25">
        <v>9</v>
      </c>
      <c r="N119" s="25">
        <v>0</v>
      </c>
      <c r="O119" s="25">
        <v>0</v>
      </c>
      <c r="P119" s="25">
        <v>9</v>
      </c>
      <c r="Q119" s="25">
        <v>9</v>
      </c>
      <c r="R119" s="25">
        <v>0</v>
      </c>
      <c r="S119" s="25">
        <v>0</v>
      </c>
      <c r="T119" s="25">
        <v>0</v>
      </c>
      <c r="U119" s="25">
        <v>0</v>
      </c>
    </row>
    <row r="120" spans="1:21" x14ac:dyDescent="0.3">
      <c r="A120" s="1" t="s">
        <v>230</v>
      </c>
      <c r="B120" s="1" t="s">
        <v>25</v>
      </c>
      <c r="C120" s="1" t="s">
        <v>231</v>
      </c>
      <c r="D120" s="1" t="s">
        <v>232</v>
      </c>
      <c r="E120" s="48" t="s">
        <v>233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253</v>
      </c>
      <c r="D121" s="23" t="s">
        <v>37</v>
      </c>
      <c r="E121" s="18">
        <v>2.4</v>
      </c>
      <c r="F121" s="18">
        <v>2.625</v>
      </c>
      <c r="G121" s="18">
        <v>2.333333333333333</v>
      </c>
      <c r="H121" s="18">
        <v>2.666666666666667</v>
      </c>
      <c r="I121" s="18">
        <v>2.4285714285714279</v>
      </c>
      <c r="J121" s="18">
        <v>0</v>
      </c>
      <c r="K121" s="18">
        <v>0</v>
      </c>
      <c r="L121" s="18">
        <v>0</v>
      </c>
      <c r="M121" s="18">
        <v>2.4285714285714279</v>
      </c>
      <c r="N121" s="18">
        <v>0</v>
      </c>
      <c r="O121" s="18">
        <v>0</v>
      </c>
      <c r="P121" s="18">
        <v>2.7</v>
      </c>
      <c r="Q121" s="18">
        <v>2.4</v>
      </c>
      <c r="R121" s="18">
        <v>0</v>
      </c>
      <c r="S121" s="18">
        <v>0</v>
      </c>
      <c r="T121" s="18">
        <v>0</v>
      </c>
      <c r="U121" s="18"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469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363</v>
      </c>
      <c r="D2" s="64" t="s">
        <v>235</v>
      </c>
      <c r="E2" s="64" t="s">
        <v>236</v>
      </c>
      <c r="F2" s="64" t="s">
        <v>43</v>
      </c>
      <c r="G2" s="64" t="s">
        <v>237</v>
      </c>
      <c r="H2" s="64"/>
      <c r="I2" s="64" t="s">
        <v>238</v>
      </c>
      <c r="J2" s="64"/>
      <c r="K2" s="64" t="s">
        <v>208</v>
      </c>
      <c r="L2" s="64"/>
      <c r="M2" s="64" t="s">
        <v>209</v>
      </c>
      <c r="N2" s="64"/>
      <c r="O2" s="64" t="s">
        <v>239</v>
      </c>
      <c r="P2" s="64"/>
      <c r="Q2" s="40" t="s">
        <v>240</v>
      </c>
      <c r="R2" s="40" t="s">
        <v>241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242</v>
      </c>
      <c r="H3" s="64"/>
      <c r="I3" s="64" t="s">
        <v>243</v>
      </c>
      <c r="J3" s="64"/>
      <c r="K3" s="64" t="s">
        <v>244</v>
      </c>
      <c r="L3" s="64"/>
      <c r="M3" s="64"/>
      <c r="N3" s="64"/>
      <c r="O3" s="64" t="s">
        <v>245</v>
      </c>
      <c r="P3" s="64"/>
      <c r="Q3" s="40" t="s">
        <v>246</v>
      </c>
      <c r="R3" s="40" t="s">
        <v>247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215</v>
      </c>
      <c r="H4" s="41" t="s">
        <v>248</v>
      </c>
      <c r="I4" s="41" t="s">
        <v>215</v>
      </c>
      <c r="J4" s="41" t="s">
        <v>248</v>
      </c>
      <c r="K4" s="41" t="s">
        <v>215</v>
      </c>
      <c r="L4" s="41" t="s">
        <v>248</v>
      </c>
      <c r="M4" s="41" t="s">
        <v>215</v>
      </c>
      <c r="N4" s="41" t="s">
        <v>248</v>
      </c>
      <c r="O4" s="41" t="s">
        <v>215</v>
      </c>
      <c r="P4" s="41" t="s">
        <v>248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253</v>
      </c>
      <c r="F5" s="42" t="s">
        <v>24</v>
      </c>
      <c r="G5" s="40">
        <v>30</v>
      </c>
      <c r="H5" s="43">
        <v>1</v>
      </c>
      <c r="I5" s="40">
        <v>76</v>
      </c>
      <c r="J5" s="43">
        <v>3</v>
      </c>
      <c r="K5" s="40">
        <v>59.9</v>
      </c>
      <c r="L5" s="43">
        <v>2</v>
      </c>
      <c r="M5" s="40">
        <v>91</v>
      </c>
      <c r="N5" s="43">
        <v>3</v>
      </c>
      <c r="O5" s="40">
        <v>66.12</v>
      </c>
      <c r="P5" s="43">
        <v>3</v>
      </c>
      <c r="Q5" s="42">
        <v>60</v>
      </c>
      <c r="R5" s="40" t="s">
        <v>249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34</v>
      </c>
      <c r="H6" s="43">
        <v>1</v>
      </c>
      <c r="I6" s="40">
        <v>38</v>
      </c>
      <c r="J6" s="43">
        <v>1</v>
      </c>
      <c r="K6" s="40">
        <v>36.599999999999987</v>
      </c>
      <c r="L6" s="43">
        <v>1</v>
      </c>
      <c r="M6" s="40">
        <v>90.5</v>
      </c>
      <c r="N6" s="43">
        <v>3</v>
      </c>
      <c r="O6" s="40">
        <v>47.38</v>
      </c>
      <c r="P6" s="43">
        <v>2</v>
      </c>
      <c r="Q6" s="42">
        <v>60</v>
      </c>
      <c r="R6" s="40" t="s">
        <v>250</v>
      </c>
    </row>
    <row r="7" spans="1:18" x14ac:dyDescent="0.3">
      <c r="A7" s="5" t="s">
        <v>33</v>
      </c>
      <c r="B7" s="5" t="s">
        <v>364</v>
      </c>
      <c r="D7" s="64"/>
      <c r="E7" s="64"/>
      <c r="F7" s="42" t="s">
        <v>30</v>
      </c>
      <c r="G7" s="40">
        <v>12</v>
      </c>
      <c r="H7" s="43">
        <v>1</v>
      </c>
      <c r="I7" s="40">
        <v>14</v>
      </c>
      <c r="J7" s="43">
        <v>1</v>
      </c>
      <c r="K7" s="40">
        <v>13.3</v>
      </c>
      <c r="L7" s="43">
        <v>1</v>
      </c>
      <c r="M7" s="40">
        <v>91.5</v>
      </c>
      <c r="N7" s="43">
        <v>3</v>
      </c>
      <c r="O7" s="40">
        <v>28.94</v>
      </c>
      <c r="P7" s="43">
        <v>1</v>
      </c>
      <c r="Q7" s="42">
        <v>60</v>
      </c>
      <c r="R7" s="40" t="s">
        <v>250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 t="s">
        <v>201</v>
      </c>
      <c r="H8" s="43" t="s">
        <v>201</v>
      </c>
      <c r="I8" s="40">
        <v>98</v>
      </c>
      <c r="J8" s="43">
        <v>3</v>
      </c>
      <c r="K8" s="40">
        <v>63.7</v>
      </c>
      <c r="L8" s="43">
        <v>3</v>
      </c>
      <c r="M8" s="40">
        <v>92</v>
      </c>
      <c r="N8" s="43">
        <v>3</v>
      </c>
      <c r="O8" s="40">
        <v>69.360000000000014</v>
      </c>
      <c r="P8" s="43">
        <v>3</v>
      </c>
      <c r="Q8" s="42">
        <v>60</v>
      </c>
      <c r="R8" s="40" t="s">
        <v>249</v>
      </c>
    </row>
    <row r="9" spans="1:18" x14ac:dyDescent="0.3">
      <c r="A9" s="5" t="s">
        <v>38</v>
      </c>
      <c r="B9" s="5" t="s">
        <v>253</v>
      </c>
      <c r="D9" s="64"/>
      <c r="E9" s="64"/>
      <c r="F9" s="42" t="s">
        <v>35</v>
      </c>
      <c r="G9" s="40" t="s">
        <v>201</v>
      </c>
      <c r="H9" s="43" t="s">
        <v>201</v>
      </c>
      <c r="I9" s="40">
        <v>98</v>
      </c>
      <c r="J9" s="43">
        <v>3</v>
      </c>
      <c r="K9" s="40">
        <v>63.7</v>
      </c>
      <c r="L9" s="43">
        <v>3</v>
      </c>
      <c r="M9" s="40">
        <v>90</v>
      </c>
      <c r="N9" s="43">
        <v>3</v>
      </c>
      <c r="O9" s="40">
        <v>68.960000000000008</v>
      </c>
      <c r="P9" s="43">
        <v>3</v>
      </c>
      <c r="Q9" s="42">
        <v>60</v>
      </c>
      <c r="R9" s="40" t="s">
        <v>249</v>
      </c>
    </row>
    <row r="10" spans="1:18" x14ac:dyDescent="0.3">
      <c r="A10" s="3" t="s">
        <v>40</v>
      </c>
      <c r="B10" s="3">
        <v>50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v>60</v>
      </c>
    </row>
    <row r="15" spans="1:18" x14ac:dyDescent="0.3">
      <c r="A15" s="5" t="s">
        <v>47</v>
      </c>
      <c r="B15" s="5">
        <v>65</v>
      </c>
    </row>
    <row r="16" spans="1:18" x14ac:dyDescent="0.3">
      <c r="A16" s="3" t="s">
        <v>48</v>
      </c>
      <c r="B16" s="3">
        <v>35</v>
      </c>
    </row>
    <row r="17" spans="1:2" x14ac:dyDescent="0.3">
      <c r="A17" s="5" t="s">
        <v>49</v>
      </c>
      <c r="B17" s="5">
        <v>80</v>
      </c>
    </row>
    <row r="18" spans="1:2" x14ac:dyDescent="0.3">
      <c r="A18" s="3" t="s">
        <v>44</v>
      </c>
      <c r="B18" s="3">
        <v>20</v>
      </c>
    </row>
    <row r="19" spans="1:2" x14ac:dyDescent="0.3">
      <c r="A19" s="5" t="s">
        <v>50</v>
      </c>
      <c r="B19" s="5">
        <v>60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19"/>
  <sheetViews>
    <sheetView workbookViewId="0"/>
  </sheetViews>
  <sheetFormatPr defaultRowHeight="14.4" x14ac:dyDescent="0.3"/>
  <cols>
    <col min="1" max="1" width="24" customWidth="1"/>
    <col min="2" max="2" width="21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363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44">
        <v>3</v>
      </c>
      <c r="F3" s="44">
        <v>1</v>
      </c>
      <c r="G3" s="44">
        <v>2</v>
      </c>
      <c r="H3" s="44">
        <v>2</v>
      </c>
      <c r="I3" s="44"/>
      <c r="J3" s="44"/>
      <c r="K3" s="44"/>
      <c r="L3" s="44"/>
      <c r="M3" s="44"/>
      <c r="N3" s="44"/>
      <c r="O3" s="44"/>
      <c r="P3" s="44">
        <v>3</v>
      </c>
      <c r="Q3" s="44">
        <v>3</v>
      </c>
      <c r="R3" s="44"/>
      <c r="S3" s="44"/>
      <c r="T3" s="44"/>
      <c r="U3" s="44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45">
        <v>3</v>
      </c>
      <c r="F4" s="45">
        <v>1</v>
      </c>
      <c r="G4" s="45">
        <v>2</v>
      </c>
      <c r="H4" s="45">
        <v>1</v>
      </c>
      <c r="I4" s="45"/>
      <c r="J4" s="45"/>
      <c r="K4" s="45"/>
      <c r="L4" s="45"/>
      <c r="M4" s="45"/>
      <c r="N4" s="45"/>
      <c r="O4" s="45"/>
      <c r="P4" s="45">
        <v>1</v>
      </c>
      <c r="Q4" s="45">
        <v>3</v>
      </c>
      <c r="R4" s="45"/>
      <c r="S4" s="45"/>
      <c r="T4" s="45"/>
      <c r="U4" s="45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44">
        <v>3</v>
      </c>
      <c r="F5" s="44">
        <v>1</v>
      </c>
      <c r="G5" s="44">
        <v>3</v>
      </c>
      <c r="H5" s="44">
        <v>1</v>
      </c>
      <c r="I5" s="44">
        <v>2</v>
      </c>
      <c r="J5" s="44"/>
      <c r="K5" s="44"/>
      <c r="L5" s="44"/>
      <c r="M5" s="44">
        <v>2</v>
      </c>
      <c r="N5" s="44"/>
      <c r="O5" s="44"/>
      <c r="P5" s="44">
        <v>1</v>
      </c>
      <c r="Q5" s="44">
        <v>3</v>
      </c>
      <c r="R5" s="44"/>
      <c r="S5" s="44"/>
      <c r="T5" s="44"/>
      <c r="U5" s="44"/>
    </row>
    <row r="6" spans="1:21" x14ac:dyDescent="0.3">
      <c r="A6" s="3" t="s">
        <v>31</v>
      </c>
      <c r="B6" s="3">
        <v>2019</v>
      </c>
      <c r="C6" s="2"/>
      <c r="D6" s="8" t="s">
        <v>32</v>
      </c>
      <c r="E6" s="45">
        <v>3</v>
      </c>
      <c r="F6" s="45">
        <v>2</v>
      </c>
      <c r="G6" s="45">
        <v>2</v>
      </c>
      <c r="H6" s="45">
        <v>2</v>
      </c>
      <c r="I6" s="45">
        <v>2</v>
      </c>
      <c r="J6" s="45"/>
      <c r="K6" s="45"/>
      <c r="L6" s="45"/>
      <c r="M6" s="45">
        <v>2</v>
      </c>
      <c r="N6" s="45"/>
      <c r="O6" s="45"/>
      <c r="P6" s="45">
        <v>2</v>
      </c>
      <c r="Q6" s="45">
        <v>3</v>
      </c>
      <c r="R6" s="45"/>
      <c r="S6" s="45"/>
      <c r="T6" s="45"/>
      <c r="U6" s="45"/>
    </row>
    <row r="7" spans="1:21" x14ac:dyDescent="0.3">
      <c r="A7" s="5" t="s">
        <v>33</v>
      </c>
      <c r="B7" s="5" t="s">
        <v>470</v>
      </c>
      <c r="C7" s="2"/>
      <c r="D7" s="6" t="s">
        <v>35</v>
      </c>
      <c r="E7" s="44">
        <v>3</v>
      </c>
      <c r="F7" s="44">
        <v>3</v>
      </c>
      <c r="G7" s="44">
        <v>3</v>
      </c>
      <c r="H7" s="44">
        <v>3</v>
      </c>
      <c r="I7" s="44">
        <v>3</v>
      </c>
      <c r="J7" s="44"/>
      <c r="K7" s="44"/>
      <c r="L7" s="44"/>
      <c r="M7" s="44">
        <v>3</v>
      </c>
      <c r="N7" s="44"/>
      <c r="O7" s="44"/>
      <c r="P7" s="44">
        <v>3</v>
      </c>
      <c r="Q7" s="44">
        <v>3</v>
      </c>
      <c r="R7" s="44"/>
      <c r="S7" s="44"/>
      <c r="T7" s="44"/>
      <c r="U7" s="44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253</v>
      </c>
      <c r="C9" s="2"/>
      <c r="D9" s="2"/>
      <c r="E9" s="2"/>
    </row>
    <row r="10" spans="1:21" x14ac:dyDescent="0.3">
      <c r="A10" s="3" t="s">
        <v>40</v>
      </c>
      <c r="B10" s="3">
        <v>157</v>
      </c>
      <c r="C10" s="2"/>
      <c r="D10" s="48" t="s">
        <v>41</v>
      </c>
      <c r="E10" s="48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46">
        <f>AVERAGE(A_Input_Details!E12,B_Input_Details!E12,C_Input_Details!E12)</f>
        <v>88.413333333333341</v>
      </c>
    </row>
    <row r="13" spans="1:21" x14ac:dyDescent="0.3">
      <c r="A13" s="48" t="s">
        <v>45</v>
      </c>
      <c r="B13" s="48"/>
      <c r="C13" s="2"/>
      <c r="D13" s="13" t="s">
        <v>27</v>
      </c>
      <c r="E13" s="47">
        <f>AVERAGE(A_Input_Details!E13,B_Input_Details!E13,C_Input_Details!E13)</f>
        <v>87.803333333333342</v>
      </c>
    </row>
    <row r="14" spans="1:21" x14ac:dyDescent="0.3">
      <c r="A14" s="3" t="s">
        <v>46</v>
      </c>
      <c r="B14" s="3">
        <v>60</v>
      </c>
      <c r="C14" s="2"/>
      <c r="D14" s="11" t="s">
        <v>30</v>
      </c>
      <c r="E14" s="46">
        <f>AVERAGE(A_Input_Details!E14,B_Input_Details!E14,C_Input_Details!E14)</f>
        <v>87.946666666666673</v>
      </c>
    </row>
    <row r="15" spans="1:21" x14ac:dyDescent="0.3">
      <c r="A15" s="5" t="s">
        <v>47</v>
      </c>
      <c r="B15" s="5">
        <v>65</v>
      </c>
      <c r="C15" s="2"/>
      <c r="D15" s="13" t="s">
        <v>32</v>
      </c>
      <c r="E15" s="47">
        <f>AVERAGE(A_Input_Details!E15,B_Input_Details!E15,C_Input_Details!E15)</f>
        <v>87.803333333333327</v>
      </c>
    </row>
    <row r="16" spans="1:21" x14ac:dyDescent="0.3">
      <c r="A16" s="3" t="s">
        <v>48</v>
      </c>
      <c r="B16" s="3">
        <f>100-B15</f>
        <v>35</v>
      </c>
      <c r="C16" s="2"/>
      <c r="D16" s="11" t="s">
        <v>35</v>
      </c>
      <c r="E16" s="46">
        <f>AVERAGE(A_Input_Details!E16,B_Input_Details!E16,C_Input_Details!E16)</f>
        <v>87.763333333333335</v>
      </c>
    </row>
    <row r="17" spans="1:5" x14ac:dyDescent="0.3">
      <c r="A17" s="5" t="s">
        <v>49</v>
      </c>
      <c r="B17" s="5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5">
        <v>60</v>
      </c>
      <c r="C19" s="2"/>
      <c r="D19" s="2"/>
      <c r="E19" s="2"/>
    </row>
  </sheetData>
  <mergeCells count="4">
    <mergeCell ref="D1:U1"/>
    <mergeCell ref="A13:B13"/>
    <mergeCell ref="D10:E10"/>
    <mergeCell ref="A1:B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74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14" customWidth="1"/>
  </cols>
  <sheetData>
    <row r="1" spans="1:13" x14ac:dyDescent="0.3">
      <c r="A1" s="2"/>
      <c r="B1" s="48" t="s">
        <v>471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f>SUMIFS(C3:G3, C6:G6, "19MEE314_CO1")</f>
        <v>7</v>
      </c>
      <c r="J3" s="25">
        <f>SUMIFS(C3:G3, C6:G6, "19MEE314_CO2")</f>
        <v>29</v>
      </c>
      <c r="K3" s="25">
        <f>SUMIFS(C3:G3, C6:G6, "19MEE314_CO3")</f>
        <v>14</v>
      </c>
      <c r="L3" s="25">
        <f>SUMIFS(C3:G3, C6:G6, "19MEE314_CO4")</f>
        <v>0</v>
      </c>
      <c r="M3" s="25">
        <f>SUMIFS(C3:G3, C6:G6, "19MEE314_CO5")</f>
        <v>0</v>
      </c>
    </row>
    <row r="4" spans="1:13" x14ac:dyDescent="0.3">
      <c r="A4" s="2"/>
      <c r="B4" s="22" t="s">
        <v>70</v>
      </c>
      <c r="C4" s="26">
        <v>4.2</v>
      </c>
      <c r="D4" s="26">
        <v>6</v>
      </c>
      <c r="E4" s="26">
        <v>3</v>
      </c>
      <c r="F4" s="26">
        <v>8.4</v>
      </c>
      <c r="G4" s="26">
        <v>8.4</v>
      </c>
      <c r="I4" s="25">
        <f>SUMIFS(C4:G4, C6:G6, "19MEE314_CO1")</f>
        <v>4.2</v>
      </c>
      <c r="J4" s="25">
        <f>SUMIFS(C4:G4, C6:G6, "19MEE314_CO2")</f>
        <v>17.399999999999999</v>
      </c>
      <c r="K4" s="25">
        <f>SUMIFS(C4:G4, C6:G6, "19MEE314_CO3")</f>
        <v>8.4</v>
      </c>
      <c r="L4" s="25">
        <f>SUMIFS(C4:G4, C6:G6, "19MEE314_CO4")</f>
        <v>0</v>
      </c>
      <c r="M4" s="25">
        <f>SUMIFS(C4:G4, C6:G6, "19MEE314_CO5")</f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74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3</v>
      </c>
      <c r="D11" s="24">
        <v>6</v>
      </c>
      <c r="E11" s="24">
        <v>3.5</v>
      </c>
      <c r="F11" s="24">
        <v>4.5</v>
      </c>
      <c r="G11" s="24">
        <v>1</v>
      </c>
      <c r="I11" s="25">
        <f>SUMIFS(C11:G11, C6:G6, "19MEE314_CO1")</f>
        <v>3</v>
      </c>
      <c r="J11" s="25">
        <f>SUMIFS(C11:G11, C6:G6, "19MEE314_CO2")</f>
        <v>14</v>
      </c>
      <c r="K11" s="25">
        <f>SUMIFS(C11:G11, C6:G6, "19MEE314_CO3")</f>
        <v>1</v>
      </c>
      <c r="L11" s="25">
        <f>SUMIFS(C11:G11, C6:G6, "19MEE314_CO4")</f>
        <v>0</v>
      </c>
      <c r="M11" s="25">
        <f>SUMIFS(C11:G11, C6:G6, "19MEE314_CO5")</f>
        <v>0</v>
      </c>
    </row>
    <row r="12" spans="1:13" x14ac:dyDescent="0.3">
      <c r="A12" s="26" t="s">
        <v>82</v>
      </c>
      <c r="B12" s="26" t="s">
        <v>83</v>
      </c>
      <c r="C12" s="26">
        <v>3</v>
      </c>
      <c r="D12" s="26">
        <v>9</v>
      </c>
      <c r="E12" s="26">
        <v>2.5</v>
      </c>
      <c r="F12" s="26">
        <v>14</v>
      </c>
      <c r="G12" s="26">
        <v>11</v>
      </c>
      <c r="I12" s="25">
        <f>SUMIFS(C12:G12, C6:G6, "19MEE314_CO1")</f>
        <v>3</v>
      </c>
      <c r="J12" s="25">
        <f>SUMIFS(C12:G12, C6:G6, "19MEE314_CO2")</f>
        <v>25.5</v>
      </c>
      <c r="K12" s="25">
        <f>SUMIFS(C12:G12, C6:G6, "19MEE314_CO3")</f>
        <v>11</v>
      </c>
      <c r="L12" s="25">
        <f>SUMIFS(C12:G12, C6:G6, "19MEE314_CO4")</f>
        <v>0</v>
      </c>
      <c r="M12" s="25">
        <f>SUMIFS(C12:G12, C6:G6, "19MEE314_CO5")</f>
        <v>0</v>
      </c>
    </row>
    <row r="13" spans="1:13" x14ac:dyDescent="0.3">
      <c r="A13" s="24" t="s">
        <v>84</v>
      </c>
      <c r="B13" s="24" t="s">
        <v>85</v>
      </c>
      <c r="C13" s="24">
        <v>3</v>
      </c>
      <c r="D13" s="24">
        <v>10</v>
      </c>
      <c r="E13" s="24">
        <v>2.5</v>
      </c>
      <c r="F13" s="24">
        <v>7.5</v>
      </c>
      <c r="G13" s="24">
        <v>5</v>
      </c>
      <c r="I13" s="25">
        <f>SUMIFS(C13:G13, C6:G6, "19MEE314_CO1")</f>
        <v>3</v>
      </c>
      <c r="J13" s="25">
        <f>SUMIFS(C13:G13, C6:G6, "19MEE314_CO2")</f>
        <v>20</v>
      </c>
      <c r="K13" s="25">
        <f>SUMIFS(C13:G13, C6:G6, "19MEE314_CO3")</f>
        <v>5</v>
      </c>
      <c r="L13" s="25">
        <f>SUMIFS(C13:G13, C6:G6, "19MEE314_CO4")</f>
        <v>0</v>
      </c>
      <c r="M13" s="25">
        <f>SUMIFS(C13:G13, C6:G6, "19MEE314_CO5")</f>
        <v>0</v>
      </c>
    </row>
    <row r="14" spans="1:13" x14ac:dyDescent="0.3">
      <c r="A14" s="26" t="s">
        <v>86</v>
      </c>
      <c r="B14" s="26" t="s">
        <v>87</v>
      </c>
      <c r="C14" s="26">
        <v>5</v>
      </c>
      <c r="D14" s="26">
        <v>7</v>
      </c>
      <c r="E14" s="26">
        <v>3.5</v>
      </c>
      <c r="F14" s="26">
        <v>4</v>
      </c>
      <c r="G14" s="26">
        <v>4</v>
      </c>
      <c r="I14" s="25">
        <f>SUMIFS(C14:G14, C6:G6, "19MEE314_CO1")</f>
        <v>5</v>
      </c>
      <c r="J14" s="25">
        <f>SUMIFS(C14:G14, C6:G6, "19MEE314_CO2")</f>
        <v>14.5</v>
      </c>
      <c r="K14" s="25">
        <f>SUMIFS(C14:G14, C6:G6, "19MEE314_CO3")</f>
        <v>4</v>
      </c>
      <c r="L14" s="25">
        <f>SUMIFS(C14:G14, C6:G6, "19MEE314_CO4")</f>
        <v>0</v>
      </c>
      <c r="M14" s="25">
        <f>SUMIFS(C14:G14, C6:G6, "19MEE314_CO5")</f>
        <v>0</v>
      </c>
    </row>
    <row r="15" spans="1:13" x14ac:dyDescent="0.3">
      <c r="A15" s="24" t="s">
        <v>88</v>
      </c>
      <c r="B15" s="24" t="s">
        <v>89</v>
      </c>
      <c r="C15" s="24">
        <v>7</v>
      </c>
      <c r="D15" s="24">
        <v>8</v>
      </c>
      <c r="E15" s="24">
        <v>2.5</v>
      </c>
      <c r="F15" s="24">
        <v>13.5</v>
      </c>
      <c r="G15" s="24">
        <v>8.5</v>
      </c>
      <c r="I15" s="25">
        <f>SUMIFS(C15:G15, C6:G6, "19MEE314_CO1")</f>
        <v>7</v>
      </c>
      <c r="J15" s="25">
        <f>SUMIFS(C15:G15, C6:G6, "19MEE314_CO2")</f>
        <v>24</v>
      </c>
      <c r="K15" s="25">
        <f>SUMIFS(C15:G15, C6:G6, "19MEE314_CO3")</f>
        <v>8.5</v>
      </c>
      <c r="L15" s="25">
        <f>SUMIFS(C15:G15, C6:G6, "19MEE314_CO4")</f>
        <v>0</v>
      </c>
      <c r="M15" s="25">
        <f>SUMIFS(C15:G15, C6:G6, "19MEE314_CO5")</f>
        <v>0</v>
      </c>
    </row>
    <row r="16" spans="1:13" x14ac:dyDescent="0.3">
      <c r="A16" s="26" t="s">
        <v>90</v>
      </c>
      <c r="B16" s="26" t="s">
        <v>91</v>
      </c>
      <c r="C16" s="26">
        <v>4</v>
      </c>
      <c r="D16" s="26">
        <v>5</v>
      </c>
      <c r="E16" s="26">
        <v>2.5</v>
      </c>
      <c r="F16" s="26">
        <v>11</v>
      </c>
      <c r="G16" s="26">
        <v>6</v>
      </c>
      <c r="I16" s="25">
        <f>SUMIFS(C16:G16, C6:G6, "19MEE314_CO1")</f>
        <v>4</v>
      </c>
      <c r="J16" s="25">
        <f>SUMIFS(C16:G16, C6:G6, "19MEE314_CO2")</f>
        <v>18.5</v>
      </c>
      <c r="K16" s="25">
        <f>SUMIFS(C16:G16, C6:G6, "19MEE314_CO3")</f>
        <v>6</v>
      </c>
      <c r="L16" s="25">
        <f>SUMIFS(C16:G16, C6:G6, "19MEE314_CO4")</f>
        <v>0</v>
      </c>
      <c r="M16" s="25">
        <f>SUMIFS(C16:G16, C6:G6, "19MEE314_CO5")</f>
        <v>0</v>
      </c>
    </row>
    <row r="17" spans="1:13" x14ac:dyDescent="0.3">
      <c r="A17" s="24" t="s">
        <v>92</v>
      </c>
      <c r="B17" s="24" t="s">
        <v>93</v>
      </c>
      <c r="C17" s="24">
        <v>6</v>
      </c>
      <c r="D17" s="24">
        <v>7</v>
      </c>
      <c r="E17" s="24">
        <v>2.5</v>
      </c>
      <c r="F17" s="24">
        <v>12</v>
      </c>
      <c r="G17" s="24">
        <v>9</v>
      </c>
      <c r="I17" s="25">
        <f>SUMIFS(C17:G17, C6:G6, "19MEE314_CO1")</f>
        <v>6</v>
      </c>
      <c r="J17" s="25">
        <f>SUMIFS(C17:G17, C6:G6, "19MEE314_CO2")</f>
        <v>21.5</v>
      </c>
      <c r="K17" s="25">
        <f>SUMIFS(C17:G17, C6:G6, "19MEE314_CO3")</f>
        <v>9</v>
      </c>
      <c r="L17" s="25">
        <f>SUMIFS(C17:G17, C6:G6, "19MEE314_CO4")</f>
        <v>0</v>
      </c>
      <c r="M17" s="25">
        <f>SUMIFS(C17:G17, C6:G6, "19MEE314_CO5")</f>
        <v>0</v>
      </c>
    </row>
    <row r="18" spans="1:13" x14ac:dyDescent="0.3">
      <c r="A18" s="26" t="s">
        <v>94</v>
      </c>
      <c r="B18" s="26" t="s">
        <v>95</v>
      </c>
      <c r="C18" s="26">
        <v>6</v>
      </c>
      <c r="D18" s="26">
        <v>0</v>
      </c>
      <c r="E18" s="26">
        <v>2</v>
      </c>
      <c r="F18" s="26">
        <v>12</v>
      </c>
      <c r="G18" s="26">
        <v>3</v>
      </c>
      <c r="I18" s="25">
        <f>SUMIFS(C18:G18, C6:G6, "19MEE314_CO1")</f>
        <v>6</v>
      </c>
      <c r="J18" s="25">
        <f>SUMIFS(C18:G18, C6:G6, "19MEE314_CO2")</f>
        <v>14</v>
      </c>
      <c r="K18" s="25">
        <f>SUMIFS(C18:G18, C6:G6, "19MEE314_CO3")</f>
        <v>3</v>
      </c>
      <c r="L18" s="25">
        <f>SUMIFS(C18:G18, C6:G6, "19MEE314_CO4")</f>
        <v>0</v>
      </c>
      <c r="M18" s="25">
        <f>SUMIFS(C18:G18, C6:G6, "19MEE314_CO5")</f>
        <v>0</v>
      </c>
    </row>
    <row r="19" spans="1:13" x14ac:dyDescent="0.3">
      <c r="A19" s="24" t="s">
        <v>96</v>
      </c>
      <c r="B19" s="24" t="s">
        <v>97</v>
      </c>
      <c r="C19" s="24">
        <v>6</v>
      </c>
      <c r="D19" s="24">
        <v>7</v>
      </c>
      <c r="E19" s="24">
        <v>2.5</v>
      </c>
      <c r="F19" s="24">
        <v>11.5</v>
      </c>
      <c r="G19" s="24">
        <v>3</v>
      </c>
      <c r="I19" s="25">
        <f>SUMIFS(C19:G19, C6:G6, "19MEE314_CO1")</f>
        <v>6</v>
      </c>
      <c r="J19" s="25">
        <f>SUMIFS(C19:G19, C6:G6, "19MEE314_CO2")</f>
        <v>21</v>
      </c>
      <c r="K19" s="25">
        <f>SUMIFS(C19:G19, C6:G6, "19MEE314_CO3")</f>
        <v>3</v>
      </c>
      <c r="L19" s="25">
        <f>SUMIFS(C19:G19, C6:G6, "19MEE314_CO4")</f>
        <v>0</v>
      </c>
      <c r="M19" s="25">
        <f>SUMIFS(C19:G19, C6:G6, "19MEE314_CO5")</f>
        <v>0</v>
      </c>
    </row>
    <row r="20" spans="1:13" x14ac:dyDescent="0.3">
      <c r="A20" s="26" t="s">
        <v>98</v>
      </c>
      <c r="B20" s="26" t="s">
        <v>99</v>
      </c>
      <c r="C20" s="26">
        <v>5</v>
      </c>
      <c r="D20" s="26">
        <v>0</v>
      </c>
      <c r="E20" s="26">
        <v>3</v>
      </c>
      <c r="F20" s="26">
        <v>11.5</v>
      </c>
      <c r="G20" s="26">
        <v>6</v>
      </c>
      <c r="I20" s="25">
        <f>SUMIFS(C20:G20, C6:G6, "19MEE314_CO1")</f>
        <v>5</v>
      </c>
      <c r="J20" s="25">
        <f>SUMIFS(C20:G20, C6:G6, "19MEE314_CO2")</f>
        <v>14.5</v>
      </c>
      <c r="K20" s="25">
        <f>SUMIFS(C20:G20, C6:G6, "19MEE314_CO3")</f>
        <v>6</v>
      </c>
      <c r="L20" s="25">
        <f>SUMIFS(C20:G20, C6:G6, "19MEE314_CO4")</f>
        <v>0</v>
      </c>
      <c r="M20" s="25">
        <f>SUMIFS(C20:G20, C6:G6, "19MEE314_CO5")</f>
        <v>0</v>
      </c>
    </row>
    <row r="21" spans="1:13" x14ac:dyDescent="0.3">
      <c r="A21" s="24" t="s">
        <v>100</v>
      </c>
      <c r="B21" s="24" t="s">
        <v>101</v>
      </c>
      <c r="C21" s="24">
        <v>4</v>
      </c>
      <c r="D21" s="24">
        <v>8</v>
      </c>
      <c r="E21" s="24">
        <v>1.5</v>
      </c>
      <c r="F21" s="24">
        <v>4</v>
      </c>
      <c r="G21" s="24">
        <v>5</v>
      </c>
      <c r="I21" s="25">
        <f>SUMIFS(C21:G21, C6:G6, "19MEE314_CO1")</f>
        <v>4</v>
      </c>
      <c r="J21" s="25">
        <f>SUMIFS(C21:G21, C6:G6, "19MEE314_CO2")</f>
        <v>13.5</v>
      </c>
      <c r="K21" s="25">
        <f>SUMIFS(C21:G21, C6:G6, "19MEE314_CO3")</f>
        <v>5</v>
      </c>
      <c r="L21" s="25">
        <f>SUMIFS(C21:G21, C6:G6, "19MEE314_CO4")</f>
        <v>0</v>
      </c>
      <c r="M21" s="25">
        <f>SUMIFS(C21:G21, C6:G6, "19MEE314_CO5")</f>
        <v>0</v>
      </c>
    </row>
    <row r="22" spans="1:13" x14ac:dyDescent="0.3">
      <c r="A22" s="26" t="s">
        <v>102</v>
      </c>
      <c r="B22" s="26" t="s">
        <v>103</v>
      </c>
      <c r="C22" s="26">
        <v>7</v>
      </c>
      <c r="D22" s="26">
        <v>2</v>
      </c>
      <c r="E22" s="26">
        <v>2.5</v>
      </c>
      <c r="F22" s="26">
        <v>12</v>
      </c>
      <c r="G22" s="26">
        <v>5</v>
      </c>
      <c r="I22" s="25">
        <f>SUMIFS(C22:G22, C6:G6, "19MEE314_CO1")</f>
        <v>7</v>
      </c>
      <c r="J22" s="25">
        <f>SUMIFS(C22:G22, C6:G6, "19MEE314_CO2")</f>
        <v>16.5</v>
      </c>
      <c r="K22" s="25">
        <f>SUMIFS(C22:G22, C6:G6, "19MEE314_CO3")</f>
        <v>5</v>
      </c>
      <c r="L22" s="25">
        <f>SUMIFS(C22:G22, C6:G6, "19MEE314_CO4")</f>
        <v>0</v>
      </c>
      <c r="M22" s="25">
        <f>SUMIFS(C22:G22, C6:G6, "19MEE314_CO5")</f>
        <v>0</v>
      </c>
    </row>
    <row r="23" spans="1:13" x14ac:dyDescent="0.3">
      <c r="A23" s="24" t="s">
        <v>104</v>
      </c>
      <c r="B23" s="24" t="s">
        <v>105</v>
      </c>
      <c r="C23" s="24">
        <v>5</v>
      </c>
      <c r="D23" s="24">
        <v>3</v>
      </c>
      <c r="E23" s="24">
        <v>2.5</v>
      </c>
      <c r="F23" s="24">
        <v>9.5</v>
      </c>
      <c r="G23" s="24">
        <v>4</v>
      </c>
      <c r="I23" s="25">
        <f>SUMIFS(C23:G23, C6:G6, "19MEE314_CO1")</f>
        <v>5</v>
      </c>
      <c r="J23" s="25">
        <f>SUMIFS(C23:G23, C6:G6, "19MEE314_CO2")</f>
        <v>15</v>
      </c>
      <c r="K23" s="25">
        <f>SUMIFS(C23:G23, C6:G6, "19MEE314_CO3")</f>
        <v>4</v>
      </c>
      <c r="L23" s="25">
        <f>SUMIFS(C23:G23, C6:G6, "19MEE314_CO4")</f>
        <v>0</v>
      </c>
      <c r="M23" s="25">
        <f>SUMIFS(C23:G23, C6:G6, "19MEE314_CO5")</f>
        <v>0</v>
      </c>
    </row>
    <row r="24" spans="1:13" x14ac:dyDescent="0.3">
      <c r="A24" s="26" t="s">
        <v>106</v>
      </c>
      <c r="B24" s="26" t="s">
        <v>107</v>
      </c>
      <c r="C24" s="26">
        <v>5</v>
      </c>
      <c r="D24" s="26">
        <v>8</v>
      </c>
      <c r="E24" s="26">
        <v>2.5</v>
      </c>
      <c r="F24" s="26">
        <v>11.5</v>
      </c>
      <c r="G24" s="26">
        <v>8.5</v>
      </c>
      <c r="I24" s="25">
        <f>SUMIFS(C24:G24, C6:G6, "19MEE314_CO1")</f>
        <v>5</v>
      </c>
      <c r="J24" s="25">
        <f>SUMIFS(C24:G24, C6:G6, "19MEE314_CO2")</f>
        <v>22</v>
      </c>
      <c r="K24" s="25">
        <f>SUMIFS(C24:G24, C6:G6, "19MEE314_CO3")</f>
        <v>8.5</v>
      </c>
      <c r="L24" s="25">
        <f>SUMIFS(C24:G24, C6:G6, "19MEE314_CO4")</f>
        <v>0</v>
      </c>
      <c r="M24" s="25">
        <f>SUMIFS(C24:G24, C6:G6, "19MEE314_CO5")</f>
        <v>0</v>
      </c>
    </row>
    <row r="25" spans="1:13" x14ac:dyDescent="0.3">
      <c r="A25" s="24" t="s">
        <v>108</v>
      </c>
      <c r="B25" s="24" t="s">
        <v>109</v>
      </c>
      <c r="C25" s="24">
        <v>7</v>
      </c>
      <c r="D25" s="24">
        <v>6</v>
      </c>
      <c r="E25" s="24">
        <v>2.5</v>
      </c>
      <c r="F25" s="24">
        <v>9</v>
      </c>
      <c r="G25" s="24">
        <v>7</v>
      </c>
      <c r="I25" s="25">
        <f>SUMIFS(C25:G25, C6:G6, "19MEE314_CO1")</f>
        <v>7</v>
      </c>
      <c r="J25" s="25">
        <f>SUMIFS(C25:G25, C6:G6, "19MEE314_CO2")</f>
        <v>17.5</v>
      </c>
      <c r="K25" s="25">
        <f>SUMIFS(C25:G25, C6:G6, "19MEE314_CO3")</f>
        <v>7</v>
      </c>
      <c r="L25" s="25">
        <f>SUMIFS(C25:G25, C6:G6, "19MEE314_CO4")</f>
        <v>0</v>
      </c>
      <c r="M25" s="25">
        <f>SUMIFS(C25:G25, C6:G6, "19MEE314_CO5")</f>
        <v>0</v>
      </c>
    </row>
    <row r="26" spans="1:13" x14ac:dyDescent="0.3">
      <c r="A26" s="26" t="s">
        <v>110</v>
      </c>
      <c r="B26" s="26" t="s">
        <v>111</v>
      </c>
      <c r="C26" s="26">
        <v>4</v>
      </c>
      <c r="D26" s="26">
        <v>10</v>
      </c>
      <c r="E26" s="26">
        <v>2.5</v>
      </c>
      <c r="F26" s="26">
        <v>10</v>
      </c>
      <c r="G26" s="26">
        <v>10</v>
      </c>
      <c r="I26" s="25">
        <f>SUMIFS(C26:G26, C6:G6, "19MEE314_CO1")</f>
        <v>4</v>
      </c>
      <c r="J26" s="25">
        <f>SUMIFS(C26:G26, C6:G6, "19MEE314_CO2")</f>
        <v>22.5</v>
      </c>
      <c r="K26" s="25">
        <f>SUMIFS(C26:G26, C6:G6, "19MEE314_CO3")</f>
        <v>10</v>
      </c>
      <c r="L26" s="25">
        <f>SUMIFS(C26:G26, C6:G6, "19MEE314_CO4")</f>
        <v>0</v>
      </c>
      <c r="M26" s="25">
        <f>SUMIFS(C26:G26, C6:G6, "19MEE314_CO5")</f>
        <v>0</v>
      </c>
    </row>
    <row r="27" spans="1:13" x14ac:dyDescent="0.3">
      <c r="A27" s="24" t="s">
        <v>112</v>
      </c>
      <c r="B27" s="24" t="s">
        <v>113</v>
      </c>
      <c r="C27" s="24">
        <v>5</v>
      </c>
      <c r="D27" s="24">
        <v>6</v>
      </c>
      <c r="E27" s="24">
        <v>2.5</v>
      </c>
      <c r="F27" s="24">
        <v>3</v>
      </c>
      <c r="G27" s="24">
        <v>1</v>
      </c>
      <c r="I27" s="25">
        <f>SUMIFS(C27:G27, C6:G6, "19MEE314_CO1")</f>
        <v>5</v>
      </c>
      <c r="J27" s="25">
        <f>SUMIFS(C27:G27, C6:G6, "19MEE314_CO2")</f>
        <v>11.5</v>
      </c>
      <c r="K27" s="25">
        <f>SUMIFS(C27:G27, C6:G6, "19MEE314_CO3")</f>
        <v>1</v>
      </c>
      <c r="L27" s="25">
        <f>SUMIFS(C27:G27, C6:G6, "19MEE314_CO4")</f>
        <v>0</v>
      </c>
      <c r="M27" s="25">
        <f>SUMIFS(C27:G27, C6:G6, "19MEE314_CO5")</f>
        <v>0</v>
      </c>
    </row>
    <row r="28" spans="1:13" x14ac:dyDescent="0.3">
      <c r="A28" s="26" t="s">
        <v>114</v>
      </c>
      <c r="B28" s="26" t="s">
        <v>115</v>
      </c>
      <c r="C28" s="26">
        <v>7</v>
      </c>
      <c r="D28" s="26">
        <v>10</v>
      </c>
      <c r="E28" s="26">
        <v>2.5</v>
      </c>
      <c r="F28" s="26">
        <v>3</v>
      </c>
      <c r="G28" s="26">
        <v>5</v>
      </c>
      <c r="I28" s="25">
        <f>SUMIFS(C28:G28, C6:G6, "19MEE314_CO1")</f>
        <v>7</v>
      </c>
      <c r="J28" s="25">
        <f>SUMIFS(C28:G28, C6:G6, "19MEE314_CO2")</f>
        <v>15.5</v>
      </c>
      <c r="K28" s="25">
        <f>SUMIFS(C28:G28, C6:G6, "19MEE314_CO3")</f>
        <v>5</v>
      </c>
      <c r="L28" s="25">
        <f>SUMIFS(C28:G28, C6:G6, "19MEE314_CO4")</f>
        <v>0</v>
      </c>
      <c r="M28" s="25">
        <f>SUMIFS(C28:G28, C6:G6, "19MEE314_CO5")</f>
        <v>0</v>
      </c>
    </row>
    <row r="29" spans="1:13" x14ac:dyDescent="0.3">
      <c r="A29" s="24" t="s">
        <v>116</v>
      </c>
      <c r="B29" s="24" t="s">
        <v>117</v>
      </c>
      <c r="C29" s="24">
        <v>7</v>
      </c>
      <c r="D29" s="24">
        <v>9</v>
      </c>
      <c r="E29" s="24">
        <v>2.5</v>
      </c>
      <c r="F29" s="24">
        <v>11</v>
      </c>
      <c r="G29" s="24">
        <v>3</v>
      </c>
      <c r="I29" s="25">
        <f>SUMIFS(C29:G29, C6:G6, "19MEE314_CO1")</f>
        <v>7</v>
      </c>
      <c r="J29" s="25">
        <f>SUMIFS(C29:G29, C6:G6, "19MEE314_CO2")</f>
        <v>22.5</v>
      </c>
      <c r="K29" s="25">
        <f>SUMIFS(C29:G29, C6:G6, "19MEE314_CO3")</f>
        <v>3</v>
      </c>
      <c r="L29" s="25">
        <f>SUMIFS(C29:G29, C6:G6, "19MEE314_CO4")</f>
        <v>0</v>
      </c>
      <c r="M29" s="25">
        <f>SUMIFS(C29:G29, C6:G6, "19MEE314_CO5")</f>
        <v>0</v>
      </c>
    </row>
    <row r="30" spans="1:13" x14ac:dyDescent="0.3">
      <c r="A30" s="26" t="s">
        <v>118</v>
      </c>
      <c r="B30" s="26" t="s">
        <v>119</v>
      </c>
      <c r="C30" s="26">
        <v>7</v>
      </c>
      <c r="D30" s="26">
        <v>10</v>
      </c>
      <c r="E30" s="26">
        <v>2.5</v>
      </c>
      <c r="F30" s="26">
        <v>12</v>
      </c>
      <c r="G30" s="26">
        <v>11</v>
      </c>
      <c r="I30" s="25">
        <f>SUMIFS(C30:G30, C6:G6, "19MEE314_CO1")</f>
        <v>7</v>
      </c>
      <c r="J30" s="25">
        <f>SUMIFS(C30:G30, C6:G6, "19MEE314_CO2")</f>
        <v>24.5</v>
      </c>
      <c r="K30" s="25">
        <f>SUMIFS(C30:G30, C6:G6, "19MEE314_CO3")</f>
        <v>11</v>
      </c>
      <c r="L30" s="25">
        <f>SUMIFS(C30:G30, C6:G6, "19MEE314_CO4")</f>
        <v>0</v>
      </c>
      <c r="M30" s="25">
        <f>SUMIFS(C30:G30, C6:G6, "19MEE314_CO5")</f>
        <v>0</v>
      </c>
    </row>
    <row r="31" spans="1:13" x14ac:dyDescent="0.3">
      <c r="A31" s="24" t="s">
        <v>120</v>
      </c>
      <c r="B31" s="24" t="s">
        <v>121</v>
      </c>
      <c r="C31" s="24">
        <v>7</v>
      </c>
      <c r="D31" s="24">
        <v>10</v>
      </c>
      <c r="E31" s="24">
        <v>2.5</v>
      </c>
      <c r="F31" s="24">
        <v>7</v>
      </c>
      <c r="G31" s="24">
        <v>11</v>
      </c>
      <c r="I31" s="25">
        <f>SUMIFS(C31:G31, C6:G6, "19MEE314_CO1")</f>
        <v>7</v>
      </c>
      <c r="J31" s="25">
        <f>SUMIFS(C31:G31, C6:G6, "19MEE314_CO2")</f>
        <v>19.5</v>
      </c>
      <c r="K31" s="25">
        <f>SUMIFS(C31:G31, C6:G6, "19MEE314_CO3")</f>
        <v>11</v>
      </c>
      <c r="L31" s="25">
        <f>SUMIFS(C31:G31, C6:G6, "19MEE314_CO4")</f>
        <v>0</v>
      </c>
      <c r="M31" s="25">
        <f>SUMIFS(C31:G31, C6:G6, "19MEE314_CO5")</f>
        <v>0</v>
      </c>
    </row>
    <row r="32" spans="1:13" x14ac:dyDescent="0.3">
      <c r="A32" s="26" t="s">
        <v>122</v>
      </c>
      <c r="B32" s="26" t="s">
        <v>123</v>
      </c>
      <c r="C32" s="26">
        <v>2</v>
      </c>
      <c r="D32" s="26">
        <v>6</v>
      </c>
      <c r="E32" s="26">
        <v>2.5</v>
      </c>
      <c r="F32" s="26">
        <v>10.5</v>
      </c>
      <c r="G32" s="26">
        <v>7</v>
      </c>
      <c r="I32" s="25">
        <f>SUMIFS(C32:G32, C6:G6, "19MEE314_CO1")</f>
        <v>2</v>
      </c>
      <c r="J32" s="25">
        <f>SUMIFS(C32:G32, C6:G6, "19MEE314_CO2")</f>
        <v>19</v>
      </c>
      <c r="K32" s="25">
        <f>SUMIFS(C32:G32, C6:G6, "19MEE314_CO3")</f>
        <v>7</v>
      </c>
      <c r="L32" s="25">
        <f>SUMIFS(C32:G32, C6:G6, "19MEE314_CO4")</f>
        <v>0</v>
      </c>
      <c r="M32" s="25">
        <f>SUMIFS(C32:G32, C6:G6, "19MEE314_CO5")</f>
        <v>0</v>
      </c>
    </row>
    <row r="33" spans="1:13" x14ac:dyDescent="0.3">
      <c r="A33" s="24" t="s">
        <v>124</v>
      </c>
      <c r="B33" s="24" t="s">
        <v>125</v>
      </c>
      <c r="C33" s="24">
        <v>0</v>
      </c>
      <c r="D33" s="24">
        <v>7</v>
      </c>
      <c r="E33" s="24">
        <v>10</v>
      </c>
      <c r="F33" s="24">
        <v>4.5</v>
      </c>
      <c r="G33" s="24">
        <v>6</v>
      </c>
      <c r="I33" s="25">
        <f>SUMIFS(C33:G33, C6:G6, "19MEE314_CO1")</f>
        <v>0</v>
      </c>
      <c r="J33" s="25">
        <f>SUMIFS(C33:G33, C6:G6, "19MEE314_CO2")</f>
        <v>21.5</v>
      </c>
      <c r="K33" s="25">
        <f>SUMIFS(C33:G33, C6:G6, "19MEE314_CO3")</f>
        <v>6</v>
      </c>
      <c r="L33" s="25">
        <f>SUMIFS(C33:G33, C6:G6, "19MEE314_CO4")</f>
        <v>0</v>
      </c>
      <c r="M33" s="25">
        <f>SUMIFS(C33:G33, C6:G6, "19MEE314_CO5")</f>
        <v>0</v>
      </c>
    </row>
    <row r="34" spans="1:13" x14ac:dyDescent="0.3">
      <c r="A34" s="26" t="s">
        <v>126</v>
      </c>
      <c r="B34" s="26" t="s">
        <v>127</v>
      </c>
      <c r="C34" s="26">
        <v>5</v>
      </c>
      <c r="D34" s="26">
        <v>0</v>
      </c>
      <c r="E34" s="26">
        <v>1.5</v>
      </c>
      <c r="F34" s="26">
        <v>4</v>
      </c>
      <c r="G34" s="26">
        <v>6</v>
      </c>
      <c r="I34" s="25">
        <f>SUMIFS(C34:G34, C6:G6, "19MEE314_CO1")</f>
        <v>5</v>
      </c>
      <c r="J34" s="25">
        <f>SUMIFS(C34:G34, C6:G6, "19MEE314_CO2")</f>
        <v>5.5</v>
      </c>
      <c r="K34" s="25">
        <f>SUMIFS(C34:G34, C6:G6, "19MEE314_CO3")</f>
        <v>6</v>
      </c>
      <c r="L34" s="25">
        <f>SUMIFS(C34:G34, C6:G6, "19MEE314_CO4")</f>
        <v>0</v>
      </c>
      <c r="M34" s="25">
        <f>SUMIFS(C34:G34, C6:G6, "19MEE314_CO5")</f>
        <v>0</v>
      </c>
    </row>
    <row r="35" spans="1:13" x14ac:dyDescent="0.3">
      <c r="A35" s="24" t="s">
        <v>128</v>
      </c>
      <c r="B35" s="24" t="s">
        <v>129</v>
      </c>
      <c r="C35" s="24">
        <v>5</v>
      </c>
      <c r="D35" s="24">
        <v>7</v>
      </c>
      <c r="E35" s="24">
        <v>2.5</v>
      </c>
      <c r="F35" s="24">
        <v>10</v>
      </c>
      <c r="G35" s="24">
        <v>5</v>
      </c>
      <c r="I35" s="25">
        <f>SUMIFS(C35:G35, C6:G6, "19MEE314_CO1")</f>
        <v>5</v>
      </c>
      <c r="J35" s="25">
        <f>SUMIFS(C35:G35, C6:G6, "19MEE314_CO2")</f>
        <v>19.5</v>
      </c>
      <c r="K35" s="25">
        <f>SUMIFS(C35:G35, C6:G6, "19MEE314_CO3")</f>
        <v>5</v>
      </c>
      <c r="L35" s="25">
        <f>SUMIFS(C35:G35, C6:G6, "19MEE314_CO4")</f>
        <v>0</v>
      </c>
      <c r="M35" s="25">
        <f>SUMIFS(C35:G35, C6:G6, "19MEE314_CO5")</f>
        <v>0</v>
      </c>
    </row>
    <row r="36" spans="1:13" x14ac:dyDescent="0.3">
      <c r="A36" s="26" t="s">
        <v>130</v>
      </c>
      <c r="B36" s="26" t="s">
        <v>131</v>
      </c>
      <c r="C36" s="26">
        <v>0</v>
      </c>
      <c r="D36" s="26">
        <v>7</v>
      </c>
      <c r="E36" s="26">
        <v>1.5</v>
      </c>
      <c r="F36" s="26">
        <v>7.5</v>
      </c>
      <c r="G36" s="26">
        <v>5</v>
      </c>
      <c r="I36" s="25">
        <f>SUMIFS(C36:G36, C6:G6, "19MEE314_CO1")</f>
        <v>0</v>
      </c>
      <c r="J36" s="25">
        <f>SUMIFS(C36:G36, C6:G6, "19MEE314_CO2")</f>
        <v>16</v>
      </c>
      <c r="K36" s="25">
        <f>SUMIFS(C36:G36, C6:G6, "19MEE314_CO3")</f>
        <v>5</v>
      </c>
      <c r="L36" s="25">
        <f>SUMIFS(C36:G36, C6:G6, "19MEE314_CO4")</f>
        <v>0</v>
      </c>
      <c r="M36" s="25">
        <f>SUMIFS(C36:G36, C6:G6, "19MEE314_CO5")</f>
        <v>0</v>
      </c>
    </row>
    <row r="37" spans="1:13" x14ac:dyDescent="0.3">
      <c r="A37" s="24" t="s">
        <v>132</v>
      </c>
      <c r="B37" s="24" t="s">
        <v>133</v>
      </c>
      <c r="C37" s="24">
        <v>7</v>
      </c>
      <c r="D37" s="24">
        <v>6</v>
      </c>
      <c r="E37" s="24">
        <v>0</v>
      </c>
      <c r="F37" s="24">
        <v>0</v>
      </c>
      <c r="G37" s="24">
        <v>0</v>
      </c>
      <c r="I37" s="25">
        <f>SUMIFS(C37:G37, C6:G6, "19MEE314_CO1")</f>
        <v>7</v>
      </c>
      <c r="J37" s="25">
        <f>SUMIFS(C37:G37, C6:G6, "19MEE314_CO2")</f>
        <v>6</v>
      </c>
      <c r="K37" s="25">
        <f>SUMIFS(C37:G37, C6:G6, "19MEE314_CO3")</f>
        <v>0</v>
      </c>
      <c r="L37" s="25">
        <f>SUMIFS(C37:G37, C6:G6, "19MEE314_CO4")</f>
        <v>0</v>
      </c>
      <c r="M37" s="25">
        <f>SUMIFS(C37:G37, C6:G6, "19MEE314_CO5")</f>
        <v>0</v>
      </c>
    </row>
    <row r="38" spans="1:13" x14ac:dyDescent="0.3">
      <c r="A38" s="26" t="s">
        <v>134</v>
      </c>
      <c r="B38" s="26" t="s">
        <v>135</v>
      </c>
      <c r="C38" s="26">
        <v>7</v>
      </c>
      <c r="D38" s="26">
        <v>10</v>
      </c>
      <c r="E38" s="26">
        <v>2.5</v>
      </c>
      <c r="F38" s="26">
        <v>10</v>
      </c>
      <c r="G38" s="26">
        <v>4</v>
      </c>
      <c r="I38" s="25">
        <f>SUMIFS(C38:G38, C6:G6, "19MEE314_CO1")</f>
        <v>7</v>
      </c>
      <c r="J38" s="25">
        <f>SUMIFS(C38:G38, C6:G6, "19MEE314_CO2")</f>
        <v>22.5</v>
      </c>
      <c r="K38" s="25">
        <f>SUMIFS(C38:G38, C6:G6, "19MEE314_CO3")</f>
        <v>4</v>
      </c>
      <c r="L38" s="25">
        <f>SUMIFS(C38:G38, C6:G6, "19MEE314_CO4")</f>
        <v>0</v>
      </c>
      <c r="M38" s="25">
        <f>SUMIFS(C38:G38, C6:G6, "19MEE314_CO5")</f>
        <v>0</v>
      </c>
    </row>
    <row r="39" spans="1:13" x14ac:dyDescent="0.3">
      <c r="A39" s="24" t="s">
        <v>136</v>
      </c>
      <c r="B39" s="24" t="s">
        <v>137</v>
      </c>
      <c r="C39" s="24">
        <v>3</v>
      </c>
      <c r="D39" s="24">
        <v>1</v>
      </c>
      <c r="E39" s="24">
        <v>1</v>
      </c>
      <c r="F39" s="24">
        <v>11.5</v>
      </c>
      <c r="G39" s="24">
        <v>4</v>
      </c>
      <c r="I39" s="25">
        <f>SUMIFS(C39:G39, C6:G6, "19MEE314_CO1")</f>
        <v>3</v>
      </c>
      <c r="J39" s="25">
        <f>SUMIFS(C39:G39, C6:G6, "19MEE314_CO2")</f>
        <v>13.5</v>
      </c>
      <c r="K39" s="25">
        <f>SUMIFS(C39:G39, C6:G6, "19MEE314_CO3")</f>
        <v>4</v>
      </c>
      <c r="L39" s="25">
        <f>SUMIFS(C39:G39, C6:G6, "19MEE314_CO4")</f>
        <v>0</v>
      </c>
      <c r="M39" s="25">
        <f>SUMIFS(C39:G39, C6:G6, "19MEE314_CO5")</f>
        <v>0</v>
      </c>
    </row>
    <row r="40" spans="1:13" x14ac:dyDescent="0.3">
      <c r="A40" s="26" t="s">
        <v>138</v>
      </c>
      <c r="B40" s="26" t="s">
        <v>139</v>
      </c>
      <c r="C40" s="26">
        <v>7</v>
      </c>
      <c r="D40" s="26">
        <v>0</v>
      </c>
      <c r="E40" s="26">
        <v>2.5</v>
      </c>
      <c r="F40" s="26">
        <v>0</v>
      </c>
      <c r="G40" s="26">
        <v>1</v>
      </c>
      <c r="I40" s="25">
        <f>SUMIFS(C40:G40, C6:G6, "19MEE314_CO1")</f>
        <v>7</v>
      </c>
      <c r="J40" s="25">
        <f>SUMIFS(C40:G40, C6:G6, "19MEE314_CO2")</f>
        <v>2.5</v>
      </c>
      <c r="K40" s="25">
        <f>SUMIFS(C40:G40, C6:G6, "19MEE314_CO3")</f>
        <v>1</v>
      </c>
      <c r="L40" s="25">
        <f>SUMIFS(C40:G40, C6:G6, "19MEE314_CO4")</f>
        <v>0</v>
      </c>
      <c r="M40" s="25">
        <f>SUMIFS(C40:G40, C6:G6, "19MEE314_CO5")</f>
        <v>0</v>
      </c>
    </row>
    <row r="41" spans="1:13" x14ac:dyDescent="0.3">
      <c r="A41" s="24" t="s">
        <v>140</v>
      </c>
      <c r="B41" s="24" t="s">
        <v>141</v>
      </c>
      <c r="C41" s="24">
        <v>7</v>
      </c>
      <c r="D41" s="24">
        <v>10</v>
      </c>
      <c r="E41" s="24">
        <v>0</v>
      </c>
      <c r="F41" s="24">
        <v>11</v>
      </c>
      <c r="G41" s="24">
        <v>5</v>
      </c>
      <c r="I41" s="25">
        <f>SUMIFS(C41:G41, C6:G6, "19MEE314_CO1")</f>
        <v>7</v>
      </c>
      <c r="J41" s="25">
        <f>SUMIFS(C41:G41, C6:G6, "19MEE314_CO2")</f>
        <v>21</v>
      </c>
      <c r="K41" s="25">
        <f>SUMIFS(C41:G41, C6:G6, "19MEE314_CO3")</f>
        <v>5</v>
      </c>
      <c r="L41" s="25">
        <f>SUMIFS(C41:G41, C6:G6, "19MEE314_CO4")</f>
        <v>0</v>
      </c>
      <c r="M41" s="25">
        <f>SUMIFS(C41:G41, C6:G6, "19MEE314_CO5")</f>
        <v>0</v>
      </c>
    </row>
    <row r="42" spans="1:13" x14ac:dyDescent="0.3">
      <c r="A42" s="26" t="s">
        <v>142</v>
      </c>
      <c r="B42" s="26" t="s">
        <v>143</v>
      </c>
      <c r="C42" s="26">
        <v>7</v>
      </c>
      <c r="D42" s="26">
        <v>6</v>
      </c>
      <c r="E42" s="26">
        <v>1.5</v>
      </c>
      <c r="F42" s="26">
        <v>13</v>
      </c>
      <c r="G42" s="26">
        <v>5</v>
      </c>
      <c r="I42" s="25">
        <f>SUMIFS(C42:G42, C6:G6, "19MEE314_CO1")</f>
        <v>7</v>
      </c>
      <c r="J42" s="25">
        <f>SUMIFS(C42:G42, C6:G6, "19MEE314_CO2")</f>
        <v>20.5</v>
      </c>
      <c r="K42" s="25">
        <f>SUMIFS(C42:G42, C6:G6, "19MEE314_CO3")</f>
        <v>5</v>
      </c>
      <c r="L42" s="25">
        <f>SUMIFS(C42:G42, C6:G6, "19MEE314_CO4")</f>
        <v>0</v>
      </c>
      <c r="M42" s="25">
        <f>SUMIFS(C42:G42, C6:G6, "19MEE314_CO5")</f>
        <v>0</v>
      </c>
    </row>
    <row r="43" spans="1:13" x14ac:dyDescent="0.3">
      <c r="A43" s="24" t="s">
        <v>144</v>
      </c>
      <c r="B43" s="24" t="s">
        <v>145</v>
      </c>
      <c r="C43" s="24">
        <v>5</v>
      </c>
      <c r="D43" s="24">
        <v>0</v>
      </c>
      <c r="E43" s="24">
        <v>1</v>
      </c>
      <c r="F43" s="24">
        <v>3.5</v>
      </c>
      <c r="G43" s="24">
        <v>5</v>
      </c>
      <c r="I43" s="25">
        <f>SUMIFS(C43:G43, C6:G6, "19MEE314_CO1")</f>
        <v>5</v>
      </c>
      <c r="J43" s="25">
        <f>SUMIFS(C43:G43, C6:G6, "19MEE314_CO2")</f>
        <v>4.5</v>
      </c>
      <c r="K43" s="25">
        <f>SUMIFS(C43:G43, C6:G6, "19MEE314_CO3")</f>
        <v>5</v>
      </c>
      <c r="L43" s="25">
        <f>SUMIFS(C43:G43, C6:G6, "19MEE314_CO4")</f>
        <v>0</v>
      </c>
      <c r="M43" s="25">
        <f>SUMIFS(C43:G43, C6:G6, "19MEE314_CO5")</f>
        <v>0</v>
      </c>
    </row>
    <row r="44" spans="1:13" x14ac:dyDescent="0.3">
      <c r="A44" s="26" t="s">
        <v>146</v>
      </c>
      <c r="B44" s="26" t="s">
        <v>147</v>
      </c>
      <c r="C44" s="26">
        <v>1</v>
      </c>
      <c r="D44" s="26">
        <v>7</v>
      </c>
      <c r="E44" s="26">
        <v>2.5</v>
      </c>
      <c r="F44" s="26">
        <v>3</v>
      </c>
      <c r="G44" s="26">
        <v>6</v>
      </c>
      <c r="I44" s="25">
        <f>SUMIFS(C44:G44, C6:G6, "19MEE314_CO1")</f>
        <v>1</v>
      </c>
      <c r="J44" s="25">
        <f>SUMIFS(C44:G44, C6:G6, "19MEE314_CO2")</f>
        <v>12.5</v>
      </c>
      <c r="K44" s="25">
        <f>SUMIFS(C44:G44, C6:G6, "19MEE314_CO3")</f>
        <v>6</v>
      </c>
      <c r="L44" s="25">
        <f>SUMIFS(C44:G44, C6:G6, "19MEE314_CO4")</f>
        <v>0</v>
      </c>
      <c r="M44" s="25">
        <f>SUMIFS(C44:G44, C6:G6, "19MEE314_CO5")</f>
        <v>0</v>
      </c>
    </row>
    <row r="45" spans="1:13" x14ac:dyDescent="0.3">
      <c r="A45" s="24" t="s">
        <v>148</v>
      </c>
      <c r="B45" s="24" t="s">
        <v>149</v>
      </c>
      <c r="C45" s="24">
        <v>5</v>
      </c>
      <c r="D45" s="24">
        <v>6</v>
      </c>
      <c r="E45" s="24">
        <v>2.5</v>
      </c>
      <c r="F45" s="24">
        <v>7.5</v>
      </c>
      <c r="G45" s="24">
        <v>4</v>
      </c>
      <c r="I45" s="25">
        <f>SUMIFS(C45:G45, C6:G6, "19MEE314_CO1")</f>
        <v>5</v>
      </c>
      <c r="J45" s="25">
        <f>SUMIFS(C45:G45, C6:G6, "19MEE314_CO2")</f>
        <v>16</v>
      </c>
      <c r="K45" s="25">
        <f>SUMIFS(C45:G45, C6:G6, "19MEE314_CO3")</f>
        <v>4</v>
      </c>
      <c r="L45" s="25">
        <f>SUMIFS(C45:G45, C6:G6, "19MEE314_CO4")</f>
        <v>0</v>
      </c>
      <c r="M45" s="25">
        <f>SUMIFS(C45:G45, C6:G6, "19MEE314_CO5")</f>
        <v>0</v>
      </c>
    </row>
    <row r="46" spans="1:13" x14ac:dyDescent="0.3">
      <c r="A46" s="26" t="s">
        <v>150</v>
      </c>
      <c r="B46" s="26" t="s">
        <v>151</v>
      </c>
      <c r="C46" s="26">
        <v>7</v>
      </c>
      <c r="D46" s="26">
        <v>0</v>
      </c>
      <c r="E46" s="26">
        <v>2.5</v>
      </c>
      <c r="F46" s="26">
        <v>0</v>
      </c>
      <c r="G46" s="26">
        <v>6</v>
      </c>
      <c r="I46" s="25">
        <f>SUMIFS(C46:G46, C6:G6, "19MEE314_CO1")</f>
        <v>7</v>
      </c>
      <c r="J46" s="25">
        <f>SUMIFS(C46:G46, C6:G6, "19MEE314_CO2")</f>
        <v>2.5</v>
      </c>
      <c r="K46" s="25">
        <f>SUMIFS(C46:G46, C6:G6, "19MEE314_CO3")</f>
        <v>6</v>
      </c>
      <c r="L46" s="25">
        <f>SUMIFS(C46:G46, C6:G6, "19MEE314_CO4")</f>
        <v>0</v>
      </c>
      <c r="M46" s="25">
        <f>SUMIFS(C46:G46, C6:G6, "19MEE314_CO5")</f>
        <v>0</v>
      </c>
    </row>
    <row r="47" spans="1:13" x14ac:dyDescent="0.3">
      <c r="A47" s="24" t="s">
        <v>152</v>
      </c>
      <c r="B47" s="24" t="s">
        <v>153</v>
      </c>
      <c r="C47" s="24">
        <v>6</v>
      </c>
      <c r="D47" s="24">
        <v>0</v>
      </c>
      <c r="E47" s="24">
        <v>1.5</v>
      </c>
      <c r="F47" s="24">
        <v>12.5</v>
      </c>
      <c r="G47" s="24">
        <v>10</v>
      </c>
      <c r="I47" s="25">
        <f>SUMIFS(C47:G47, C6:G6, "19MEE314_CO1")</f>
        <v>6</v>
      </c>
      <c r="J47" s="25">
        <f>SUMIFS(C47:G47, C6:G6, "19MEE314_CO2")</f>
        <v>14</v>
      </c>
      <c r="K47" s="25">
        <f>SUMIFS(C47:G47, C6:G6, "19MEE314_CO3")</f>
        <v>10</v>
      </c>
      <c r="L47" s="25">
        <f>SUMIFS(C47:G47, C6:G6, "19MEE314_CO4")</f>
        <v>0</v>
      </c>
      <c r="M47" s="25">
        <f>SUMIFS(C47:G47, C6:G6, "19MEE314_CO5")</f>
        <v>0</v>
      </c>
    </row>
    <row r="48" spans="1:13" x14ac:dyDescent="0.3">
      <c r="A48" s="26" t="s">
        <v>154</v>
      </c>
      <c r="B48" s="26" t="s">
        <v>155</v>
      </c>
      <c r="C48" s="26">
        <v>5</v>
      </c>
      <c r="D48" s="26">
        <v>5</v>
      </c>
      <c r="E48" s="26">
        <v>1.5</v>
      </c>
      <c r="F48" s="26">
        <v>6</v>
      </c>
      <c r="G48" s="26">
        <v>3</v>
      </c>
      <c r="I48" s="25">
        <f>SUMIFS(C48:G48, C6:G6, "19MEE314_CO1")</f>
        <v>5</v>
      </c>
      <c r="J48" s="25">
        <f>SUMIFS(C48:G48, C6:G6, "19MEE314_CO2")</f>
        <v>12.5</v>
      </c>
      <c r="K48" s="25">
        <f>SUMIFS(C48:G48, C6:G6, "19MEE314_CO3")</f>
        <v>3</v>
      </c>
      <c r="L48" s="25">
        <f>SUMIFS(C48:G48, C6:G6, "19MEE314_CO4")</f>
        <v>0</v>
      </c>
      <c r="M48" s="25">
        <f>SUMIFS(C48:G48, C6:G6, "19MEE314_CO5")</f>
        <v>0</v>
      </c>
    </row>
    <row r="49" spans="1:13" x14ac:dyDescent="0.3">
      <c r="A49" s="24" t="s">
        <v>156</v>
      </c>
      <c r="B49" s="24" t="s">
        <v>157</v>
      </c>
      <c r="C49" s="24">
        <v>7</v>
      </c>
      <c r="D49" s="24">
        <v>0</v>
      </c>
      <c r="E49" s="24">
        <v>0</v>
      </c>
      <c r="F49" s="24">
        <v>9.5</v>
      </c>
      <c r="G49" s="24">
        <v>0</v>
      </c>
      <c r="I49" s="25">
        <f>SUMIFS(C49:G49, C6:G6, "19MEE314_CO1")</f>
        <v>7</v>
      </c>
      <c r="J49" s="25">
        <f>SUMIFS(C49:G49, C6:G6, "19MEE314_CO2")</f>
        <v>9.5</v>
      </c>
      <c r="K49" s="25">
        <f>SUMIFS(C49:G49, C6:G6, "19MEE314_CO3")</f>
        <v>0</v>
      </c>
      <c r="L49" s="25">
        <f>SUMIFS(C49:G49, C6:G6, "19MEE314_CO4")</f>
        <v>0</v>
      </c>
      <c r="M49" s="25">
        <f>SUMIFS(C49:G49, C6:G6, "19MEE314_CO5")</f>
        <v>0</v>
      </c>
    </row>
    <row r="50" spans="1:13" x14ac:dyDescent="0.3">
      <c r="A50" s="26" t="s">
        <v>158</v>
      </c>
      <c r="B50" s="26" t="s">
        <v>159</v>
      </c>
      <c r="C50" s="26">
        <v>6</v>
      </c>
      <c r="D50" s="26">
        <v>2</v>
      </c>
      <c r="E50" s="26">
        <v>0</v>
      </c>
      <c r="F50" s="26">
        <v>1</v>
      </c>
      <c r="G50" s="26">
        <v>1</v>
      </c>
      <c r="I50" s="25">
        <f>SUMIFS(C50:G50, C6:G6, "19MEE314_CO1")</f>
        <v>6</v>
      </c>
      <c r="J50" s="25">
        <f>SUMIFS(C50:G50, C6:G6, "19MEE314_CO2")</f>
        <v>3</v>
      </c>
      <c r="K50" s="25">
        <f>SUMIFS(C50:G50, C6:G6, "19MEE314_CO3")</f>
        <v>1</v>
      </c>
      <c r="L50" s="25">
        <f>SUMIFS(C50:G50, C6:G6, "19MEE314_CO4")</f>
        <v>0</v>
      </c>
      <c r="M50" s="25">
        <f>SUMIFS(C50:G50, C6:G6, "19MEE314_CO5")</f>
        <v>0</v>
      </c>
    </row>
    <row r="51" spans="1:13" x14ac:dyDescent="0.3">
      <c r="A51" s="24" t="s">
        <v>160</v>
      </c>
      <c r="B51" s="24" t="s">
        <v>161</v>
      </c>
      <c r="C51" s="24">
        <v>7</v>
      </c>
      <c r="D51" s="24">
        <v>1</v>
      </c>
      <c r="E51" s="24">
        <v>2</v>
      </c>
      <c r="F51" s="24">
        <v>11</v>
      </c>
      <c r="G51" s="24">
        <v>8.5</v>
      </c>
      <c r="I51" s="25">
        <f>SUMIFS(C51:G51, C6:G6, "19MEE314_CO1")</f>
        <v>7</v>
      </c>
      <c r="J51" s="25">
        <f>SUMIFS(C51:G51, C6:G6, "19MEE314_CO2")</f>
        <v>14</v>
      </c>
      <c r="K51" s="25">
        <f>SUMIFS(C51:G51, C6:G6, "19MEE314_CO3")</f>
        <v>8.5</v>
      </c>
      <c r="L51" s="25">
        <f>SUMIFS(C51:G51, C6:G6, "19MEE314_CO4")</f>
        <v>0</v>
      </c>
      <c r="M51" s="25">
        <f>SUMIFS(C51:G51, C6:G6, "19MEE314_CO5")</f>
        <v>0</v>
      </c>
    </row>
    <row r="52" spans="1:13" x14ac:dyDescent="0.3">
      <c r="A52" s="26" t="s">
        <v>162</v>
      </c>
      <c r="B52" s="26" t="s">
        <v>163</v>
      </c>
      <c r="C52" s="26">
        <v>7</v>
      </c>
      <c r="D52" s="26">
        <v>7</v>
      </c>
      <c r="E52" s="26">
        <v>2.5</v>
      </c>
      <c r="F52" s="26">
        <v>8.5</v>
      </c>
      <c r="G52" s="26">
        <v>5</v>
      </c>
      <c r="I52" s="25">
        <f>SUMIFS(C52:G52, C6:G6, "19MEE314_CO1")</f>
        <v>7</v>
      </c>
      <c r="J52" s="25">
        <f>SUMIFS(C52:G52, C6:G6, "19MEE314_CO2")</f>
        <v>18</v>
      </c>
      <c r="K52" s="25">
        <f>SUMIFS(C52:G52, C6:G6, "19MEE314_CO3")</f>
        <v>5</v>
      </c>
      <c r="L52" s="25">
        <f>SUMIFS(C52:G52, C6:G6, "19MEE314_CO4")</f>
        <v>0</v>
      </c>
      <c r="M52" s="25">
        <f>SUMIFS(C52:G52, C6:G6, "19MEE314_CO5")</f>
        <v>0</v>
      </c>
    </row>
    <row r="53" spans="1:13" x14ac:dyDescent="0.3">
      <c r="A53" s="24" t="s">
        <v>164</v>
      </c>
      <c r="B53" s="24" t="s">
        <v>165</v>
      </c>
      <c r="C53" s="24">
        <v>7</v>
      </c>
      <c r="D53" s="24">
        <v>10</v>
      </c>
      <c r="E53" s="24">
        <v>1.5</v>
      </c>
      <c r="F53" s="24">
        <v>11</v>
      </c>
      <c r="G53" s="24">
        <v>11</v>
      </c>
      <c r="I53" s="25">
        <f>SUMIFS(C53:G53, C6:G6, "19MEE314_CO1")</f>
        <v>7</v>
      </c>
      <c r="J53" s="25">
        <f>SUMIFS(C53:G53, C6:G6, "19MEE314_CO2")</f>
        <v>22.5</v>
      </c>
      <c r="K53" s="25">
        <f>SUMIFS(C53:G53, C6:G6, "19MEE314_CO3")</f>
        <v>11</v>
      </c>
      <c r="L53" s="25">
        <f>SUMIFS(C53:G53, C6:G6, "19MEE314_CO4")</f>
        <v>0</v>
      </c>
      <c r="M53" s="25">
        <f>SUMIFS(C53:G53, C6:G6, "19MEE314_CO5")</f>
        <v>0</v>
      </c>
    </row>
    <row r="54" spans="1:13" x14ac:dyDescent="0.3">
      <c r="A54" s="26" t="s">
        <v>166</v>
      </c>
      <c r="B54" s="26" t="s">
        <v>167</v>
      </c>
      <c r="C54" s="26">
        <v>7</v>
      </c>
      <c r="D54" s="26">
        <v>2</v>
      </c>
      <c r="E54" s="26">
        <v>1</v>
      </c>
      <c r="F54" s="26">
        <v>11</v>
      </c>
      <c r="G54" s="26">
        <v>9</v>
      </c>
      <c r="I54" s="25">
        <f>SUMIFS(C54:G54, C6:G6, "19MEE314_CO1")</f>
        <v>7</v>
      </c>
      <c r="J54" s="25">
        <f>SUMIFS(C54:G54, C6:G6, "19MEE314_CO2")</f>
        <v>14</v>
      </c>
      <c r="K54" s="25">
        <f>SUMIFS(C54:G54, C6:G6, "19MEE314_CO3")</f>
        <v>9</v>
      </c>
      <c r="L54" s="25">
        <f>SUMIFS(C54:G54, C6:G6, "19MEE314_CO4")</f>
        <v>0</v>
      </c>
      <c r="M54" s="25">
        <f>SUMIFS(C54:G54, C6:G6, "19MEE314_CO5")</f>
        <v>0</v>
      </c>
    </row>
    <row r="55" spans="1:13" x14ac:dyDescent="0.3">
      <c r="A55" s="24" t="s">
        <v>168</v>
      </c>
      <c r="B55" s="24" t="s">
        <v>169</v>
      </c>
      <c r="C55" s="24">
        <v>6</v>
      </c>
      <c r="D55" s="24">
        <v>0</v>
      </c>
      <c r="E55" s="24">
        <v>0</v>
      </c>
      <c r="F55" s="24">
        <v>0</v>
      </c>
      <c r="G55" s="24">
        <v>5</v>
      </c>
      <c r="I55" s="25">
        <f>SUMIFS(C55:G55, C6:G6, "19MEE314_CO1")</f>
        <v>6</v>
      </c>
      <c r="J55" s="25">
        <f>SUMIFS(C55:G55, C6:G6, "19MEE314_CO2")</f>
        <v>0</v>
      </c>
      <c r="K55" s="25">
        <f>SUMIFS(C55:G55, C6:G6, "19MEE314_CO3")</f>
        <v>5</v>
      </c>
      <c r="L55" s="25">
        <f>SUMIFS(C55:G55, C6:G6, "19MEE314_CO4")</f>
        <v>0</v>
      </c>
      <c r="M55" s="25">
        <f>SUMIFS(C55:G55, C6:G6, "19MEE314_CO5")</f>
        <v>0</v>
      </c>
    </row>
    <row r="56" spans="1:13" x14ac:dyDescent="0.3">
      <c r="A56" s="26" t="s">
        <v>170</v>
      </c>
      <c r="B56" s="26" t="s">
        <v>171</v>
      </c>
      <c r="C56" s="26">
        <v>5</v>
      </c>
      <c r="D56" s="26">
        <v>6</v>
      </c>
      <c r="E56" s="26">
        <v>2</v>
      </c>
      <c r="F56" s="26">
        <v>6</v>
      </c>
      <c r="G56" s="26">
        <v>3</v>
      </c>
      <c r="I56" s="25">
        <f>SUMIFS(C56:G56, C6:G6, "19MEE314_CO1")</f>
        <v>5</v>
      </c>
      <c r="J56" s="25">
        <f>SUMIFS(C56:G56, C6:G6, "19MEE314_CO2")</f>
        <v>14</v>
      </c>
      <c r="K56" s="25">
        <f>SUMIFS(C56:G56, C6:G6, "19MEE314_CO3")</f>
        <v>3</v>
      </c>
      <c r="L56" s="25">
        <f>SUMIFS(C56:G56, C6:G6, "19MEE314_CO4")</f>
        <v>0</v>
      </c>
      <c r="M56" s="25">
        <f>SUMIFS(C56:G56, C6:G6, "19MEE314_CO5")</f>
        <v>0</v>
      </c>
    </row>
    <row r="57" spans="1:13" x14ac:dyDescent="0.3">
      <c r="A57" s="24" t="s">
        <v>172</v>
      </c>
      <c r="B57" s="24" t="s">
        <v>173</v>
      </c>
      <c r="C57" s="24">
        <v>4</v>
      </c>
      <c r="D57" s="24">
        <v>3</v>
      </c>
      <c r="E57" s="24">
        <v>2.5</v>
      </c>
      <c r="F57" s="24">
        <v>4</v>
      </c>
      <c r="G57" s="24">
        <v>1</v>
      </c>
      <c r="I57" s="25">
        <f>SUMIFS(C57:G57, C6:G6, "19MEE314_CO1")</f>
        <v>4</v>
      </c>
      <c r="J57" s="25">
        <f>SUMIFS(C57:G57, C6:G6, "19MEE314_CO2")</f>
        <v>9.5</v>
      </c>
      <c r="K57" s="25">
        <f>SUMIFS(C57:G57, C6:G6, "19MEE314_CO3")</f>
        <v>1</v>
      </c>
      <c r="L57" s="25">
        <f>SUMIFS(C57:G57, C6:G6, "19MEE314_CO4")</f>
        <v>0</v>
      </c>
      <c r="M57" s="25">
        <f>SUMIFS(C57:G57, C6:G6, "19MEE314_CO5")</f>
        <v>0</v>
      </c>
    </row>
    <row r="58" spans="1:13" x14ac:dyDescent="0.3">
      <c r="A58" s="26" t="s">
        <v>174</v>
      </c>
      <c r="B58" s="26" t="s">
        <v>175</v>
      </c>
      <c r="C58" s="26">
        <v>3</v>
      </c>
      <c r="D58" s="26">
        <v>3</v>
      </c>
      <c r="E58" s="26">
        <v>2</v>
      </c>
      <c r="F58" s="26">
        <v>7</v>
      </c>
      <c r="G58" s="26">
        <v>11</v>
      </c>
      <c r="I58" s="25">
        <f>SUMIFS(C58:G58, C6:G6, "19MEE314_CO1")</f>
        <v>3</v>
      </c>
      <c r="J58" s="25">
        <f>SUMIFS(C58:G58, C6:G6, "19MEE314_CO2")</f>
        <v>12</v>
      </c>
      <c r="K58" s="25">
        <f>SUMIFS(C58:G58, C6:G6, "19MEE314_CO3")</f>
        <v>11</v>
      </c>
      <c r="L58" s="25">
        <f>SUMIFS(C58:G58, C6:G6, "19MEE314_CO4")</f>
        <v>0</v>
      </c>
      <c r="M58" s="25">
        <f>SUMIFS(C58:G58, C6:G6, "19MEE314_CO5")</f>
        <v>0</v>
      </c>
    </row>
    <row r="59" spans="1:13" x14ac:dyDescent="0.3">
      <c r="A59" s="24" t="s">
        <v>176</v>
      </c>
      <c r="B59" s="24" t="s">
        <v>177</v>
      </c>
      <c r="C59" s="24">
        <v>2</v>
      </c>
      <c r="D59" s="24">
        <v>0</v>
      </c>
      <c r="E59" s="24">
        <v>2.5</v>
      </c>
      <c r="F59" s="24">
        <v>13</v>
      </c>
      <c r="G59" s="24">
        <v>5</v>
      </c>
      <c r="I59" s="25">
        <f>SUMIFS(C59:G59, C6:G6, "19MEE314_CO1")</f>
        <v>2</v>
      </c>
      <c r="J59" s="25">
        <f>SUMIFS(C59:G59, C6:G6, "19MEE314_CO2")</f>
        <v>15.5</v>
      </c>
      <c r="K59" s="25">
        <f>SUMIFS(C59:G59, C6:G6, "19MEE314_CO3")</f>
        <v>5</v>
      </c>
      <c r="L59" s="25">
        <f>SUMIFS(C59:G59, C6:G6, "19MEE314_CO4")</f>
        <v>0</v>
      </c>
      <c r="M59" s="25">
        <f>SUMIFS(C59:G59, C6:G6, "19MEE314_CO5")</f>
        <v>0</v>
      </c>
    </row>
    <row r="60" spans="1:13" x14ac:dyDescent="0.3">
      <c r="A60" s="26" t="s">
        <v>178</v>
      </c>
      <c r="B60" s="26" t="s">
        <v>179</v>
      </c>
      <c r="C60" s="26">
        <v>6</v>
      </c>
      <c r="D60" s="26">
        <v>6</v>
      </c>
      <c r="E60" s="26">
        <v>1.5</v>
      </c>
      <c r="F60" s="26">
        <v>9.5</v>
      </c>
      <c r="G60" s="26">
        <v>9</v>
      </c>
      <c r="I60" s="25">
        <f>SUMIFS(C60:G60, C6:G6, "19MEE314_CO1")</f>
        <v>6</v>
      </c>
      <c r="J60" s="25">
        <f>SUMIFS(C60:G60, C6:G6, "19MEE314_CO2")</f>
        <v>17</v>
      </c>
      <c r="K60" s="25">
        <f>SUMIFS(C60:G60, C6:G6, "19MEE314_CO3")</f>
        <v>9</v>
      </c>
      <c r="L60" s="25">
        <f>SUMIFS(C60:G60, C6:G6, "19MEE314_CO4")</f>
        <v>0</v>
      </c>
      <c r="M60" s="25">
        <f>SUMIFS(C60:G60, C6:G6, "19MEE314_CO5")</f>
        <v>0</v>
      </c>
    </row>
    <row r="61" spans="1:13" x14ac:dyDescent="0.3">
      <c r="A61" s="24" t="s">
        <v>180</v>
      </c>
      <c r="B61" s="24"/>
      <c r="C61" s="24">
        <v>5</v>
      </c>
      <c r="D61" s="24">
        <v>3</v>
      </c>
      <c r="E61" s="24">
        <v>2.5</v>
      </c>
      <c r="F61" s="24">
        <v>7.5</v>
      </c>
      <c r="G61" s="24">
        <v>6</v>
      </c>
      <c r="I61" s="25">
        <f>SUMIFS(C61:G61, C6:G6, "19MEE314_CO1")</f>
        <v>5</v>
      </c>
      <c r="J61" s="25">
        <f>SUMIFS(C61:G61, C6:G6, "19MEE314_CO2")</f>
        <v>13</v>
      </c>
      <c r="K61" s="25">
        <f>SUMIFS(C61:G61, C6:G6, "19MEE314_CO3")</f>
        <v>6</v>
      </c>
      <c r="L61" s="25">
        <f>SUMIFS(C61:G61, C6:G6, "19MEE314_CO4")</f>
        <v>0</v>
      </c>
      <c r="M61" s="25">
        <f>SUMIFS(C61:G61, C6:G6, "19MEE314_CO5")</f>
        <v>0</v>
      </c>
    </row>
    <row r="62" spans="1:13" x14ac:dyDescent="0.3">
      <c r="A62" s="26" t="s">
        <v>181</v>
      </c>
      <c r="B62" s="26"/>
      <c r="C62" s="26">
        <v>5</v>
      </c>
      <c r="D62" s="26">
        <v>0</v>
      </c>
      <c r="E62" s="26">
        <v>0</v>
      </c>
      <c r="F62" s="26">
        <v>0</v>
      </c>
      <c r="G62" s="26">
        <v>3</v>
      </c>
      <c r="I62" s="25">
        <f>SUMIFS(C62:G62, C6:G6, "19MEE314_CO1")</f>
        <v>5</v>
      </c>
      <c r="J62" s="25">
        <f>SUMIFS(C62:G62, C6:G6, "19MEE314_CO2")</f>
        <v>0</v>
      </c>
      <c r="K62" s="25">
        <f>SUMIFS(C62:G62, C6:G6, "19MEE314_CO3")</f>
        <v>3</v>
      </c>
      <c r="L62" s="25">
        <f>SUMIFS(C62:G62, C6:G6, "19MEE314_CO4")</f>
        <v>0</v>
      </c>
      <c r="M62" s="25">
        <f>SUMIFS(C62:G62, C6:G6, "19MEE314_CO5")</f>
        <v>0</v>
      </c>
    </row>
    <row r="63" spans="1:13" x14ac:dyDescent="0.3">
      <c r="A63" s="24" t="s">
        <v>182</v>
      </c>
      <c r="B63" s="24"/>
      <c r="C63" s="24">
        <v>2</v>
      </c>
      <c r="D63" s="24">
        <v>0</v>
      </c>
      <c r="E63" s="24">
        <v>1.5</v>
      </c>
      <c r="F63" s="24">
        <v>2</v>
      </c>
      <c r="G63" s="24">
        <v>6</v>
      </c>
      <c r="I63" s="25">
        <f>SUMIFS(C63:G63, C6:G6, "19MEE314_CO1")</f>
        <v>2</v>
      </c>
      <c r="J63" s="25">
        <f>SUMIFS(C63:G63, C6:G6, "19MEE314_CO2")</f>
        <v>3.5</v>
      </c>
      <c r="K63" s="25">
        <f>SUMIFS(C63:G63, C6:G6, "19MEE314_CO3")</f>
        <v>6</v>
      </c>
      <c r="L63" s="25">
        <f>SUMIFS(C63:G63, C6:G6, "19MEE314_CO4")</f>
        <v>0</v>
      </c>
      <c r="M63" s="25">
        <f>SUMIFS(C63:G63, C6:G6, "19MEE314_CO5")</f>
        <v>0</v>
      </c>
    </row>
    <row r="64" spans="1:13" x14ac:dyDescent="0.3">
      <c r="A64" s="26"/>
      <c r="B64" s="26"/>
      <c r="C64" s="26">
        <v>7</v>
      </c>
      <c r="D64" s="26">
        <v>7</v>
      </c>
      <c r="E64" s="26">
        <v>1.5</v>
      </c>
      <c r="F64" s="26">
        <v>4</v>
      </c>
      <c r="G64" s="26">
        <v>5</v>
      </c>
      <c r="I64" s="25">
        <f>SUMIFS(C64:G64, C6:G6, "19MEE314_CO1")</f>
        <v>7</v>
      </c>
      <c r="J64" s="25">
        <f>SUMIFS(C64:G64, C6:G6, "19MEE314_CO2")</f>
        <v>12.5</v>
      </c>
      <c r="K64" s="25">
        <f>SUMIFS(C64:G64, C6:G6, "19MEE314_CO3")</f>
        <v>5</v>
      </c>
      <c r="L64" s="25">
        <f>SUMIFS(C64:G64, C6:G6, "19MEE314_CO4")</f>
        <v>0</v>
      </c>
      <c r="M64" s="25">
        <f>SUMIFS(C64:G64, C6:G6, "19MEE314_CO5")</f>
        <v>0</v>
      </c>
    </row>
    <row r="65" spans="1:13" x14ac:dyDescent="0.3">
      <c r="A65" s="24"/>
      <c r="B65" s="24"/>
      <c r="C65" s="24"/>
      <c r="D65" s="24"/>
      <c r="E65" s="24"/>
      <c r="F65" s="24"/>
      <c r="G65" s="24"/>
      <c r="I65" s="25">
        <f>SUMIFS(C65:G65, C6:G6, "19MEE314_CO1")</f>
        <v>0</v>
      </c>
      <c r="J65" s="25">
        <f>SUMIFS(C65:G65, C6:G6, "19MEE314_CO2")</f>
        <v>0</v>
      </c>
      <c r="K65" s="25">
        <f>SUMIFS(C65:G65, C6:G6, "19MEE314_CO3")</f>
        <v>0</v>
      </c>
      <c r="L65" s="25">
        <f>SUMIFS(C65:G65, C6:G6, "19MEE314_CO4")</f>
        <v>0</v>
      </c>
      <c r="M65" s="25">
        <f>SUMIFS(C65:G65, C6:G6, "19MEE314_CO5")</f>
        <v>0</v>
      </c>
    </row>
    <row r="66" spans="1:13" x14ac:dyDescent="0.3">
      <c r="A66" s="26" t="s">
        <v>258</v>
      </c>
      <c r="B66" s="26" t="s">
        <v>259</v>
      </c>
      <c r="C66" s="26">
        <v>7</v>
      </c>
      <c r="D66" s="26">
        <v>0</v>
      </c>
      <c r="E66" s="26">
        <v>1</v>
      </c>
      <c r="F66" s="26">
        <v>5</v>
      </c>
      <c r="G66" s="26">
        <v>8.5</v>
      </c>
      <c r="I66" s="25">
        <f>SUMIFS(C66:G66, C6:G6, "19MEE314_CO1")</f>
        <v>7</v>
      </c>
      <c r="J66" s="25">
        <f>SUMIFS(C66:G66, C6:G6, "19MEE314_CO2")</f>
        <v>6</v>
      </c>
      <c r="K66" s="25">
        <f>SUMIFS(C66:G66, C6:G6, "19MEE314_CO3")</f>
        <v>8.5</v>
      </c>
      <c r="L66" s="25">
        <f>SUMIFS(C66:G66, C6:G6, "19MEE314_CO4")</f>
        <v>0</v>
      </c>
      <c r="M66" s="25">
        <f>SUMIFS(C66:G66, C6:G6, "19MEE314_CO5")</f>
        <v>0</v>
      </c>
    </row>
    <row r="67" spans="1:13" x14ac:dyDescent="0.3">
      <c r="A67" s="24" t="s">
        <v>260</v>
      </c>
      <c r="B67" s="24" t="s">
        <v>261</v>
      </c>
      <c r="C67" s="24">
        <v>6</v>
      </c>
      <c r="D67" s="24">
        <v>9</v>
      </c>
      <c r="E67" s="24">
        <v>2.5</v>
      </c>
      <c r="F67" s="24">
        <v>13</v>
      </c>
      <c r="G67" s="24">
        <v>10</v>
      </c>
      <c r="I67" s="25">
        <f>SUMIFS(C67:G67, C6:G6, "19MEE314_CO1")</f>
        <v>6</v>
      </c>
      <c r="J67" s="25">
        <f>SUMIFS(C67:G67, C6:G6, "19MEE314_CO2")</f>
        <v>24.5</v>
      </c>
      <c r="K67" s="25">
        <f>SUMIFS(C67:G67, C6:G6, "19MEE314_CO3")</f>
        <v>10</v>
      </c>
      <c r="L67" s="25">
        <f>SUMIFS(C67:G67, C6:G6, "19MEE314_CO4")</f>
        <v>0</v>
      </c>
      <c r="M67" s="25">
        <f>SUMIFS(C67:G67, C6:G6, "19MEE314_CO5")</f>
        <v>0</v>
      </c>
    </row>
    <row r="68" spans="1:13" x14ac:dyDescent="0.3">
      <c r="A68" s="26" t="s">
        <v>262</v>
      </c>
      <c r="B68" s="26" t="s">
        <v>263</v>
      </c>
      <c r="C68" s="26">
        <v>5</v>
      </c>
      <c r="D68" s="26">
        <v>0</v>
      </c>
      <c r="E68" s="26">
        <v>0</v>
      </c>
      <c r="F68" s="26">
        <v>6</v>
      </c>
      <c r="G68" s="26">
        <v>4</v>
      </c>
      <c r="I68" s="25">
        <f>SUMIFS(C68:G68, C6:G6, "19MEE314_CO1")</f>
        <v>5</v>
      </c>
      <c r="J68" s="25">
        <f>SUMIFS(C68:G68, C6:G6, "19MEE314_CO2")</f>
        <v>6</v>
      </c>
      <c r="K68" s="25">
        <f>SUMIFS(C68:G68, C6:G6, "19MEE314_CO3")</f>
        <v>4</v>
      </c>
      <c r="L68" s="25">
        <f>SUMIFS(C68:G68, C6:G6, "19MEE314_CO4")</f>
        <v>0</v>
      </c>
      <c r="M68" s="25">
        <f>SUMIFS(C68:G68, C6:G6, "19MEE314_CO5")</f>
        <v>0</v>
      </c>
    </row>
    <row r="69" spans="1:13" x14ac:dyDescent="0.3">
      <c r="A69" s="24" t="s">
        <v>264</v>
      </c>
      <c r="B69" s="24" t="s">
        <v>265</v>
      </c>
      <c r="C69" s="24">
        <v>5</v>
      </c>
      <c r="D69" s="24">
        <v>0</v>
      </c>
      <c r="E69" s="24">
        <v>0</v>
      </c>
      <c r="F69" s="24">
        <v>4</v>
      </c>
      <c r="G69" s="24">
        <v>2</v>
      </c>
      <c r="I69" s="25">
        <f>SUMIFS(C69:G69, C6:G6, "19MEE314_CO1")</f>
        <v>5</v>
      </c>
      <c r="J69" s="25">
        <f>SUMIFS(C69:G69, C6:G6, "19MEE314_CO2")</f>
        <v>4</v>
      </c>
      <c r="K69" s="25">
        <f>SUMIFS(C69:G69, C6:G6, "19MEE314_CO3")</f>
        <v>2</v>
      </c>
      <c r="L69" s="25">
        <f>SUMIFS(C69:G69, C6:G6, "19MEE314_CO4")</f>
        <v>0</v>
      </c>
      <c r="M69" s="25">
        <f>SUMIFS(C69:G69, C6:G6, "19MEE314_CO5")</f>
        <v>0</v>
      </c>
    </row>
    <row r="70" spans="1:13" x14ac:dyDescent="0.3">
      <c r="A70" s="26" t="s">
        <v>266</v>
      </c>
      <c r="B70" s="26" t="s">
        <v>267</v>
      </c>
      <c r="C70" s="26">
        <v>2</v>
      </c>
      <c r="D70" s="26">
        <v>7</v>
      </c>
      <c r="E70" s="26">
        <v>2</v>
      </c>
      <c r="F70" s="26">
        <v>12</v>
      </c>
      <c r="G70" s="26">
        <v>2</v>
      </c>
      <c r="I70" s="25">
        <f>SUMIFS(C70:G70, C6:G6, "19MEE314_CO1")</f>
        <v>2</v>
      </c>
      <c r="J70" s="25">
        <f>SUMIFS(C70:G70, C6:G6, "19MEE314_CO2")</f>
        <v>21</v>
      </c>
      <c r="K70" s="25">
        <f>SUMIFS(C70:G70, C6:G6, "19MEE314_CO3")</f>
        <v>2</v>
      </c>
      <c r="L70" s="25">
        <f>SUMIFS(C70:G70, C6:G6, "19MEE314_CO4")</f>
        <v>0</v>
      </c>
      <c r="M70" s="25">
        <f>SUMIFS(C70:G70, C6:G6, "19MEE314_CO5")</f>
        <v>0</v>
      </c>
    </row>
    <row r="71" spans="1:13" x14ac:dyDescent="0.3">
      <c r="A71" s="24" t="s">
        <v>268</v>
      </c>
      <c r="B71" s="24" t="s">
        <v>269</v>
      </c>
      <c r="C71" s="24">
        <v>6</v>
      </c>
      <c r="D71" s="24">
        <v>7</v>
      </c>
      <c r="E71" s="24">
        <v>2.5</v>
      </c>
      <c r="F71" s="24">
        <v>12</v>
      </c>
      <c r="G71" s="24">
        <v>9</v>
      </c>
      <c r="I71" s="25">
        <f>SUMIFS(C71:G71, C6:G6, "19MEE314_CO1")</f>
        <v>6</v>
      </c>
      <c r="J71" s="25">
        <f>SUMIFS(C71:G71, C6:G6, "19MEE314_CO2")</f>
        <v>21.5</v>
      </c>
      <c r="K71" s="25">
        <f>SUMIFS(C71:G71, C6:G6, "19MEE314_CO3")</f>
        <v>9</v>
      </c>
      <c r="L71" s="25">
        <f>SUMIFS(C71:G71, C6:G6, "19MEE314_CO4")</f>
        <v>0</v>
      </c>
      <c r="M71" s="25">
        <f>SUMIFS(C71:G71, C6:G6, "19MEE314_CO5")</f>
        <v>0</v>
      </c>
    </row>
    <row r="72" spans="1:13" x14ac:dyDescent="0.3">
      <c r="A72" s="26" t="s">
        <v>270</v>
      </c>
      <c r="B72" s="26" t="s">
        <v>271</v>
      </c>
      <c r="C72" s="26">
        <v>6</v>
      </c>
      <c r="D72" s="26">
        <v>7</v>
      </c>
      <c r="E72" s="26">
        <v>2.5</v>
      </c>
      <c r="F72" s="26">
        <v>11</v>
      </c>
      <c r="G72" s="26">
        <v>6</v>
      </c>
      <c r="I72" s="25">
        <f>SUMIFS(C72:G72, C6:G6, "19MEE314_CO1")</f>
        <v>6</v>
      </c>
      <c r="J72" s="25">
        <f>SUMIFS(C72:G72, C6:G6, "19MEE314_CO2")</f>
        <v>20.5</v>
      </c>
      <c r="K72" s="25">
        <f>SUMIFS(C72:G72, C6:G6, "19MEE314_CO3")</f>
        <v>6</v>
      </c>
      <c r="L72" s="25">
        <f>SUMIFS(C72:G72, C6:G6, "19MEE314_CO4")</f>
        <v>0</v>
      </c>
      <c r="M72" s="25">
        <f>SUMIFS(C72:G72, C6:G6, "19MEE314_CO5")</f>
        <v>0</v>
      </c>
    </row>
    <row r="73" spans="1:13" x14ac:dyDescent="0.3">
      <c r="A73" s="24" t="s">
        <v>272</v>
      </c>
      <c r="B73" s="24" t="s">
        <v>273</v>
      </c>
      <c r="C73" s="24">
        <v>5</v>
      </c>
      <c r="D73" s="24">
        <v>7</v>
      </c>
      <c r="E73" s="24">
        <v>1.5</v>
      </c>
      <c r="F73" s="24">
        <v>4</v>
      </c>
      <c r="G73" s="24">
        <v>5</v>
      </c>
      <c r="I73" s="25">
        <f>SUMIFS(C73:G73, C6:G6, "19MEE314_CO1")</f>
        <v>5</v>
      </c>
      <c r="J73" s="25">
        <f>SUMIFS(C73:G73, C6:G6, "19MEE314_CO2")</f>
        <v>12.5</v>
      </c>
      <c r="K73" s="25">
        <f>SUMIFS(C73:G73, C6:G6, "19MEE314_CO3")</f>
        <v>5</v>
      </c>
      <c r="L73" s="25">
        <f>SUMIFS(C73:G73, C6:G6, "19MEE314_CO4")</f>
        <v>0</v>
      </c>
      <c r="M73" s="25">
        <f>SUMIFS(C73:G73, C6:G6, "19MEE314_CO5")</f>
        <v>0</v>
      </c>
    </row>
    <row r="74" spans="1:13" x14ac:dyDescent="0.3">
      <c r="A74" s="26" t="s">
        <v>274</v>
      </c>
      <c r="B74" s="26" t="s">
        <v>275</v>
      </c>
      <c r="C74" s="26">
        <v>6</v>
      </c>
      <c r="D74" s="26">
        <v>7</v>
      </c>
      <c r="E74" s="26">
        <v>5</v>
      </c>
      <c r="F74" s="26">
        <v>7</v>
      </c>
      <c r="G74" s="26">
        <v>7</v>
      </c>
      <c r="I74" s="25">
        <f>SUMIFS(C74:G74, C6:G6, "19MEE314_CO1")</f>
        <v>6</v>
      </c>
      <c r="J74" s="25">
        <f>SUMIFS(C74:G74, C6:G6, "19MEE314_CO2")</f>
        <v>19</v>
      </c>
      <c r="K74" s="25">
        <f>SUMIFS(C74:G74, C6:G6, "19MEE314_CO3")</f>
        <v>7</v>
      </c>
      <c r="L74" s="25">
        <f>SUMIFS(C74:G74, C6:G6, "19MEE314_CO4")</f>
        <v>0</v>
      </c>
      <c r="M74" s="25">
        <f>SUMIFS(C74:G74, C6:G6, "19MEE314_CO5")</f>
        <v>0</v>
      </c>
    </row>
    <row r="75" spans="1:13" x14ac:dyDescent="0.3">
      <c r="A75" s="24" t="s">
        <v>276</v>
      </c>
      <c r="B75" s="24" t="s">
        <v>277</v>
      </c>
      <c r="C75" s="24">
        <v>5</v>
      </c>
      <c r="D75" s="24">
        <v>3</v>
      </c>
      <c r="E75" s="24">
        <v>1.5</v>
      </c>
      <c r="F75" s="24">
        <v>0</v>
      </c>
      <c r="G75" s="24">
        <v>1</v>
      </c>
      <c r="I75" s="25">
        <f>SUMIFS(C75:G75, C6:G6, "19MEE314_CO1")</f>
        <v>5</v>
      </c>
      <c r="J75" s="25">
        <f>SUMIFS(C75:G75, C6:G6, "19MEE314_CO2")</f>
        <v>4.5</v>
      </c>
      <c r="K75" s="25">
        <f>SUMIFS(C75:G75, C6:G6, "19MEE314_CO3")</f>
        <v>1</v>
      </c>
      <c r="L75" s="25">
        <f>SUMIFS(C75:G75, C6:G6, "19MEE314_CO4")</f>
        <v>0</v>
      </c>
      <c r="M75" s="25">
        <f>SUMIFS(C75:G75, C6:G6, "19MEE314_CO5")</f>
        <v>0</v>
      </c>
    </row>
    <row r="76" spans="1:13" x14ac:dyDescent="0.3">
      <c r="A76" s="26" t="s">
        <v>278</v>
      </c>
      <c r="B76" s="26" t="s">
        <v>279</v>
      </c>
      <c r="C76" s="26">
        <v>7</v>
      </c>
      <c r="D76" s="26">
        <v>6</v>
      </c>
      <c r="E76" s="26">
        <v>2.5</v>
      </c>
      <c r="F76" s="26">
        <v>14</v>
      </c>
      <c r="G76" s="26">
        <v>10</v>
      </c>
      <c r="I76" s="25">
        <f>SUMIFS(C76:G76, C6:G6, "19MEE314_CO1")</f>
        <v>7</v>
      </c>
      <c r="J76" s="25">
        <f>SUMIFS(C76:G76, C6:G6, "19MEE314_CO2")</f>
        <v>22.5</v>
      </c>
      <c r="K76" s="25">
        <f>SUMIFS(C76:G76, C6:G6, "19MEE314_CO3")</f>
        <v>10</v>
      </c>
      <c r="L76" s="25">
        <f>SUMIFS(C76:G76, C6:G6, "19MEE314_CO4")</f>
        <v>0</v>
      </c>
      <c r="M76" s="25">
        <f>SUMIFS(C76:G76, C6:G6, "19MEE314_CO5")</f>
        <v>0</v>
      </c>
    </row>
    <row r="77" spans="1:13" x14ac:dyDescent="0.3">
      <c r="A77" s="24" t="s">
        <v>280</v>
      </c>
      <c r="B77" s="24" t="s">
        <v>281</v>
      </c>
      <c r="C77" s="24">
        <v>3</v>
      </c>
      <c r="D77" s="24">
        <v>0</v>
      </c>
      <c r="E77" s="24">
        <v>1.5</v>
      </c>
      <c r="F77" s="24">
        <v>4</v>
      </c>
      <c r="G77" s="24">
        <v>0</v>
      </c>
      <c r="I77" s="25">
        <f>SUMIFS(C77:G77, C6:G6, "19MEE314_CO1")</f>
        <v>3</v>
      </c>
      <c r="J77" s="25">
        <f>SUMIFS(C77:G77, C6:G6, "19MEE314_CO2")</f>
        <v>5.5</v>
      </c>
      <c r="K77" s="25">
        <f>SUMIFS(C77:G77, C6:G6, "19MEE314_CO3")</f>
        <v>0</v>
      </c>
      <c r="L77" s="25">
        <f>SUMIFS(C77:G77, C6:G6, "19MEE314_CO4")</f>
        <v>0</v>
      </c>
      <c r="M77" s="25">
        <f>SUMIFS(C77:G77, C6:G6, "19MEE314_CO5")</f>
        <v>0</v>
      </c>
    </row>
    <row r="78" spans="1:13" x14ac:dyDescent="0.3">
      <c r="A78" s="26" t="s">
        <v>282</v>
      </c>
      <c r="B78" s="26" t="s">
        <v>283</v>
      </c>
      <c r="C78" s="26">
        <v>6</v>
      </c>
      <c r="D78" s="26">
        <v>7</v>
      </c>
      <c r="E78" s="26">
        <v>3</v>
      </c>
      <c r="F78" s="26">
        <v>11</v>
      </c>
      <c r="G78" s="26">
        <v>11</v>
      </c>
      <c r="I78" s="25">
        <f>SUMIFS(C78:G78, C6:G6, "19MEE314_CO1")</f>
        <v>6</v>
      </c>
      <c r="J78" s="25">
        <f>SUMIFS(C78:G78, C6:G6, "19MEE314_CO2")</f>
        <v>21</v>
      </c>
      <c r="K78" s="25">
        <f>SUMIFS(C78:G78, C6:G6, "19MEE314_CO3")</f>
        <v>11</v>
      </c>
      <c r="L78" s="25">
        <f>SUMIFS(C78:G78, C6:G6, "19MEE314_CO4")</f>
        <v>0</v>
      </c>
      <c r="M78" s="25">
        <f>SUMIFS(C78:G78, C6:G6, "19MEE314_CO5")</f>
        <v>0</v>
      </c>
    </row>
    <row r="79" spans="1:13" x14ac:dyDescent="0.3">
      <c r="A79" s="24" t="s">
        <v>284</v>
      </c>
      <c r="B79" s="24" t="s">
        <v>285</v>
      </c>
      <c r="C79" s="24">
        <v>6</v>
      </c>
      <c r="D79" s="24">
        <v>0</v>
      </c>
      <c r="E79" s="24">
        <v>1</v>
      </c>
      <c r="F79" s="24">
        <v>9</v>
      </c>
      <c r="G79" s="24">
        <v>4</v>
      </c>
      <c r="I79" s="25">
        <f>SUMIFS(C79:G79, C6:G6, "19MEE314_CO1")</f>
        <v>6</v>
      </c>
      <c r="J79" s="25">
        <f>SUMIFS(C79:G79, C6:G6, "19MEE314_CO2")</f>
        <v>10</v>
      </c>
      <c r="K79" s="25">
        <f>SUMIFS(C79:G79, C6:G6, "19MEE314_CO3")</f>
        <v>4</v>
      </c>
      <c r="L79" s="25">
        <f>SUMIFS(C79:G79, C6:G6, "19MEE314_CO4")</f>
        <v>0</v>
      </c>
      <c r="M79" s="25">
        <f>SUMIFS(C79:G79, C6:G6, "19MEE314_CO5")</f>
        <v>0</v>
      </c>
    </row>
    <row r="80" spans="1:13" x14ac:dyDescent="0.3">
      <c r="A80" s="26" t="s">
        <v>286</v>
      </c>
      <c r="B80" s="26" t="s">
        <v>287</v>
      </c>
      <c r="C80" s="26">
        <v>4</v>
      </c>
      <c r="D80" s="26">
        <v>4</v>
      </c>
      <c r="E80" s="26">
        <v>1</v>
      </c>
      <c r="F80" s="26">
        <v>4</v>
      </c>
      <c r="G80" s="26">
        <v>4</v>
      </c>
      <c r="I80" s="25">
        <f>SUMIFS(C80:G80, C6:G6, "19MEE314_CO1")</f>
        <v>4</v>
      </c>
      <c r="J80" s="25">
        <f>SUMIFS(C80:G80, C6:G6, "19MEE314_CO2")</f>
        <v>9</v>
      </c>
      <c r="K80" s="25">
        <f>SUMIFS(C80:G80, C6:G6, "19MEE314_CO3")</f>
        <v>4</v>
      </c>
      <c r="L80" s="25">
        <f>SUMIFS(C80:G80, C6:G6, "19MEE314_CO4")</f>
        <v>0</v>
      </c>
      <c r="M80" s="25">
        <f>SUMIFS(C80:G80, C6:G6, "19MEE314_CO5")</f>
        <v>0</v>
      </c>
    </row>
    <row r="81" spans="1:13" x14ac:dyDescent="0.3">
      <c r="A81" s="24" t="s">
        <v>288</v>
      </c>
      <c r="B81" s="24" t="s">
        <v>289</v>
      </c>
      <c r="C81" s="24">
        <v>5</v>
      </c>
      <c r="D81" s="24">
        <v>5</v>
      </c>
      <c r="E81" s="24">
        <v>2.5</v>
      </c>
      <c r="F81" s="24">
        <v>13</v>
      </c>
      <c r="G81" s="24">
        <v>6</v>
      </c>
      <c r="I81" s="25">
        <f>SUMIFS(C81:G81, C6:G6, "19MEE314_CO1")</f>
        <v>5</v>
      </c>
      <c r="J81" s="25">
        <f>SUMIFS(C81:G81, C6:G6, "19MEE314_CO2")</f>
        <v>20.5</v>
      </c>
      <c r="K81" s="25">
        <f>SUMIFS(C81:G81, C6:G6, "19MEE314_CO3")</f>
        <v>6</v>
      </c>
      <c r="L81" s="25">
        <f>SUMIFS(C81:G81, C6:G6, "19MEE314_CO4")</f>
        <v>0</v>
      </c>
      <c r="M81" s="25">
        <f>SUMIFS(C81:G81, C6:G6, "19MEE314_CO5")</f>
        <v>0</v>
      </c>
    </row>
    <row r="82" spans="1:13" x14ac:dyDescent="0.3">
      <c r="A82" s="26" t="s">
        <v>290</v>
      </c>
      <c r="B82" s="26" t="s">
        <v>291</v>
      </c>
      <c r="C82" s="26">
        <v>6</v>
      </c>
      <c r="D82" s="26">
        <v>0</v>
      </c>
      <c r="E82" s="26">
        <v>2.5</v>
      </c>
      <c r="F82" s="26">
        <v>4</v>
      </c>
      <c r="G82" s="26">
        <v>1</v>
      </c>
      <c r="I82" s="25">
        <f>SUMIFS(C82:G82, C6:G6, "19MEE314_CO1")</f>
        <v>6</v>
      </c>
      <c r="J82" s="25">
        <f>SUMIFS(C82:G82, C6:G6, "19MEE314_CO2")</f>
        <v>6.5</v>
      </c>
      <c r="K82" s="25">
        <f>SUMIFS(C82:G82, C6:G6, "19MEE314_CO3")</f>
        <v>1</v>
      </c>
      <c r="L82" s="25">
        <f>SUMIFS(C82:G82, C6:G6, "19MEE314_CO4")</f>
        <v>0</v>
      </c>
      <c r="M82" s="25">
        <f>SUMIFS(C82:G82, C6:G6, "19MEE314_CO5")</f>
        <v>0</v>
      </c>
    </row>
    <row r="83" spans="1:13" x14ac:dyDescent="0.3">
      <c r="A83" s="24" t="s">
        <v>292</v>
      </c>
      <c r="B83" s="24" t="s">
        <v>293</v>
      </c>
      <c r="C83" s="24">
        <v>0</v>
      </c>
      <c r="D83" s="24">
        <v>7</v>
      </c>
      <c r="E83" s="24">
        <v>0</v>
      </c>
      <c r="F83" s="24">
        <v>9</v>
      </c>
      <c r="G83" s="24">
        <v>7</v>
      </c>
      <c r="I83" s="25">
        <f>SUMIFS(C83:G83, C6:G6, "19MEE314_CO1")</f>
        <v>0</v>
      </c>
      <c r="J83" s="25">
        <f>SUMIFS(C83:G83, C6:G6, "19MEE314_CO2")</f>
        <v>16</v>
      </c>
      <c r="K83" s="25">
        <f>SUMIFS(C83:G83, C6:G6, "19MEE314_CO3")</f>
        <v>7</v>
      </c>
      <c r="L83" s="25">
        <f>SUMIFS(C83:G83, C6:G6, "19MEE314_CO4")</f>
        <v>0</v>
      </c>
      <c r="M83" s="25">
        <f>SUMIFS(C83:G83, C6:G6, "19MEE314_CO5")</f>
        <v>0</v>
      </c>
    </row>
    <row r="84" spans="1:13" x14ac:dyDescent="0.3">
      <c r="A84" s="26" t="s">
        <v>294</v>
      </c>
      <c r="B84" s="26" t="s">
        <v>295</v>
      </c>
      <c r="C84" s="26">
        <v>7</v>
      </c>
      <c r="D84" s="26">
        <v>7</v>
      </c>
      <c r="E84" s="26">
        <v>5</v>
      </c>
      <c r="F84" s="26">
        <v>14</v>
      </c>
      <c r="G84" s="26">
        <v>8.5</v>
      </c>
      <c r="I84" s="25">
        <f>SUMIFS(C84:G84, C6:G6, "19MEE314_CO1")</f>
        <v>7</v>
      </c>
      <c r="J84" s="25">
        <f>SUMIFS(C84:G84, C6:G6, "19MEE314_CO2")</f>
        <v>26</v>
      </c>
      <c r="K84" s="25">
        <f>SUMIFS(C84:G84, C6:G6, "19MEE314_CO3")</f>
        <v>8.5</v>
      </c>
      <c r="L84" s="25">
        <f>SUMIFS(C84:G84, C6:G6, "19MEE314_CO4")</f>
        <v>0</v>
      </c>
      <c r="M84" s="25">
        <f>SUMIFS(C84:G84, C6:G6, "19MEE314_CO5")</f>
        <v>0</v>
      </c>
    </row>
    <row r="85" spans="1:13" x14ac:dyDescent="0.3">
      <c r="A85" s="24" t="s">
        <v>296</v>
      </c>
      <c r="B85" s="24" t="s">
        <v>297</v>
      </c>
      <c r="C85" s="24">
        <v>7</v>
      </c>
      <c r="D85" s="24">
        <v>8</v>
      </c>
      <c r="E85" s="24">
        <v>2.5</v>
      </c>
      <c r="F85" s="24">
        <v>13</v>
      </c>
      <c r="G85" s="24">
        <v>8.5</v>
      </c>
      <c r="I85" s="25">
        <f>SUMIFS(C85:G85, C6:G6, "19MEE314_CO1")</f>
        <v>7</v>
      </c>
      <c r="J85" s="25">
        <f>SUMIFS(C85:G85, C6:G6, "19MEE314_CO2")</f>
        <v>23.5</v>
      </c>
      <c r="K85" s="25">
        <f>SUMIFS(C85:G85, C6:G6, "19MEE314_CO3")</f>
        <v>8.5</v>
      </c>
      <c r="L85" s="25">
        <f>SUMIFS(C85:G85, C6:G6, "19MEE314_CO4")</f>
        <v>0</v>
      </c>
      <c r="M85" s="25">
        <f>SUMIFS(C85:G85, C6:G6, "19MEE314_CO5")</f>
        <v>0</v>
      </c>
    </row>
    <row r="86" spans="1:13" x14ac:dyDescent="0.3">
      <c r="A86" s="26" t="s">
        <v>298</v>
      </c>
      <c r="B86" s="26" t="s">
        <v>299</v>
      </c>
      <c r="C86" s="26">
        <v>6</v>
      </c>
      <c r="D86" s="26">
        <v>2</v>
      </c>
      <c r="E86" s="26">
        <v>3.5</v>
      </c>
      <c r="F86" s="26">
        <v>8</v>
      </c>
      <c r="G86" s="26">
        <v>5</v>
      </c>
      <c r="I86" s="25">
        <f>SUMIFS(C86:G86, C6:G6, "19MEE314_CO1")</f>
        <v>6</v>
      </c>
      <c r="J86" s="25">
        <f>SUMIFS(C86:G86, C6:G6, "19MEE314_CO2")</f>
        <v>13.5</v>
      </c>
      <c r="K86" s="25">
        <f>SUMIFS(C86:G86, C6:G6, "19MEE314_CO3")</f>
        <v>5</v>
      </c>
      <c r="L86" s="25">
        <f>SUMIFS(C86:G86, C6:G6, "19MEE314_CO4")</f>
        <v>0</v>
      </c>
      <c r="M86" s="25">
        <f>SUMIFS(C86:G86, C6:G6, "19MEE314_CO5")</f>
        <v>0</v>
      </c>
    </row>
    <row r="87" spans="1:13" x14ac:dyDescent="0.3">
      <c r="A87" s="24" t="s">
        <v>300</v>
      </c>
      <c r="B87" s="24" t="s">
        <v>301</v>
      </c>
      <c r="C87" s="24">
        <v>4</v>
      </c>
      <c r="D87" s="24">
        <v>3</v>
      </c>
      <c r="E87" s="24">
        <v>2</v>
      </c>
      <c r="F87" s="24">
        <v>9</v>
      </c>
      <c r="G87" s="24">
        <v>3</v>
      </c>
      <c r="I87" s="25">
        <f>SUMIFS(C87:G87, C6:G6, "19MEE314_CO1")</f>
        <v>4</v>
      </c>
      <c r="J87" s="25">
        <f>SUMIFS(C87:G87, C6:G6, "19MEE314_CO2")</f>
        <v>14</v>
      </c>
      <c r="K87" s="25">
        <f>SUMIFS(C87:G87, C6:G6, "19MEE314_CO3")</f>
        <v>3</v>
      </c>
      <c r="L87" s="25">
        <f>SUMIFS(C87:G87, C6:G6, "19MEE314_CO4")</f>
        <v>0</v>
      </c>
      <c r="M87" s="25">
        <f>SUMIFS(C87:G87, C6:G6, "19MEE314_CO5")</f>
        <v>0</v>
      </c>
    </row>
    <row r="88" spans="1:13" x14ac:dyDescent="0.3">
      <c r="A88" s="26" t="s">
        <v>302</v>
      </c>
      <c r="B88" s="26" t="s">
        <v>303</v>
      </c>
      <c r="C88" s="26">
        <v>6</v>
      </c>
      <c r="D88" s="26">
        <v>10</v>
      </c>
      <c r="E88" s="26">
        <v>1</v>
      </c>
      <c r="F88" s="26">
        <v>5</v>
      </c>
      <c r="G88" s="26">
        <v>9</v>
      </c>
      <c r="I88" s="25">
        <f>SUMIFS(C88:G88, C6:G6, "19MEE314_CO1")</f>
        <v>6</v>
      </c>
      <c r="J88" s="25">
        <f>SUMIFS(C88:G88, C6:G6, "19MEE314_CO2")</f>
        <v>16</v>
      </c>
      <c r="K88" s="25">
        <f>SUMIFS(C88:G88, C6:G6, "19MEE314_CO3")</f>
        <v>9</v>
      </c>
      <c r="L88" s="25">
        <f>SUMIFS(C88:G88, C6:G6, "19MEE314_CO4")</f>
        <v>0</v>
      </c>
      <c r="M88" s="25">
        <f>SUMIFS(C88:G88, C6:G6, "19MEE314_CO5")</f>
        <v>0</v>
      </c>
    </row>
    <row r="89" spans="1:13" x14ac:dyDescent="0.3">
      <c r="A89" s="24" t="s">
        <v>304</v>
      </c>
      <c r="B89" s="24" t="s">
        <v>305</v>
      </c>
      <c r="C89" s="24">
        <v>7</v>
      </c>
      <c r="D89" s="24">
        <v>6</v>
      </c>
      <c r="E89" s="24">
        <v>0</v>
      </c>
      <c r="F89" s="24">
        <v>7</v>
      </c>
      <c r="G89" s="24">
        <v>6</v>
      </c>
      <c r="I89" s="25">
        <f>SUMIFS(C89:G89, C6:G6, "19MEE314_CO1")</f>
        <v>7</v>
      </c>
      <c r="J89" s="25">
        <f>SUMIFS(C89:G89, C6:G6, "19MEE314_CO2")</f>
        <v>13</v>
      </c>
      <c r="K89" s="25">
        <f>SUMIFS(C89:G89, C6:G6, "19MEE314_CO3")</f>
        <v>6</v>
      </c>
      <c r="L89" s="25">
        <f>SUMIFS(C89:G89, C6:G6, "19MEE314_CO4")</f>
        <v>0</v>
      </c>
      <c r="M89" s="25">
        <f>SUMIFS(C89:G89, C6:G6, "19MEE314_CO5")</f>
        <v>0</v>
      </c>
    </row>
    <row r="90" spans="1:13" x14ac:dyDescent="0.3">
      <c r="A90" s="26" t="s">
        <v>306</v>
      </c>
      <c r="B90" s="26" t="s">
        <v>307</v>
      </c>
      <c r="C90" s="26">
        <v>5</v>
      </c>
      <c r="D90" s="26">
        <v>6</v>
      </c>
      <c r="E90" s="26">
        <v>2.5</v>
      </c>
      <c r="F90" s="26">
        <v>11</v>
      </c>
      <c r="G90" s="26">
        <v>2</v>
      </c>
      <c r="I90" s="25">
        <f>SUMIFS(C90:G90, C6:G6, "19MEE314_CO1")</f>
        <v>5</v>
      </c>
      <c r="J90" s="25">
        <f>SUMIFS(C90:G90, C6:G6, "19MEE314_CO2")</f>
        <v>19.5</v>
      </c>
      <c r="K90" s="25">
        <f>SUMIFS(C90:G90, C6:G6, "19MEE314_CO3")</f>
        <v>2</v>
      </c>
      <c r="L90" s="25">
        <f>SUMIFS(C90:G90, C6:G6, "19MEE314_CO4")</f>
        <v>0</v>
      </c>
      <c r="M90" s="25">
        <f>SUMIFS(C90:G90, C6:G6, "19MEE314_CO5")</f>
        <v>0</v>
      </c>
    </row>
    <row r="91" spans="1:13" x14ac:dyDescent="0.3">
      <c r="A91" s="24" t="s">
        <v>308</v>
      </c>
      <c r="B91" s="24" t="s">
        <v>309</v>
      </c>
      <c r="C91" s="24">
        <v>5</v>
      </c>
      <c r="D91" s="24">
        <v>0</v>
      </c>
      <c r="E91" s="24">
        <v>0</v>
      </c>
      <c r="F91" s="24">
        <v>0</v>
      </c>
      <c r="G91" s="24">
        <v>0</v>
      </c>
      <c r="I91" s="25">
        <f>SUMIFS(C91:G91, C6:G6, "19MEE314_CO1")</f>
        <v>5</v>
      </c>
      <c r="J91" s="25">
        <f>SUMIFS(C91:G91, C6:G6, "19MEE314_CO2")</f>
        <v>0</v>
      </c>
      <c r="K91" s="25">
        <f>SUMIFS(C91:G91, C6:G6, "19MEE314_CO3")</f>
        <v>0</v>
      </c>
      <c r="L91" s="25">
        <f>SUMIFS(C91:G91, C6:G6, "19MEE314_CO4")</f>
        <v>0</v>
      </c>
      <c r="M91" s="25">
        <f>SUMIFS(C91:G91, C6:G6, "19MEE314_CO5")</f>
        <v>0</v>
      </c>
    </row>
    <row r="92" spans="1:13" x14ac:dyDescent="0.3">
      <c r="A92" s="26" t="s">
        <v>310</v>
      </c>
      <c r="B92" s="26" t="s">
        <v>311</v>
      </c>
      <c r="C92" s="26">
        <v>0</v>
      </c>
      <c r="D92" s="26">
        <v>0</v>
      </c>
      <c r="E92" s="26">
        <v>2.5</v>
      </c>
      <c r="F92" s="26">
        <v>9.5</v>
      </c>
      <c r="G92" s="26">
        <v>2</v>
      </c>
      <c r="I92" s="25">
        <f>SUMIFS(C92:G92, C6:G6, "19MEE314_CO1")</f>
        <v>0</v>
      </c>
      <c r="J92" s="25">
        <f>SUMIFS(C92:G92, C6:G6, "19MEE314_CO2")</f>
        <v>12</v>
      </c>
      <c r="K92" s="25">
        <f>SUMIFS(C92:G92, C6:G6, "19MEE314_CO3")</f>
        <v>2</v>
      </c>
      <c r="L92" s="25">
        <f>SUMIFS(C92:G92, C6:G6, "19MEE314_CO4")</f>
        <v>0</v>
      </c>
      <c r="M92" s="25">
        <f>SUMIFS(C92:G92, C6:G6, "19MEE314_CO5")</f>
        <v>0</v>
      </c>
    </row>
    <row r="93" spans="1:13" x14ac:dyDescent="0.3">
      <c r="A93" s="24" t="s">
        <v>312</v>
      </c>
      <c r="B93" s="24" t="s">
        <v>313</v>
      </c>
      <c r="C93" s="24">
        <v>5</v>
      </c>
      <c r="D93" s="24">
        <v>7</v>
      </c>
      <c r="E93" s="24">
        <v>2.5</v>
      </c>
      <c r="F93" s="24">
        <v>11</v>
      </c>
      <c r="G93" s="24">
        <v>7</v>
      </c>
      <c r="I93" s="25">
        <f>SUMIFS(C93:G93, C6:G6, "19MEE314_CO1")</f>
        <v>5</v>
      </c>
      <c r="J93" s="25">
        <f>SUMIFS(C93:G93, C6:G6, "19MEE314_CO2")</f>
        <v>20.5</v>
      </c>
      <c r="K93" s="25">
        <f>SUMIFS(C93:G93, C6:G6, "19MEE314_CO3")</f>
        <v>7</v>
      </c>
      <c r="L93" s="25">
        <f>SUMIFS(C93:G93, C6:G6, "19MEE314_CO4")</f>
        <v>0</v>
      </c>
      <c r="M93" s="25">
        <f>SUMIFS(C93:G93, C6:G6, "19MEE314_CO5")</f>
        <v>0</v>
      </c>
    </row>
    <row r="94" spans="1:13" x14ac:dyDescent="0.3">
      <c r="A94" s="26" t="s">
        <v>314</v>
      </c>
      <c r="B94" s="26" t="s">
        <v>315</v>
      </c>
      <c r="C94" s="26">
        <v>3</v>
      </c>
      <c r="D94" s="26">
        <v>7</v>
      </c>
      <c r="E94" s="26">
        <v>2.5</v>
      </c>
      <c r="F94" s="26">
        <v>13</v>
      </c>
      <c r="G94" s="26">
        <v>7</v>
      </c>
      <c r="I94" s="25">
        <f>SUMIFS(C94:G94, C6:G6, "19MEE314_CO1")</f>
        <v>3</v>
      </c>
      <c r="J94" s="25">
        <f>SUMIFS(C94:G94, C6:G6, "19MEE314_CO2")</f>
        <v>22.5</v>
      </c>
      <c r="K94" s="25">
        <f>SUMIFS(C94:G94, C6:G6, "19MEE314_CO3")</f>
        <v>7</v>
      </c>
      <c r="L94" s="25">
        <f>SUMIFS(C94:G94, C6:G6, "19MEE314_CO4")</f>
        <v>0</v>
      </c>
      <c r="M94" s="25">
        <f>SUMIFS(C94:G94, C6:G6, "19MEE314_CO5")</f>
        <v>0</v>
      </c>
    </row>
    <row r="95" spans="1:13" x14ac:dyDescent="0.3">
      <c r="A95" s="24" t="s">
        <v>316</v>
      </c>
      <c r="B95" s="24" t="s">
        <v>317</v>
      </c>
      <c r="C95" s="24">
        <v>2</v>
      </c>
      <c r="D95" s="24">
        <v>2</v>
      </c>
      <c r="E95" s="24">
        <v>1.5</v>
      </c>
      <c r="F95" s="24">
        <v>7.5</v>
      </c>
      <c r="G95" s="24">
        <v>2</v>
      </c>
      <c r="I95" s="25">
        <f>SUMIFS(C95:G95, C6:G6, "19MEE314_CO1")</f>
        <v>2</v>
      </c>
      <c r="J95" s="25">
        <f>SUMIFS(C95:G95, C6:G6, "19MEE314_CO2")</f>
        <v>11</v>
      </c>
      <c r="K95" s="25">
        <f>SUMIFS(C95:G95, C6:G6, "19MEE314_CO3")</f>
        <v>2</v>
      </c>
      <c r="L95" s="25">
        <f>SUMIFS(C95:G95, C6:G6, "19MEE314_CO4")</f>
        <v>0</v>
      </c>
      <c r="M95" s="25">
        <f>SUMIFS(C95:G95, C6:G6, "19MEE314_CO5")</f>
        <v>0</v>
      </c>
    </row>
    <row r="96" spans="1:13" x14ac:dyDescent="0.3">
      <c r="A96" s="26" t="s">
        <v>318</v>
      </c>
      <c r="B96" s="26" t="s">
        <v>319</v>
      </c>
      <c r="C96" s="26">
        <v>6</v>
      </c>
      <c r="D96" s="26">
        <v>6</v>
      </c>
      <c r="E96" s="26">
        <v>1.5</v>
      </c>
      <c r="F96" s="26">
        <v>11</v>
      </c>
      <c r="G96" s="26">
        <v>7</v>
      </c>
      <c r="I96" s="25">
        <f>SUMIFS(C96:G96, C6:G6, "19MEE314_CO1")</f>
        <v>6</v>
      </c>
      <c r="J96" s="25">
        <f>SUMIFS(C96:G96, C6:G6, "19MEE314_CO2")</f>
        <v>18.5</v>
      </c>
      <c r="K96" s="25">
        <f>SUMIFS(C96:G96, C6:G6, "19MEE314_CO3")</f>
        <v>7</v>
      </c>
      <c r="L96" s="25">
        <f>SUMIFS(C96:G96, C6:G6, "19MEE314_CO4")</f>
        <v>0</v>
      </c>
      <c r="M96" s="25">
        <f>SUMIFS(C96:G96, C6:G6, "19MEE314_CO5")</f>
        <v>0</v>
      </c>
    </row>
    <row r="97" spans="1:13" x14ac:dyDescent="0.3">
      <c r="A97" s="24" t="s">
        <v>320</v>
      </c>
      <c r="B97" s="24" t="s">
        <v>321</v>
      </c>
      <c r="C97" s="24">
        <v>0</v>
      </c>
      <c r="D97" s="24">
        <v>6</v>
      </c>
      <c r="E97" s="24">
        <v>2.5</v>
      </c>
      <c r="F97" s="24">
        <v>11.5</v>
      </c>
      <c r="G97" s="24">
        <v>4</v>
      </c>
      <c r="I97" s="25">
        <f>SUMIFS(C97:G97, C6:G6, "19MEE314_CO1")</f>
        <v>0</v>
      </c>
      <c r="J97" s="25">
        <f>SUMIFS(C97:G97, C6:G6, "19MEE314_CO2")</f>
        <v>20</v>
      </c>
      <c r="K97" s="25">
        <f>SUMIFS(C97:G97, C6:G6, "19MEE314_CO3")</f>
        <v>4</v>
      </c>
      <c r="L97" s="25">
        <f>SUMIFS(C97:G97, C6:G6, "19MEE314_CO4")</f>
        <v>0</v>
      </c>
      <c r="M97" s="25">
        <f>SUMIFS(C97:G97, C6:G6, "19MEE314_CO5")</f>
        <v>0</v>
      </c>
    </row>
    <row r="98" spans="1:13" x14ac:dyDescent="0.3">
      <c r="A98" s="26" t="s">
        <v>322</v>
      </c>
      <c r="B98" s="26" t="s">
        <v>323</v>
      </c>
      <c r="C98" s="26">
        <v>7</v>
      </c>
      <c r="D98" s="26">
        <v>8</v>
      </c>
      <c r="E98" s="26">
        <v>2.5</v>
      </c>
      <c r="F98" s="26">
        <v>12</v>
      </c>
      <c r="G98" s="26">
        <v>10</v>
      </c>
      <c r="I98" s="25">
        <f>SUMIFS(C98:G98, C6:G6, "19MEE314_CO1")</f>
        <v>7</v>
      </c>
      <c r="J98" s="25">
        <f>SUMIFS(C98:G98, C6:G6, "19MEE314_CO2")</f>
        <v>22.5</v>
      </c>
      <c r="K98" s="25">
        <f>SUMIFS(C98:G98, C6:G6, "19MEE314_CO3")</f>
        <v>10</v>
      </c>
      <c r="L98" s="25">
        <f>SUMIFS(C98:G98, C6:G6, "19MEE314_CO4")</f>
        <v>0</v>
      </c>
      <c r="M98" s="25">
        <f>SUMIFS(C98:G98, C6:G6, "19MEE314_CO5")</f>
        <v>0</v>
      </c>
    </row>
    <row r="99" spans="1:13" x14ac:dyDescent="0.3">
      <c r="A99" s="24" t="s">
        <v>324</v>
      </c>
      <c r="B99" s="24" t="s">
        <v>325</v>
      </c>
      <c r="C99" s="24">
        <v>0</v>
      </c>
      <c r="D99" s="24">
        <v>6</v>
      </c>
      <c r="E99" s="24">
        <v>2.5</v>
      </c>
      <c r="F99" s="24">
        <v>11</v>
      </c>
      <c r="G99" s="24">
        <v>5</v>
      </c>
      <c r="I99" s="25">
        <f>SUMIFS(C99:G99, C6:G6, "19MEE314_CO1")</f>
        <v>0</v>
      </c>
      <c r="J99" s="25">
        <f>SUMIFS(C99:G99, C6:G6, "19MEE314_CO2")</f>
        <v>19.5</v>
      </c>
      <c r="K99" s="25">
        <f>SUMIFS(C99:G99, C6:G6, "19MEE314_CO3")</f>
        <v>5</v>
      </c>
      <c r="L99" s="25">
        <f>SUMIFS(C99:G99, C6:G6, "19MEE314_CO4")</f>
        <v>0</v>
      </c>
      <c r="M99" s="25">
        <f>SUMIFS(C99:G99, C6:G6, "19MEE314_CO5")</f>
        <v>0</v>
      </c>
    </row>
    <row r="100" spans="1:13" x14ac:dyDescent="0.3">
      <c r="A100" s="26" t="s">
        <v>326</v>
      </c>
      <c r="B100" s="26" t="s">
        <v>327</v>
      </c>
      <c r="C100" s="26">
        <v>5</v>
      </c>
      <c r="D100" s="26">
        <v>5</v>
      </c>
      <c r="E100" s="26">
        <v>0</v>
      </c>
      <c r="F100" s="26">
        <v>12</v>
      </c>
      <c r="G100" s="26">
        <v>4</v>
      </c>
      <c r="I100" s="25">
        <f>SUMIFS(C100:G100, C6:G6, "19MEE314_CO1")</f>
        <v>5</v>
      </c>
      <c r="J100" s="25">
        <f>SUMIFS(C100:G100, C6:G6, "19MEE314_CO2")</f>
        <v>17</v>
      </c>
      <c r="K100" s="25">
        <f>SUMIFS(C100:G100, C6:G6, "19MEE314_CO3")</f>
        <v>4</v>
      </c>
      <c r="L100" s="25">
        <f>SUMIFS(C100:G100, C6:G6, "19MEE314_CO4")</f>
        <v>0</v>
      </c>
      <c r="M100" s="25">
        <f>SUMIFS(C100:G100, C6:G6, "19MEE314_CO5")</f>
        <v>0</v>
      </c>
    </row>
    <row r="101" spans="1:13" x14ac:dyDescent="0.3">
      <c r="A101" s="24" t="s">
        <v>328</v>
      </c>
      <c r="B101" s="24" t="s">
        <v>329</v>
      </c>
      <c r="C101" s="24">
        <v>4</v>
      </c>
      <c r="D101" s="24">
        <v>7</v>
      </c>
      <c r="E101" s="24">
        <v>0</v>
      </c>
      <c r="F101" s="24">
        <v>12.5</v>
      </c>
      <c r="G101" s="24">
        <v>5</v>
      </c>
      <c r="I101" s="25">
        <f>SUMIFS(C101:G101, C6:G6, "19MEE314_CO1")</f>
        <v>4</v>
      </c>
      <c r="J101" s="25">
        <f>SUMIFS(C101:G101, C6:G6, "19MEE314_CO2")</f>
        <v>19.5</v>
      </c>
      <c r="K101" s="25">
        <f>SUMIFS(C101:G101, C6:G6, "19MEE314_CO3")</f>
        <v>5</v>
      </c>
      <c r="L101" s="25">
        <f>SUMIFS(C101:G101, C6:G6, "19MEE314_CO4")</f>
        <v>0</v>
      </c>
      <c r="M101" s="25">
        <f>SUMIFS(C101:G101, C6:G6, "19MEE314_CO5")</f>
        <v>0</v>
      </c>
    </row>
    <row r="102" spans="1:13" x14ac:dyDescent="0.3">
      <c r="A102" s="26" t="s">
        <v>330</v>
      </c>
      <c r="B102" s="26" t="s">
        <v>331</v>
      </c>
      <c r="C102" s="26">
        <v>5</v>
      </c>
      <c r="D102" s="26">
        <v>9</v>
      </c>
      <c r="E102" s="26">
        <v>2.5</v>
      </c>
      <c r="F102" s="26">
        <v>14</v>
      </c>
      <c r="G102" s="26">
        <v>5</v>
      </c>
      <c r="I102" s="25">
        <f>SUMIFS(C102:G102, C6:G6, "19MEE314_CO1")</f>
        <v>5</v>
      </c>
      <c r="J102" s="25">
        <f>SUMIFS(C102:G102, C6:G6, "19MEE314_CO2")</f>
        <v>25.5</v>
      </c>
      <c r="K102" s="25">
        <f>SUMIFS(C102:G102, C6:G6, "19MEE314_CO3")</f>
        <v>5</v>
      </c>
      <c r="L102" s="25">
        <f>SUMIFS(C102:G102, C6:G6, "19MEE314_CO4")</f>
        <v>0</v>
      </c>
      <c r="M102" s="25">
        <f>SUMIFS(C102:G102, C6:G6, "19MEE314_CO5")</f>
        <v>0</v>
      </c>
    </row>
    <row r="103" spans="1:13" x14ac:dyDescent="0.3">
      <c r="A103" s="24" t="s">
        <v>332</v>
      </c>
      <c r="B103" s="24" t="s">
        <v>333</v>
      </c>
      <c r="C103" s="24">
        <v>6</v>
      </c>
      <c r="D103" s="24">
        <v>7</v>
      </c>
      <c r="E103" s="24">
        <v>2.5</v>
      </c>
      <c r="F103" s="24">
        <v>10</v>
      </c>
      <c r="G103" s="24">
        <v>2</v>
      </c>
      <c r="I103" s="25">
        <f>SUMIFS(C103:G103, C6:G6, "19MEE314_CO1")</f>
        <v>6</v>
      </c>
      <c r="J103" s="25">
        <f>SUMIFS(C103:G103, C6:G6, "19MEE314_CO2")</f>
        <v>19.5</v>
      </c>
      <c r="K103" s="25">
        <f>SUMIFS(C103:G103, C6:G6, "19MEE314_CO3")</f>
        <v>2</v>
      </c>
      <c r="L103" s="25">
        <f>SUMIFS(C103:G103, C6:G6, "19MEE314_CO4")</f>
        <v>0</v>
      </c>
      <c r="M103" s="25">
        <f>SUMIFS(C103:G103, C6:G6, "19MEE314_CO5")</f>
        <v>0</v>
      </c>
    </row>
    <row r="104" spans="1:13" x14ac:dyDescent="0.3">
      <c r="A104" s="26" t="s">
        <v>334</v>
      </c>
      <c r="B104" s="26" t="s">
        <v>335</v>
      </c>
      <c r="C104" s="26">
        <v>5</v>
      </c>
      <c r="D104" s="26">
        <v>7</v>
      </c>
      <c r="E104" s="26">
        <v>1</v>
      </c>
      <c r="F104" s="26">
        <v>3</v>
      </c>
      <c r="G104" s="26">
        <v>8.5</v>
      </c>
      <c r="I104" s="25">
        <f>SUMIFS(C104:G104, C6:G6, "19MEE314_CO1")</f>
        <v>5</v>
      </c>
      <c r="J104" s="25">
        <f>SUMIFS(C104:G104, C6:G6, "19MEE314_CO2")</f>
        <v>11</v>
      </c>
      <c r="K104" s="25">
        <f>SUMIFS(C104:G104, C6:G6, "19MEE314_CO3")</f>
        <v>8.5</v>
      </c>
      <c r="L104" s="25">
        <f>SUMIFS(C104:G104, C6:G6, "19MEE314_CO4")</f>
        <v>0</v>
      </c>
      <c r="M104" s="25">
        <f>SUMIFS(C104:G104, C6:G6, "19MEE314_CO5")</f>
        <v>0</v>
      </c>
    </row>
    <row r="105" spans="1:13" x14ac:dyDescent="0.3">
      <c r="A105" s="24" t="s">
        <v>336</v>
      </c>
      <c r="B105" s="24" t="s">
        <v>337</v>
      </c>
      <c r="C105" s="24">
        <v>6</v>
      </c>
      <c r="D105" s="24">
        <v>7</v>
      </c>
      <c r="E105" s="24">
        <v>5</v>
      </c>
      <c r="F105" s="24">
        <v>12.5</v>
      </c>
      <c r="G105" s="24">
        <v>7</v>
      </c>
      <c r="I105" s="25">
        <f>SUMIFS(C105:G105, C6:G6, "19MEE314_CO1")</f>
        <v>6</v>
      </c>
      <c r="J105" s="25">
        <f>SUMIFS(C105:G105, C6:G6, "19MEE314_CO2")</f>
        <v>24.5</v>
      </c>
      <c r="K105" s="25">
        <f>SUMIFS(C105:G105, C6:G6, "19MEE314_CO3")</f>
        <v>7</v>
      </c>
      <c r="L105" s="25">
        <f>SUMIFS(C105:G105, C6:G6, "19MEE314_CO4")</f>
        <v>0</v>
      </c>
      <c r="M105" s="25">
        <f>SUMIFS(C105:G105, C6:G6, "19MEE314_CO5")</f>
        <v>0</v>
      </c>
    </row>
    <row r="106" spans="1:13" x14ac:dyDescent="0.3">
      <c r="A106" s="26" t="s">
        <v>338</v>
      </c>
      <c r="B106" s="26" t="s">
        <v>339</v>
      </c>
      <c r="C106" s="26">
        <v>7</v>
      </c>
      <c r="D106" s="26">
        <v>10</v>
      </c>
      <c r="E106" s="26">
        <v>2.5</v>
      </c>
      <c r="F106" s="26">
        <v>11.5</v>
      </c>
      <c r="G106" s="26">
        <v>11</v>
      </c>
      <c r="I106" s="25">
        <f>SUMIFS(C106:G106, C6:G6, "19MEE314_CO1")</f>
        <v>7</v>
      </c>
      <c r="J106" s="25">
        <f>SUMIFS(C106:G106, C6:G6, "19MEE314_CO2")</f>
        <v>24</v>
      </c>
      <c r="K106" s="25">
        <f>SUMIFS(C106:G106, C6:G6, "19MEE314_CO3")</f>
        <v>11</v>
      </c>
      <c r="L106" s="25">
        <f>SUMIFS(C106:G106, C6:G6, "19MEE314_CO4")</f>
        <v>0</v>
      </c>
      <c r="M106" s="25">
        <f>SUMIFS(C106:G106, C6:G6, "19MEE314_CO5")</f>
        <v>0</v>
      </c>
    </row>
    <row r="107" spans="1:13" x14ac:dyDescent="0.3">
      <c r="A107" s="24" t="s">
        <v>340</v>
      </c>
      <c r="B107" s="24" t="s">
        <v>341</v>
      </c>
      <c r="C107" s="24">
        <v>6</v>
      </c>
      <c r="D107" s="24">
        <v>0</v>
      </c>
      <c r="E107" s="24">
        <v>0</v>
      </c>
      <c r="F107" s="24">
        <v>8.5</v>
      </c>
      <c r="G107" s="24">
        <v>5</v>
      </c>
      <c r="I107" s="25">
        <f>SUMIFS(C107:G107, C6:G6, "19MEE314_CO1")</f>
        <v>6</v>
      </c>
      <c r="J107" s="25">
        <f>SUMIFS(C107:G107, C6:G6, "19MEE314_CO2")</f>
        <v>8.5</v>
      </c>
      <c r="K107" s="25">
        <f>SUMIFS(C107:G107, C6:G6, "19MEE314_CO3")</f>
        <v>5</v>
      </c>
      <c r="L107" s="25">
        <f>SUMIFS(C107:G107, C6:G6, "19MEE314_CO4")</f>
        <v>0</v>
      </c>
      <c r="M107" s="25">
        <f>SUMIFS(C107:G107, C6:G6, "19MEE314_CO5")</f>
        <v>0</v>
      </c>
    </row>
    <row r="108" spans="1:13" x14ac:dyDescent="0.3">
      <c r="A108" s="26" t="s">
        <v>342</v>
      </c>
      <c r="B108" s="26" t="s">
        <v>343</v>
      </c>
      <c r="C108" s="26">
        <v>2</v>
      </c>
      <c r="D108" s="26">
        <v>0</v>
      </c>
      <c r="E108" s="26">
        <v>2</v>
      </c>
      <c r="F108" s="26">
        <v>0</v>
      </c>
      <c r="G108" s="26">
        <v>5</v>
      </c>
      <c r="I108" s="25">
        <f>SUMIFS(C108:G108, C6:G6, "19MEE314_CO1")</f>
        <v>2</v>
      </c>
      <c r="J108" s="25">
        <f>SUMIFS(C108:G108, C6:G6, "19MEE314_CO2")</f>
        <v>2</v>
      </c>
      <c r="K108" s="25">
        <f>SUMIFS(C108:G108, C6:G6, "19MEE314_CO3")</f>
        <v>5</v>
      </c>
      <c r="L108" s="25">
        <f>SUMIFS(C108:G108, C6:G6, "19MEE314_CO4")</f>
        <v>0</v>
      </c>
      <c r="M108" s="25">
        <f>SUMIFS(C108:G108, C6:G6, "19MEE314_CO5")</f>
        <v>0</v>
      </c>
    </row>
    <row r="109" spans="1:13" x14ac:dyDescent="0.3">
      <c r="A109" s="24" t="s">
        <v>344</v>
      </c>
      <c r="B109" s="24" t="s">
        <v>345</v>
      </c>
      <c r="C109" s="24">
        <v>6</v>
      </c>
      <c r="D109" s="24">
        <v>5</v>
      </c>
      <c r="E109" s="24">
        <v>2.5</v>
      </c>
      <c r="F109" s="24">
        <v>14</v>
      </c>
      <c r="G109" s="24">
        <v>5</v>
      </c>
      <c r="I109" s="25">
        <f>SUMIFS(C109:G109, C6:G6, "19MEE314_CO1")</f>
        <v>6</v>
      </c>
      <c r="J109" s="25">
        <f>SUMIFS(C109:G109, C6:G6, "19MEE314_CO2")</f>
        <v>21.5</v>
      </c>
      <c r="K109" s="25">
        <f>SUMIFS(C109:G109, C6:G6, "19MEE314_CO3")</f>
        <v>5</v>
      </c>
      <c r="L109" s="25">
        <f>SUMIFS(C109:G109, C6:G6, "19MEE314_CO4")</f>
        <v>0</v>
      </c>
      <c r="M109" s="25">
        <f>SUMIFS(C109:G109, C6:G6, "19MEE314_CO5")</f>
        <v>0</v>
      </c>
    </row>
    <row r="110" spans="1:13" x14ac:dyDescent="0.3">
      <c r="A110" s="26" t="s">
        <v>346</v>
      </c>
      <c r="B110" s="26" t="s">
        <v>347</v>
      </c>
      <c r="C110" s="26">
        <v>6</v>
      </c>
      <c r="D110" s="26">
        <v>5</v>
      </c>
      <c r="E110" s="26">
        <v>2.5</v>
      </c>
      <c r="F110" s="26">
        <v>14</v>
      </c>
      <c r="G110" s="26">
        <v>2</v>
      </c>
      <c r="I110" s="25">
        <f>SUMIFS(C110:G110, C6:G6, "19MEE314_CO1")</f>
        <v>6</v>
      </c>
      <c r="J110" s="25">
        <f>SUMIFS(C110:G110, C6:G6, "19MEE314_CO2")</f>
        <v>21.5</v>
      </c>
      <c r="K110" s="25">
        <f>SUMIFS(C110:G110, C6:G6, "19MEE314_CO3")</f>
        <v>2</v>
      </c>
      <c r="L110" s="25">
        <f>SUMIFS(C110:G110, C6:G6, "19MEE314_CO4")</f>
        <v>0</v>
      </c>
      <c r="M110" s="25">
        <f>SUMIFS(C110:G110, C6:G6, "19MEE314_CO5")</f>
        <v>0</v>
      </c>
    </row>
    <row r="111" spans="1:13" x14ac:dyDescent="0.3">
      <c r="A111" s="24" t="s">
        <v>348</v>
      </c>
      <c r="B111" s="24" t="s">
        <v>349</v>
      </c>
      <c r="C111" s="24">
        <v>6</v>
      </c>
      <c r="D111" s="24">
        <v>5</v>
      </c>
      <c r="E111" s="24">
        <v>1</v>
      </c>
      <c r="F111" s="24">
        <v>12</v>
      </c>
      <c r="G111" s="24">
        <v>6</v>
      </c>
      <c r="I111" s="25">
        <f>SUMIFS(C111:G111, C6:G6, "19MEE314_CO1")</f>
        <v>6</v>
      </c>
      <c r="J111" s="25">
        <f>SUMIFS(C111:G111, C6:G6, "19MEE314_CO2")</f>
        <v>18</v>
      </c>
      <c r="K111" s="25">
        <f>SUMIFS(C111:G111, C6:G6, "19MEE314_CO3")</f>
        <v>6</v>
      </c>
      <c r="L111" s="25">
        <f>SUMIFS(C111:G111, C6:G6, "19MEE314_CO4")</f>
        <v>0</v>
      </c>
      <c r="M111" s="25">
        <f>SUMIFS(C111:G111, C6:G6, "19MEE314_CO5")</f>
        <v>0</v>
      </c>
    </row>
    <row r="112" spans="1:13" x14ac:dyDescent="0.3">
      <c r="A112" s="26" t="s">
        <v>350</v>
      </c>
      <c r="B112" s="26" t="s">
        <v>351</v>
      </c>
      <c r="C112" s="26">
        <v>0</v>
      </c>
      <c r="D112" s="26">
        <v>2</v>
      </c>
      <c r="E112" s="26">
        <v>1</v>
      </c>
      <c r="F112" s="26">
        <v>10</v>
      </c>
      <c r="G112" s="26">
        <v>5</v>
      </c>
      <c r="I112" s="25">
        <f>SUMIFS(C112:G112, C6:G6, "19MEE314_CO1")</f>
        <v>0</v>
      </c>
      <c r="J112" s="25">
        <f>SUMIFS(C112:G112, C6:G6, "19MEE314_CO2")</f>
        <v>13</v>
      </c>
      <c r="K112" s="25">
        <f>SUMIFS(C112:G112, C6:G6, "19MEE314_CO3")</f>
        <v>5</v>
      </c>
      <c r="L112" s="25">
        <f>SUMIFS(C112:G112, C6:G6, "19MEE314_CO4")</f>
        <v>0</v>
      </c>
      <c r="M112" s="25">
        <f>SUMIFS(C112:G112, C6:G6, "19MEE314_CO5")</f>
        <v>0</v>
      </c>
    </row>
    <row r="113" spans="1:13" x14ac:dyDescent="0.3">
      <c r="A113" s="24" t="s">
        <v>352</v>
      </c>
      <c r="B113" s="24" t="s">
        <v>353</v>
      </c>
      <c r="C113" s="24">
        <v>5</v>
      </c>
      <c r="D113" s="24">
        <v>0</v>
      </c>
      <c r="E113" s="24">
        <v>1</v>
      </c>
      <c r="F113" s="24">
        <v>9.5</v>
      </c>
      <c r="G113" s="24">
        <v>5</v>
      </c>
      <c r="I113" s="25">
        <f>SUMIFS(C113:G113, C6:G6, "19MEE314_CO1")</f>
        <v>5</v>
      </c>
      <c r="J113" s="25">
        <f>SUMIFS(C113:G113, C6:G6, "19MEE314_CO2")</f>
        <v>10.5</v>
      </c>
      <c r="K113" s="25">
        <f>SUMIFS(C113:G113, C6:G6, "19MEE314_CO3")</f>
        <v>5</v>
      </c>
      <c r="L113" s="25">
        <f>SUMIFS(C113:G113, C6:G6, "19MEE314_CO4")</f>
        <v>0</v>
      </c>
      <c r="M113" s="25">
        <f>SUMIFS(C113:G113, C6:G6, "19MEE314_CO5")</f>
        <v>0</v>
      </c>
    </row>
    <row r="114" spans="1:13" x14ac:dyDescent="0.3">
      <c r="A114" s="26" t="s">
        <v>354</v>
      </c>
      <c r="B114" s="26" t="s">
        <v>355</v>
      </c>
      <c r="C114" s="26">
        <v>6</v>
      </c>
      <c r="D114" s="26">
        <v>0</v>
      </c>
      <c r="E114" s="26">
        <v>1</v>
      </c>
      <c r="F114" s="26">
        <v>2</v>
      </c>
      <c r="G114" s="26">
        <v>5</v>
      </c>
      <c r="I114" s="25">
        <f>SUMIFS(C114:G114, C6:G6, "19MEE314_CO1")</f>
        <v>6</v>
      </c>
      <c r="J114" s="25">
        <f>SUMIFS(C114:G114, C6:G6, "19MEE314_CO2")</f>
        <v>3</v>
      </c>
      <c r="K114" s="25">
        <f>SUMIFS(C114:G114, C6:G6, "19MEE314_CO3")</f>
        <v>5</v>
      </c>
      <c r="L114" s="25">
        <f>SUMIFS(C114:G114, C6:G6, "19MEE314_CO4")</f>
        <v>0</v>
      </c>
      <c r="M114" s="25">
        <f>SUMIFS(C114:G114, C6:G6, "19MEE314_CO5")</f>
        <v>0</v>
      </c>
    </row>
    <row r="115" spans="1:13" x14ac:dyDescent="0.3">
      <c r="A115" s="24" t="s">
        <v>356</v>
      </c>
      <c r="B115" s="24" t="s">
        <v>357</v>
      </c>
      <c r="C115" s="24">
        <v>5</v>
      </c>
      <c r="D115" s="24">
        <v>4</v>
      </c>
      <c r="E115" s="24">
        <v>0</v>
      </c>
      <c r="F115" s="24">
        <v>2</v>
      </c>
      <c r="G115" s="24">
        <v>0</v>
      </c>
      <c r="I115" s="25">
        <f>SUMIFS(C115:G115, C6:G6, "19MEE314_CO1")</f>
        <v>5</v>
      </c>
      <c r="J115" s="25">
        <f>SUMIFS(C115:G115, C6:G6, "19MEE314_CO2")</f>
        <v>6</v>
      </c>
      <c r="K115" s="25">
        <f>SUMIFS(C115:G115, C6:G6, "19MEE314_CO3")</f>
        <v>0</v>
      </c>
      <c r="L115" s="25">
        <f>SUMIFS(C115:G115, C6:G6, "19MEE314_CO4")</f>
        <v>0</v>
      </c>
      <c r="M115" s="25">
        <f>SUMIFS(C115:G115, C6:G6, "19MEE314_CO5")</f>
        <v>0</v>
      </c>
    </row>
    <row r="116" spans="1:13" x14ac:dyDescent="0.3">
      <c r="A116" s="26" t="s">
        <v>358</v>
      </c>
      <c r="B116" s="26" t="s">
        <v>359</v>
      </c>
      <c r="C116" s="26">
        <v>6</v>
      </c>
      <c r="D116" s="26">
        <v>4</v>
      </c>
      <c r="E116" s="26">
        <v>1.5</v>
      </c>
      <c r="F116" s="26">
        <v>3</v>
      </c>
      <c r="G116" s="26">
        <v>5</v>
      </c>
      <c r="I116" s="25">
        <f>SUMIFS(C116:G116, C6:G6, "19MEE314_CO1")</f>
        <v>6</v>
      </c>
      <c r="J116" s="25">
        <f>SUMIFS(C116:G116, C6:G6, "19MEE314_CO2")</f>
        <v>8.5</v>
      </c>
      <c r="K116" s="25">
        <f>SUMIFS(C116:G116, C6:G6, "19MEE314_CO3")</f>
        <v>5</v>
      </c>
      <c r="L116" s="25">
        <f>SUMIFS(C116:G116, C6:G6, "19MEE314_CO4")</f>
        <v>0</v>
      </c>
      <c r="M116" s="25">
        <f>SUMIFS(C116:G116, C6:G6, "19MEE314_CO5")</f>
        <v>0</v>
      </c>
    </row>
    <row r="117" spans="1:13" x14ac:dyDescent="0.3">
      <c r="A117" s="24" t="s">
        <v>360</v>
      </c>
      <c r="B117" s="24" t="s">
        <v>361</v>
      </c>
      <c r="C117" s="24"/>
      <c r="D117" s="24"/>
      <c r="E117" s="24"/>
      <c r="F117" s="24"/>
      <c r="G117" s="24"/>
      <c r="I117" s="25">
        <f>SUMIFS(C117:G117, C6:G6, "19MEE314_CO1")</f>
        <v>0</v>
      </c>
      <c r="J117" s="25">
        <f>SUMIFS(C117:G117, C6:G6, "19MEE314_CO2")</f>
        <v>0</v>
      </c>
      <c r="K117" s="25">
        <f>SUMIFS(C117:G117, C6:G6, "19MEE314_CO3")</f>
        <v>0</v>
      </c>
      <c r="L117" s="25">
        <f>SUMIFS(C117:G117, C6:G6, "19MEE314_CO4")</f>
        <v>0</v>
      </c>
      <c r="M117" s="25">
        <f>SUMIFS(C117:G117, C6:G6, "19MEE314_CO5")</f>
        <v>0</v>
      </c>
    </row>
    <row r="118" spans="1:13" x14ac:dyDescent="0.3">
      <c r="A118" s="26" t="s">
        <v>369</v>
      </c>
      <c r="B118" s="26" t="s">
        <v>370</v>
      </c>
      <c r="C118" s="26">
        <v>7</v>
      </c>
      <c r="D118" s="26">
        <v>1</v>
      </c>
      <c r="E118" s="26">
        <v>7</v>
      </c>
      <c r="F118" s="26">
        <v>5</v>
      </c>
      <c r="G118" s="26">
        <v>7</v>
      </c>
      <c r="I118" s="25">
        <f>SUMIFS(C118:G118, C6:G6, "19MEE314_CO1")</f>
        <v>7</v>
      </c>
      <c r="J118" s="25">
        <f>SUMIFS(C118:G118, C6:G6, "19MEE314_CO2")</f>
        <v>13</v>
      </c>
      <c r="K118" s="25">
        <f>SUMIFS(C118:G118, C6:G6, "19MEE314_CO3")</f>
        <v>7</v>
      </c>
      <c r="L118" s="25">
        <f>SUMIFS(C118:G118, C6:G6, "19MEE314_CO4")</f>
        <v>0</v>
      </c>
      <c r="M118" s="25">
        <f>SUMIFS(C118:G118, C6:G6, "19MEE314_CO5")</f>
        <v>0</v>
      </c>
    </row>
    <row r="119" spans="1:13" x14ac:dyDescent="0.3">
      <c r="A119" s="24" t="s">
        <v>371</v>
      </c>
      <c r="B119" s="24" t="s">
        <v>372</v>
      </c>
      <c r="C119" s="24">
        <v>7</v>
      </c>
      <c r="D119" s="24">
        <v>5</v>
      </c>
      <c r="E119" s="24">
        <v>2.5</v>
      </c>
      <c r="F119" s="24">
        <v>14</v>
      </c>
      <c r="G119" s="24">
        <v>12</v>
      </c>
      <c r="I119" s="25">
        <f>SUMIFS(C119:G119, C6:G6, "19MEE314_CO1")</f>
        <v>7</v>
      </c>
      <c r="J119" s="25">
        <f>SUMIFS(C119:G119, C6:G6, "19MEE314_CO2")</f>
        <v>21.5</v>
      </c>
      <c r="K119" s="25">
        <f>SUMIFS(C119:G119, C6:G6, "19MEE314_CO3")</f>
        <v>12</v>
      </c>
      <c r="L119" s="25">
        <f>SUMIFS(C119:G119, C6:G6, "19MEE314_CO4")</f>
        <v>0</v>
      </c>
      <c r="M119" s="25">
        <f>SUMIFS(C119:G119, C6:G6, "19MEE314_CO5")</f>
        <v>0</v>
      </c>
    </row>
    <row r="120" spans="1:13" x14ac:dyDescent="0.3">
      <c r="A120" s="26" t="s">
        <v>373</v>
      </c>
      <c r="B120" s="26" t="s">
        <v>374</v>
      </c>
      <c r="C120" s="26">
        <v>7</v>
      </c>
      <c r="D120" s="26">
        <v>0</v>
      </c>
      <c r="E120" s="26">
        <v>2.5</v>
      </c>
      <c r="F120" s="26">
        <v>5</v>
      </c>
      <c r="G120" s="26">
        <v>6</v>
      </c>
      <c r="I120" s="25">
        <f>SUMIFS(C120:G120, C6:G6, "19MEE314_CO1")</f>
        <v>7</v>
      </c>
      <c r="J120" s="25">
        <f>SUMIFS(C120:G120, C6:G6, "19MEE314_CO2")</f>
        <v>7.5</v>
      </c>
      <c r="K120" s="25">
        <f>SUMIFS(C120:G120, C6:G6, "19MEE314_CO3")</f>
        <v>6</v>
      </c>
      <c r="L120" s="25">
        <f>SUMIFS(C120:G120, C6:G6, "19MEE314_CO4")</f>
        <v>0</v>
      </c>
      <c r="M120" s="25">
        <f>SUMIFS(C120:G120, C6:G6, "19MEE314_CO5")</f>
        <v>0</v>
      </c>
    </row>
    <row r="121" spans="1:13" x14ac:dyDescent="0.3">
      <c r="A121" s="24" t="s">
        <v>375</v>
      </c>
      <c r="B121" s="24" t="s">
        <v>376</v>
      </c>
      <c r="C121" s="24">
        <v>0</v>
      </c>
      <c r="D121" s="24">
        <v>4</v>
      </c>
      <c r="E121" s="24">
        <v>1.5</v>
      </c>
      <c r="F121" s="24">
        <v>3</v>
      </c>
      <c r="G121" s="24">
        <v>3</v>
      </c>
      <c r="I121" s="25">
        <f>SUMIFS(C121:G121, C6:G6, "19MEE314_CO1")</f>
        <v>0</v>
      </c>
      <c r="J121" s="25">
        <f>SUMIFS(C121:G121, C6:G6, "19MEE314_CO2")</f>
        <v>8.5</v>
      </c>
      <c r="K121" s="25">
        <f>SUMIFS(C121:G121, C6:G6, "19MEE314_CO3")</f>
        <v>3</v>
      </c>
      <c r="L121" s="25">
        <f>SUMIFS(C121:G121, C6:G6, "19MEE314_CO4")</f>
        <v>0</v>
      </c>
      <c r="M121" s="25">
        <f>SUMIFS(C121:G121, C6:G6, "19MEE314_CO5")</f>
        <v>0</v>
      </c>
    </row>
    <row r="122" spans="1:13" x14ac:dyDescent="0.3">
      <c r="A122" s="26" t="s">
        <v>377</v>
      </c>
      <c r="B122" s="26" t="s">
        <v>378</v>
      </c>
      <c r="C122" s="26">
        <v>6</v>
      </c>
      <c r="D122" s="26">
        <v>0</v>
      </c>
      <c r="E122" s="26">
        <v>2.5</v>
      </c>
      <c r="F122" s="26">
        <v>2</v>
      </c>
      <c r="G122" s="26">
        <v>4</v>
      </c>
      <c r="I122" s="25">
        <f>SUMIFS(C122:G122, C6:G6, "19MEE314_CO1")</f>
        <v>6</v>
      </c>
      <c r="J122" s="25">
        <f>SUMIFS(C122:G122, C6:G6, "19MEE314_CO2")</f>
        <v>4.5</v>
      </c>
      <c r="K122" s="25">
        <f>SUMIFS(C122:G122, C6:G6, "19MEE314_CO3")</f>
        <v>4</v>
      </c>
      <c r="L122" s="25">
        <f>SUMIFS(C122:G122, C6:G6, "19MEE314_CO4")</f>
        <v>0</v>
      </c>
      <c r="M122" s="25">
        <f>SUMIFS(C122:G122, C6:G6, "19MEE314_CO5")</f>
        <v>0</v>
      </c>
    </row>
    <row r="123" spans="1:13" x14ac:dyDescent="0.3">
      <c r="A123" s="24" t="s">
        <v>379</v>
      </c>
      <c r="B123" s="24" t="s">
        <v>380</v>
      </c>
      <c r="C123" s="24">
        <v>6</v>
      </c>
      <c r="D123" s="24">
        <v>8</v>
      </c>
      <c r="E123" s="24">
        <v>2.5</v>
      </c>
      <c r="F123" s="24">
        <v>11</v>
      </c>
      <c r="G123" s="24">
        <v>4</v>
      </c>
      <c r="I123" s="25">
        <f>SUMIFS(C123:G123, C6:G6, "19MEE314_CO1")</f>
        <v>6</v>
      </c>
      <c r="J123" s="25">
        <f>SUMIFS(C123:G123, C6:G6, "19MEE314_CO2")</f>
        <v>21.5</v>
      </c>
      <c r="K123" s="25">
        <f>SUMIFS(C123:G123, C6:G6, "19MEE314_CO3")</f>
        <v>4</v>
      </c>
      <c r="L123" s="25">
        <f>SUMIFS(C123:G123, C6:G6, "19MEE314_CO4")</f>
        <v>0</v>
      </c>
      <c r="M123" s="25">
        <f>SUMIFS(C123:G123, C6:G6, "19MEE314_CO5")</f>
        <v>0</v>
      </c>
    </row>
    <row r="124" spans="1:13" x14ac:dyDescent="0.3">
      <c r="A124" s="26" t="s">
        <v>381</v>
      </c>
      <c r="B124" s="26" t="s">
        <v>382</v>
      </c>
      <c r="C124" s="26">
        <v>7</v>
      </c>
      <c r="D124" s="26">
        <v>0</v>
      </c>
      <c r="E124" s="26">
        <v>5</v>
      </c>
      <c r="F124" s="26">
        <v>2</v>
      </c>
      <c r="G124" s="26">
        <v>6</v>
      </c>
      <c r="I124" s="25">
        <f>SUMIFS(C124:G124, C6:G6, "19MEE314_CO1")</f>
        <v>7</v>
      </c>
      <c r="J124" s="25">
        <f>SUMIFS(C124:G124, C6:G6, "19MEE314_CO2")</f>
        <v>7</v>
      </c>
      <c r="K124" s="25">
        <f>SUMIFS(C124:G124, C6:G6, "19MEE314_CO3")</f>
        <v>6</v>
      </c>
      <c r="L124" s="25">
        <f>SUMIFS(C124:G124, C6:G6, "19MEE314_CO4")</f>
        <v>0</v>
      </c>
      <c r="M124" s="25">
        <f>SUMIFS(C124:G124, C6:G6, "19MEE314_CO5")</f>
        <v>0</v>
      </c>
    </row>
    <row r="125" spans="1:13" x14ac:dyDescent="0.3">
      <c r="A125" s="24" t="s">
        <v>383</v>
      </c>
      <c r="B125" s="24" t="s">
        <v>384</v>
      </c>
      <c r="C125" s="24">
        <v>3</v>
      </c>
      <c r="D125" s="24">
        <v>7</v>
      </c>
      <c r="E125" s="24">
        <v>4.5</v>
      </c>
      <c r="F125" s="24">
        <v>10</v>
      </c>
      <c r="G125" s="24">
        <v>5</v>
      </c>
      <c r="I125" s="25">
        <f>SUMIFS(C125:G125, C6:G6, "19MEE314_CO1")</f>
        <v>3</v>
      </c>
      <c r="J125" s="25">
        <f>SUMIFS(C125:G125, C6:G6, "19MEE314_CO2")</f>
        <v>21.5</v>
      </c>
      <c r="K125" s="25">
        <f>SUMIFS(C125:G125, C6:G6, "19MEE314_CO3")</f>
        <v>5</v>
      </c>
      <c r="L125" s="25">
        <f>SUMIFS(C125:G125, C6:G6, "19MEE314_CO4")</f>
        <v>0</v>
      </c>
      <c r="M125" s="25">
        <f>SUMIFS(C125:G125, C6:G6, "19MEE314_CO5")</f>
        <v>0</v>
      </c>
    </row>
    <row r="126" spans="1:13" x14ac:dyDescent="0.3">
      <c r="A126" s="26" t="s">
        <v>385</v>
      </c>
      <c r="B126" s="26" t="s">
        <v>386</v>
      </c>
      <c r="C126" s="26">
        <v>6</v>
      </c>
      <c r="D126" s="26">
        <v>0</v>
      </c>
      <c r="E126" s="26">
        <v>2.5</v>
      </c>
      <c r="F126" s="26">
        <v>10</v>
      </c>
      <c r="G126" s="26">
        <v>5</v>
      </c>
      <c r="I126" s="25">
        <f>SUMIFS(C126:G126, C6:G6, "19MEE314_CO1")</f>
        <v>6</v>
      </c>
      <c r="J126" s="25">
        <f>SUMIFS(C126:G126, C6:G6, "19MEE314_CO2")</f>
        <v>12.5</v>
      </c>
      <c r="K126" s="25">
        <f>SUMIFS(C126:G126, C6:G6, "19MEE314_CO3")</f>
        <v>5</v>
      </c>
      <c r="L126" s="25">
        <f>SUMIFS(C126:G126, C6:G6, "19MEE314_CO4")</f>
        <v>0</v>
      </c>
      <c r="M126" s="25">
        <f>SUMIFS(C126:G126, C6:G6, "19MEE314_CO5")</f>
        <v>0</v>
      </c>
    </row>
    <row r="127" spans="1:13" x14ac:dyDescent="0.3">
      <c r="A127" s="24" t="s">
        <v>387</v>
      </c>
      <c r="B127" s="24" t="s">
        <v>388</v>
      </c>
      <c r="C127" s="24">
        <v>6</v>
      </c>
      <c r="D127" s="24">
        <v>8</v>
      </c>
      <c r="E127" s="24">
        <v>2.5</v>
      </c>
      <c r="F127" s="24">
        <v>7</v>
      </c>
      <c r="G127" s="24">
        <v>5</v>
      </c>
      <c r="I127" s="25">
        <f>SUMIFS(C127:G127, C6:G6, "19MEE314_CO1")</f>
        <v>6</v>
      </c>
      <c r="J127" s="25">
        <f>SUMIFS(C127:G127, C6:G6, "19MEE314_CO2")</f>
        <v>17.5</v>
      </c>
      <c r="K127" s="25">
        <f>SUMIFS(C127:G127, C6:G6, "19MEE314_CO3")</f>
        <v>5</v>
      </c>
      <c r="L127" s="25">
        <f>SUMIFS(C127:G127, C6:G6, "19MEE314_CO4")</f>
        <v>0</v>
      </c>
      <c r="M127" s="25">
        <f>SUMIFS(C127:G127, C6:G6, "19MEE314_CO5")</f>
        <v>0</v>
      </c>
    </row>
    <row r="128" spans="1:13" x14ac:dyDescent="0.3">
      <c r="A128" s="26" t="s">
        <v>389</v>
      </c>
      <c r="B128" s="26" t="s">
        <v>390</v>
      </c>
      <c r="C128" s="26">
        <v>1</v>
      </c>
      <c r="D128" s="26">
        <v>6</v>
      </c>
      <c r="E128" s="26">
        <v>2.5</v>
      </c>
      <c r="F128" s="26">
        <v>9</v>
      </c>
      <c r="G128" s="26">
        <v>6</v>
      </c>
      <c r="I128" s="25">
        <f>SUMIFS(C128:G128, C6:G6, "19MEE314_CO1")</f>
        <v>1</v>
      </c>
      <c r="J128" s="25">
        <f>SUMIFS(C128:G128, C6:G6, "19MEE314_CO2")</f>
        <v>17.5</v>
      </c>
      <c r="K128" s="25">
        <f>SUMIFS(C128:G128, C6:G6, "19MEE314_CO3")</f>
        <v>6</v>
      </c>
      <c r="L128" s="25">
        <f>SUMIFS(C128:G128, C6:G6, "19MEE314_CO4")</f>
        <v>0</v>
      </c>
      <c r="M128" s="25">
        <f>SUMIFS(C128:G128, C6:G6, "19MEE314_CO5")</f>
        <v>0</v>
      </c>
    </row>
    <row r="129" spans="1:13" x14ac:dyDescent="0.3">
      <c r="A129" s="24" t="s">
        <v>391</v>
      </c>
      <c r="B129" s="24" t="s">
        <v>392</v>
      </c>
      <c r="C129" s="24">
        <v>2</v>
      </c>
      <c r="D129" s="24">
        <v>4</v>
      </c>
      <c r="E129" s="24">
        <v>2.5</v>
      </c>
      <c r="F129" s="24">
        <v>6</v>
      </c>
      <c r="G129" s="24">
        <v>5</v>
      </c>
      <c r="I129" s="25">
        <f>SUMIFS(C129:G129, C6:G6, "19MEE314_CO1")</f>
        <v>2</v>
      </c>
      <c r="J129" s="25">
        <f>SUMIFS(C129:G129, C6:G6, "19MEE314_CO2")</f>
        <v>12.5</v>
      </c>
      <c r="K129" s="25">
        <f>SUMIFS(C129:G129, C6:G6, "19MEE314_CO3")</f>
        <v>5</v>
      </c>
      <c r="L129" s="25">
        <f>SUMIFS(C129:G129, C6:G6, "19MEE314_CO4")</f>
        <v>0</v>
      </c>
      <c r="M129" s="25">
        <f>SUMIFS(C129:G129, C6:G6, "19MEE314_CO5")</f>
        <v>0</v>
      </c>
    </row>
    <row r="130" spans="1:13" x14ac:dyDescent="0.3">
      <c r="A130" s="26" t="s">
        <v>393</v>
      </c>
      <c r="B130" s="26" t="s">
        <v>394</v>
      </c>
      <c r="C130" s="26">
        <v>6</v>
      </c>
      <c r="D130" s="26">
        <v>6</v>
      </c>
      <c r="E130" s="26">
        <v>2.5</v>
      </c>
      <c r="F130" s="26">
        <v>2</v>
      </c>
      <c r="G130" s="26">
        <v>7</v>
      </c>
      <c r="I130" s="25">
        <f>SUMIFS(C130:G130, C6:G6, "19MEE314_CO1")</f>
        <v>6</v>
      </c>
      <c r="J130" s="25">
        <f>SUMIFS(C130:G130, C6:G6, "19MEE314_CO2")</f>
        <v>10.5</v>
      </c>
      <c r="K130" s="25">
        <f>SUMIFS(C130:G130, C6:G6, "19MEE314_CO3")</f>
        <v>7</v>
      </c>
      <c r="L130" s="25">
        <f>SUMIFS(C130:G130, C6:G6, "19MEE314_CO4")</f>
        <v>0</v>
      </c>
      <c r="M130" s="25">
        <f>SUMIFS(C130:G130, C6:G6, "19MEE314_CO5")</f>
        <v>0</v>
      </c>
    </row>
    <row r="131" spans="1:13" x14ac:dyDescent="0.3">
      <c r="A131" s="24" t="s">
        <v>395</v>
      </c>
      <c r="B131" s="24" t="s">
        <v>396</v>
      </c>
      <c r="C131" s="24">
        <v>2</v>
      </c>
      <c r="D131" s="24">
        <v>2</v>
      </c>
      <c r="E131" s="24">
        <v>0</v>
      </c>
      <c r="F131" s="24">
        <v>5</v>
      </c>
      <c r="G131" s="24">
        <v>5</v>
      </c>
      <c r="I131" s="25">
        <f>SUMIFS(C131:G131, C6:G6, "19MEE314_CO1")</f>
        <v>2</v>
      </c>
      <c r="J131" s="25">
        <f>SUMIFS(C131:G131, C6:G6, "19MEE314_CO2")</f>
        <v>7</v>
      </c>
      <c r="K131" s="25">
        <f>SUMIFS(C131:G131, C6:G6, "19MEE314_CO3")</f>
        <v>5</v>
      </c>
      <c r="L131" s="25">
        <f>SUMIFS(C131:G131, C6:G6, "19MEE314_CO4")</f>
        <v>0</v>
      </c>
      <c r="M131" s="25">
        <f>SUMIFS(C131:G131, C6:G6, "19MEE314_CO5")</f>
        <v>0</v>
      </c>
    </row>
    <row r="132" spans="1:13" x14ac:dyDescent="0.3">
      <c r="A132" s="26" t="s">
        <v>397</v>
      </c>
      <c r="B132" s="26" t="s">
        <v>398</v>
      </c>
      <c r="C132" s="26">
        <v>5</v>
      </c>
      <c r="D132" s="26">
        <v>5</v>
      </c>
      <c r="E132" s="26">
        <v>2.5</v>
      </c>
      <c r="F132" s="26">
        <v>11</v>
      </c>
      <c r="G132" s="26">
        <v>4</v>
      </c>
      <c r="I132" s="25">
        <f>SUMIFS(C132:G132, C6:G6, "19MEE314_CO1")</f>
        <v>5</v>
      </c>
      <c r="J132" s="25">
        <f>SUMIFS(C132:G132, C6:G6, "19MEE314_CO2")</f>
        <v>18.5</v>
      </c>
      <c r="K132" s="25">
        <f>SUMIFS(C132:G132, C6:G6, "19MEE314_CO3")</f>
        <v>4</v>
      </c>
      <c r="L132" s="25">
        <f>SUMIFS(C132:G132, C6:G6, "19MEE314_CO4")</f>
        <v>0</v>
      </c>
      <c r="M132" s="25">
        <f>SUMIFS(C132:G132, C6:G6, "19MEE314_CO5")</f>
        <v>0</v>
      </c>
    </row>
    <row r="133" spans="1:13" x14ac:dyDescent="0.3">
      <c r="A133" s="24" t="s">
        <v>399</v>
      </c>
      <c r="B133" s="24" t="s">
        <v>400</v>
      </c>
      <c r="C133" s="24">
        <v>0</v>
      </c>
      <c r="D133" s="24">
        <v>0</v>
      </c>
      <c r="E133" s="24">
        <v>0</v>
      </c>
      <c r="F133" s="24">
        <v>7</v>
      </c>
      <c r="G133" s="24">
        <v>0</v>
      </c>
      <c r="I133" s="25">
        <f>SUMIFS(C133:G133, C6:G6, "19MEE314_CO1")</f>
        <v>0</v>
      </c>
      <c r="J133" s="25">
        <f>SUMIFS(C133:G133, C6:G6, "19MEE314_CO2")</f>
        <v>7</v>
      </c>
      <c r="K133" s="25">
        <f>SUMIFS(C133:G133, C6:G6, "19MEE314_CO3")</f>
        <v>0</v>
      </c>
      <c r="L133" s="25">
        <f>SUMIFS(C133:G133, C6:G6, "19MEE314_CO4")</f>
        <v>0</v>
      </c>
      <c r="M133" s="25">
        <f>SUMIFS(C133:G133, C6:G6, "19MEE314_CO5")</f>
        <v>0</v>
      </c>
    </row>
    <row r="134" spans="1:13" x14ac:dyDescent="0.3">
      <c r="A134" s="26" t="s">
        <v>401</v>
      </c>
      <c r="B134" s="26" t="s">
        <v>402</v>
      </c>
      <c r="C134" s="26">
        <v>7</v>
      </c>
      <c r="D134" s="26">
        <v>5</v>
      </c>
      <c r="E134" s="26">
        <v>0</v>
      </c>
      <c r="F134" s="26">
        <v>14</v>
      </c>
      <c r="G134" s="26">
        <v>6</v>
      </c>
      <c r="I134" s="25">
        <f>SUMIFS(C134:G134, C6:G6, "19MEE314_CO1")</f>
        <v>7</v>
      </c>
      <c r="J134" s="25">
        <f>SUMIFS(C134:G134, C6:G6, "19MEE314_CO2")</f>
        <v>19</v>
      </c>
      <c r="K134" s="25">
        <f>SUMIFS(C134:G134, C6:G6, "19MEE314_CO3")</f>
        <v>6</v>
      </c>
      <c r="L134" s="25">
        <f>SUMIFS(C134:G134, C6:G6, "19MEE314_CO4")</f>
        <v>0</v>
      </c>
      <c r="M134" s="25">
        <f>SUMIFS(C134:G134, C6:G6, "19MEE314_CO5")</f>
        <v>0</v>
      </c>
    </row>
    <row r="135" spans="1:13" x14ac:dyDescent="0.3">
      <c r="A135" s="24" t="s">
        <v>403</v>
      </c>
      <c r="B135" s="24" t="s">
        <v>404</v>
      </c>
      <c r="C135" s="24">
        <v>3</v>
      </c>
      <c r="D135" s="24">
        <v>0</v>
      </c>
      <c r="E135" s="24">
        <v>0</v>
      </c>
      <c r="F135" s="24">
        <v>1</v>
      </c>
      <c r="G135" s="24">
        <v>7</v>
      </c>
      <c r="I135" s="25">
        <f>SUMIFS(C135:G135, C6:G6, "19MEE314_CO1")</f>
        <v>3</v>
      </c>
      <c r="J135" s="25">
        <f>SUMIFS(C135:G135, C6:G6, "19MEE314_CO2")</f>
        <v>1</v>
      </c>
      <c r="K135" s="25">
        <f>SUMIFS(C135:G135, C6:G6, "19MEE314_CO3")</f>
        <v>7</v>
      </c>
      <c r="L135" s="25">
        <f>SUMIFS(C135:G135, C6:G6, "19MEE314_CO4")</f>
        <v>0</v>
      </c>
      <c r="M135" s="25">
        <f>SUMIFS(C135:G135, C6:G6, "19MEE314_CO5")</f>
        <v>0</v>
      </c>
    </row>
    <row r="136" spans="1:13" x14ac:dyDescent="0.3">
      <c r="A136" s="26" t="s">
        <v>405</v>
      </c>
      <c r="B136" s="26" t="s">
        <v>406</v>
      </c>
      <c r="C136" s="26">
        <v>6</v>
      </c>
      <c r="D136" s="26">
        <v>5</v>
      </c>
      <c r="E136" s="26">
        <v>2.5</v>
      </c>
      <c r="F136" s="26">
        <v>9.5</v>
      </c>
      <c r="G136" s="26">
        <v>2</v>
      </c>
      <c r="I136" s="25">
        <f>SUMIFS(C136:G136, C6:G6, "19MEE314_CO1")</f>
        <v>6</v>
      </c>
      <c r="J136" s="25">
        <f>SUMIFS(C136:G136, C6:G6, "19MEE314_CO2")</f>
        <v>17</v>
      </c>
      <c r="K136" s="25">
        <f>SUMIFS(C136:G136, C6:G6, "19MEE314_CO3")</f>
        <v>2</v>
      </c>
      <c r="L136" s="25">
        <f>SUMIFS(C136:G136, C6:G6, "19MEE314_CO4")</f>
        <v>0</v>
      </c>
      <c r="M136" s="25">
        <f>SUMIFS(C136:G136, C6:G6, "19MEE314_CO5")</f>
        <v>0</v>
      </c>
    </row>
    <row r="137" spans="1:13" x14ac:dyDescent="0.3">
      <c r="A137" s="24" t="s">
        <v>407</v>
      </c>
      <c r="B137" s="24" t="s">
        <v>408</v>
      </c>
      <c r="C137" s="24">
        <v>0</v>
      </c>
      <c r="D137" s="24">
        <v>0</v>
      </c>
      <c r="E137" s="24">
        <v>0</v>
      </c>
      <c r="F137" s="24">
        <v>6</v>
      </c>
      <c r="G137" s="24">
        <v>0</v>
      </c>
      <c r="I137" s="25">
        <f>SUMIFS(C137:G137, C6:G6, "19MEE314_CO1")</f>
        <v>0</v>
      </c>
      <c r="J137" s="25">
        <f>SUMIFS(C137:G137, C6:G6, "19MEE314_CO2")</f>
        <v>6</v>
      </c>
      <c r="K137" s="25">
        <f>SUMIFS(C137:G137, C6:G6, "19MEE314_CO3")</f>
        <v>0</v>
      </c>
      <c r="L137" s="25">
        <f>SUMIFS(C137:G137, C6:G6, "19MEE314_CO4")</f>
        <v>0</v>
      </c>
      <c r="M137" s="25">
        <f>SUMIFS(C137:G137, C6:G6, "19MEE314_CO5")</f>
        <v>0</v>
      </c>
    </row>
    <row r="138" spans="1:13" x14ac:dyDescent="0.3">
      <c r="A138" s="26" t="s">
        <v>409</v>
      </c>
      <c r="B138" s="26" t="s">
        <v>410</v>
      </c>
      <c r="C138" s="26">
        <v>6</v>
      </c>
      <c r="D138" s="26">
        <v>6</v>
      </c>
      <c r="E138" s="26">
        <v>2.5</v>
      </c>
      <c r="F138" s="26">
        <v>3</v>
      </c>
      <c r="G138" s="26">
        <v>5</v>
      </c>
      <c r="I138" s="25">
        <f>SUMIFS(C138:G138, C6:G6, "19MEE314_CO1")</f>
        <v>6</v>
      </c>
      <c r="J138" s="25">
        <f>SUMIFS(C138:G138, C6:G6, "19MEE314_CO2")</f>
        <v>11.5</v>
      </c>
      <c r="K138" s="25">
        <f>SUMIFS(C138:G138, C6:G6, "19MEE314_CO3")</f>
        <v>5</v>
      </c>
      <c r="L138" s="25">
        <f>SUMIFS(C138:G138, C6:G6, "19MEE314_CO4")</f>
        <v>0</v>
      </c>
      <c r="M138" s="25">
        <f>SUMIFS(C138:G138, C6:G6, "19MEE314_CO5")</f>
        <v>0</v>
      </c>
    </row>
    <row r="139" spans="1:13" x14ac:dyDescent="0.3">
      <c r="A139" s="24" t="s">
        <v>411</v>
      </c>
      <c r="B139" s="24" t="s">
        <v>412</v>
      </c>
      <c r="C139" s="24">
        <v>5</v>
      </c>
      <c r="D139" s="24">
        <v>6</v>
      </c>
      <c r="E139" s="24">
        <v>1.5</v>
      </c>
      <c r="F139" s="24">
        <v>11</v>
      </c>
      <c r="G139" s="24">
        <v>2</v>
      </c>
      <c r="I139" s="25">
        <f>SUMIFS(C139:G139, C6:G6, "19MEE314_CO1")</f>
        <v>5</v>
      </c>
      <c r="J139" s="25">
        <f>SUMIFS(C139:G139, C6:G6, "19MEE314_CO2")</f>
        <v>18.5</v>
      </c>
      <c r="K139" s="25">
        <f>SUMIFS(C139:G139, C6:G6, "19MEE314_CO3")</f>
        <v>2</v>
      </c>
      <c r="L139" s="25">
        <f>SUMIFS(C139:G139, C6:G6, "19MEE314_CO4")</f>
        <v>0</v>
      </c>
      <c r="M139" s="25">
        <f>SUMIFS(C139:G139, C6:G6, "19MEE314_CO5")</f>
        <v>0</v>
      </c>
    </row>
    <row r="140" spans="1:13" x14ac:dyDescent="0.3">
      <c r="A140" s="26" t="s">
        <v>413</v>
      </c>
      <c r="B140" s="26" t="s">
        <v>414</v>
      </c>
      <c r="C140" s="26">
        <v>6</v>
      </c>
      <c r="D140" s="26">
        <v>0</v>
      </c>
      <c r="E140" s="26">
        <v>3.5</v>
      </c>
      <c r="F140" s="26">
        <v>12</v>
      </c>
      <c r="G140" s="26">
        <v>6</v>
      </c>
      <c r="I140" s="25">
        <f>SUMIFS(C140:G140, C6:G6, "19MEE314_CO1")</f>
        <v>6</v>
      </c>
      <c r="J140" s="25">
        <f>SUMIFS(C140:G140, C6:G6, "19MEE314_CO2")</f>
        <v>15.5</v>
      </c>
      <c r="K140" s="25">
        <f>SUMIFS(C140:G140, C6:G6, "19MEE314_CO3")</f>
        <v>6</v>
      </c>
      <c r="L140" s="25">
        <f>SUMIFS(C140:G140, C6:G6, "19MEE314_CO4")</f>
        <v>0</v>
      </c>
      <c r="M140" s="25">
        <f>SUMIFS(C140:G140, C6:G6, "19MEE314_CO5")</f>
        <v>0</v>
      </c>
    </row>
    <row r="141" spans="1:13" x14ac:dyDescent="0.3">
      <c r="A141" s="24" t="s">
        <v>415</v>
      </c>
      <c r="B141" s="24" t="s">
        <v>416</v>
      </c>
      <c r="C141" s="24">
        <v>4</v>
      </c>
      <c r="D141" s="24">
        <v>0</v>
      </c>
      <c r="E141" s="24">
        <v>2.5</v>
      </c>
      <c r="F141" s="24">
        <v>10</v>
      </c>
      <c r="G141" s="24">
        <v>3</v>
      </c>
      <c r="I141" s="25">
        <f>SUMIFS(C141:G141, C6:G6, "19MEE314_CO1")</f>
        <v>4</v>
      </c>
      <c r="J141" s="25">
        <f>SUMIFS(C141:G141, C6:G6, "19MEE314_CO2")</f>
        <v>12.5</v>
      </c>
      <c r="K141" s="25">
        <f>SUMIFS(C141:G141, C6:G6, "19MEE314_CO3")</f>
        <v>3</v>
      </c>
      <c r="L141" s="25">
        <f>SUMIFS(C141:G141, C6:G6, "19MEE314_CO4")</f>
        <v>0</v>
      </c>
      <c r="M141" s="25">
        <f>SUMIFS(C141:G141, C6:G6, "19MEE314_CO5")</f>
        <v>0</v>
      </c>
    </row>
    <row r="142" spans="1:13" x14ac:dyDescent="0.3">
      <c r="A142" s="26" t="s">
        <v>417</v>
      </c>
      <c r="B142" s="26" t="s">
        <v>418</v>
      </c>
      <c r="C142" s="26">
        <v>5</v>
      </c>
      <c r="D142" s="26">
        <v>7</v>
      </c>
      <c r="E142" s="26">
        <v>2.5</v>
      </c>
      <c r="F142" s="26">
        <v>9</v>
      </c>
      <c r="G142" s="26">
        <v>5</v>
      </c>
      <c r="I142" s="25">
        <f>SUMIFS(C142:G142, C6:G6, "19MEE314_CO1")</f>
        <v>5</v>
      </c>
      <c r="J142" s="25">
        <f>SUMIFS(C142:G142, C6:G6, "19MEE314_CO2")</f>
        <v>18.5</v>
      </c>
      <c r="K142" s="25">
        <f>SUMIFS(C142:G142, C6:G6, "19MEE314_CO3")</f>
        <v>5</v>
      </c>
      <c r="L142" s="25">
        <f>SUMIFS(C142:G142, C6:G6, "19MEE314_CO4")</f>
        <v>0</v>
      </c>
      <c r="M142" s="25">
        <f>SUMIFS(C142:G142, C6:G6, "19MEE314_CO5")</f>
        <v>0</v>
      </c>
    </row>
    <row r="143" spans="1:13" x14ac:dyDescent="0.3">
      <c r="A143" s="24" t="s">
        <v>419</v>
      </c>
      <c r="B143" s="24" t="s">
        <v>420</v>
      </c>
      <c r="C143" s="24">
        <v>5</v>
      </c>
      <c r="D143" s="24">
        <v>1</v>
      </c>
      <c r="E143" s="24">
        <v>1</v>
      </c>
      <c r="F143" s="24">
        <v>10</v>
      </c>
      <c r="G143" s="24">
        <v>0</v>
      </c>
      <c r="I143" s="25">
        <f>SUMIFS(C143:G143, C6:G6, "19MEE314_CO1")</f>
        <v>5</v>
      </c>
      <c r="J143" s="25">
        <f>SUMIFS(C143:G143, C6:G6, "19MEE314_CO2")</f>
        <v>12</v>
      </c>
      <c r="K143" s="25">
        <f>SUMIFS(C143:G143, C6:G6, "19MEE314_CO3")</f>
        <v>0</v>
      </c>
      <c r="L143" s="25">
        <f>SUMIFS(C143:G143, C6:G6, "19MEE314_CO4")</f>
        <v>0</v>
      </c>
      <c r="M143" s="25">
        <f>SUMIFS(C143:G143, C6:G6, "19MEE314_CO5")</f>
        <v>0</v>
      </c>
    </row>
    <row r="144" spans="1:13" x14ac:dyDescent="0.3">
      <c r="A144" s="26" t="s">
        <v>421</v>
      </c>
      <c r="B144" s="26" t="s">
        <v>422</v>
      </c>
      <c r="C144" s="26">
        <v>2</v>
      </c>
      <c r="D144" s="26">
        <v>5</v>
      </c>
      <c r="E144" s="26">
        <v>0</v>
      </c>
      <c r="F144" s="26">
        <v>5</v>
      </c>
      <c r="G144" s="26">
        <v>11</v>
      </c>
      <c r="I144" s="25">
        <f>SUMIFS(C144:G144, C6:G6, "19MEE314_CO1")</f>
        <v>2</v>
      </c>
      <c r="J144" s="25">
        <f>SUMIFS(C144:G144, C6:G6, "19MEE314_CO2")</f>
        <v>10</v>
      </c>
      <c r="K144" s="25">
        <f>SUMIFS(C144:G144, C6:G6, "19MEE314_CO3")</f>
        <v>11</v>
      </c>
      <c r="L144" s="25">
        <f>SUMIFS(C144:G144, C6:G6, "19MEE314_CO4")</f>
        <v>0</v>
      </c>
      <c r="M144" s="25">
        <f>SUMIFS(C144:G144, C6:G6, "19MEE314_CO5")</f>
        <v>0</v>
      </c>
    </row>
    <row r="145" spans="1:13" x14ac:dyDescent="0.3">
      <c r="A145" s="24" t="s">
        <v>423</v>
      </c>
      <c r="B145" s="24" t="s">
        <v>424</v>
      </c>
      <c r="C145" s="24">
        <v>13</v>
      </c>
      <c r="D145" s="24">
        <v>4</v>
      </c>
      <c r="E145" s="24">
        <v>3</v>
      </c>
      <c r="F145" s="24">
        <v>0</v>
      </c>
      <c r="G145" s="24">
        <v>0</v>
      </c>
      <c r="I145" s="25">
        <f>SUMIFS(C145:G145, C6:G6, "19MEE314_CO1")</f>
        <v>13</v>
      </c>
      <c r="J145" s="25">
        <f>SUMIFS(C145:G145, C6:G6, "19MEE314_CO2")</f>
        <v>7</v>
      </c>
      <c r="K145" s="25">
        <f>SUMIFS(C145:G145, C6:G6, "19MEE314_CO3")</f>
        <v>0</v>
      </c>
      <c r="L145" s="25">
        <f>SUMIFS(C145:G145, C6:G6, "19MEE314_CO4")</f>
        <v>0</v>
      </c>
      <c r="M145" s="25">
        <f>SUMIFS(C145:G145, C6:G6, "19MEE314_CO5")</f>
        <v>0</v>
      </c>
    </row>
    <row r="146" spans="1:13" x14ac:dyDescent="0.3">
      <c r="A146" s="26" t="s">
        <v>425</v>
      </c>
      <c r="B146" s="26" t="s">
        <v>426</v>
      </c>
      <c r="C146" s="26">
        <v>5</v>
      </c>
      <c r="D146" s="26">
        <v>0</v>
      </c>
      <c r="E146" s="26">
        <v>2.5</v>
      </c>
      <c r="F146" s="26">
        <v>3</v>
      </c>
      <c r="G146" s="26">
        <v>4</v>
      </c>
      <c r="I146" s="25">
        <f>SUMIFS(C146:G146, C6:G6, "19MEE314_CO1")</f>
        <v>5</v>
      </c>
      <c r="J146" s="25">
        <f>SUMIFS(C146:G146, C6:G6, "19MEE314_CO2")</f>
        <v>5.5</v>
      </c>
      <c r="K146" s="25">
        <f>SUMIFS(C146:G146, C6:G6, "19MEE314_CO3")</f>
        <v>4</v>
      </c>
      <c r="L146" s="25">
        <f>SUMIFS(C146:G146, C6:G6, "19MEE314_CO4")</f>
        <v>0</v>
      </c>
      <c r="M146" s="25">
        <f>SUMIFS(C146:G146, C6:G6, "19MEE314_CO5")</f>
        <v>0</v>
      </c>
    </row>
    <row r="147" spans="1:13" x14ac:dyDescent="0.3">
      <c r="A147" s="24" t="s">
        <v>427</v>
      </c>
      <c r="B147" s="24" t="s">
        <v>428</v>
      </c>
      <c r="C147" s="24">
        <v>5</v>
      </c>
      <c r="D147" s="24">
        <v>0</v>
      </c>
      <c r="E147" s="24">
        <v>1</v>
      </c>
      <c r="F147" s="24">
        <v>7.5</v>
      </c>
      <c r="G147" s="24">
        <v>0</v>
      </c>
      <c r="I147" s="25">
        <f>SUMIFS(C147:G147, C6:G6, "19MEE314_CO1")</f>
        <v>5</v>
      </c>
      <c r="J147" s="25">
        <f>SUMIFS(C147:G147, C6:G6, "19MEE314_CO2")</f>
        <v>8.5</v>
      </c>
      <c r="K147" s="25">
        <f>SUMIFS(C147:G147, C6:G6, "19MEE314_CO3")</f>
        <v>0</v>
      </c>
      <c r="L147" s="25">
        <f>SUMIFS(C147:G147, C6:G6, "19MEE314_CO4")</f>
        <v>0</v>
      </c>
      <c r="M147" s="25">
        <f>SUMIFS(C147:G147, C6:G6, "19MEE314_CO5")</f>
        <v>0</v>
      </c>
    </row>
    <row r="148" spans="1:13" x14ac:dyDescent="0.3">
      <c r="A148" s="26" t="s">
        <v>429</v>
      </c>
      <c r="B148" s="26" t="s">
        <v>430</v>
      </c>
      <c r="C148" s="26">
        <v>7</v>
      </c>
      <c r="D148" s="26">
        <v>5</v>
      </c>
      <c r="E148" s="26">
        <v>0</v>
      </c>
      <c r="F148" s="26">
        <v>14</v>
      </c>
      <c r="G148" s="26">
        <v>12</v>
      </c>
      <c r="I148" s="25">
        <f>SUMIFS(C148:G148, C6:G6, "19MEE314_CO1")</f>
        <v>7</v>
      </c>
      <c r="J148" s="25">
        <f>SUMIFS(C148:G148, C6:G6, "19MEE314_CO2")</f>
        <v>19</v>
      </c>
      <c r="K148" s="25">
        <f>SUMIFS(C148:G148, C6:G6, "19MEE314_CO3")</f>
        <v>12</v>
      </c>
      <c r="L148" s="25">
        <f>SUMIFS(C148:G148, C6:G6, "19MEE314_CO4")</f>
        <v>0</v>
      </c>
      <c r="M148" s="25">
        <f>SUMIFS(C148:G148, C6:G6, "19MEE314_CO5")</f>
        <v>0</v>
      </c>
    </row>
    <row r="149" spans="1:13" x14ac:dyDescent="0.3">
      <c r="A149" s="24" t="s">
        <v>431</v>
      </c>
      <c r="B149" s="24" t="s">
        <v>432</v>
      </c>
      <c r="C149" s="24">
        <v>1</v>
      </c>
      <c r="D149" s="24">
        <v>5</v>
      </c>
      <c r="E149" s="24">
        <v>0.5</v>
      </c>
      <c r="F149" s="24">
        <v>5</v>
      </c>
      <c r="G149" s="24">
        <v>6</v>
      </c>
      <c r="I149" s="25">
        <f>SUMIFS(C149:G149, C6:G6, "19MEE314_CO1")</f>
        <v>1</v>
      </c>
      <c r="J149" s="25">
        <f>SUMIFS(C149:G149, C6:G6, "19MEE314_CO2")</f>
        <v>10.5</v>
      </c>
      <c r="K149" s="25">
        <f>SUMIFS(C149:G149, C6:G6, "19MEE314_CO3")</f>
        <v>6</v>
      </c>
      <c r="L149" s="25">
        <f>SUMIFS(C149:G149, C6:G6, "19MEE314_CO4")</f>
        <v>0</v>
      </c>
      <c r="M149" s="25">
        <f>SUMIFS(C149:G149, C6:G6, "19MEE314_CO5")</f>
        <v>0</v>
      </c>
    </row>
    <row r="150" spans="1:13" x14ac:dyDescent="0.3">
      <c r="A150" s="26" t="s">
        <v>433</v>
      </c>
      <c r="B150" s="26" t="s">
        <v>434</v>
      </c>
      <c r="C150" s="26">
        <v>6</v>
      </c>
      <c r="D150" s="26">
        <v>0</v>
      </c>
      <c r="E150" s="26">
        <v>0</v>
      </c>
      <c r="F150" s="26">
        <v>0</v>
      </c>
      <c r="G150" s="26">
        <v>0</v>
      </c>
      <c r="I150" s="25">
        <f>SUMIFS(C150:G150, C6:G6, "19MEE314_CO1")</f>
        <v>6</v>
      </c>
      <c r="J150" s="25">
        <f>SUMIFS(C150:G150, C6:G6, "19MEE314_CO2")</f>
        <v>0</v>
      </c>
      <c r="K150" s="25">
        <f>SUMIFS(C150:G150, C6:G6, "19MEE314_CO3")</f>
        <v>0</v>
      </c>
      <c r="L150" s="25">
        <f>SUMIFS(C150:G150, C6:G6, "19MEE314_CO4")</f>
        <v>0</v>
      </c>
      <c r="M150" s="25">
        <f>SUMIFS(C150:G150, C6:G6, "19MEE314_CO5")</f>
        <v>0</v>
      </c>
    </row>
    <row r="151" spans="1:13" x14ac:dyDescent="0.3">
      <c r="A151" s="24" t="s">
        <v>435</v>
      </c>
      <c r="B151" s="24" t="s">
        <v>436</v>
      </c>
      <c r="C151" s="24">
        <v>7</v>
      </c>
      <c r="D151" s="24">
        <v>4</v>
      </c>
      <c r="E151" s="24">
        <v>0</v>
      </c>
      <c r="F151" s="24">
        <v>14</v>
      </c>
      <c r="G151" s="24">
        <v>8.5</v>
      </c>
      <c r="I151" s="25">
        <f>SUMIFS(C151:G151, C6:G6, "19MEE314_CO1")</f>
        <v>7</v>
      </c>
      <c r="J151" s="25">
        <f>SUMIFS(C151:G151, C6:G6, "19MEE314_CO2")</f>
        <v>18</v>
      </c>
      <c r="K151" s="25">
        <f>SUMIFS(C151:G151, C6:G6, "19MEE314_CO3")</f>
        <v>8.5</v>
      </c>
      <c r="L151" s="25">
        <f>SUMIFS(C151:G151, C6:G6, "19MEE314_CO4")</f>
        <v>0</v>
      </c>
      <c r="M151" s="25">
        <f>SUMIFS(C151:G151, C6:G6, "19MEE314_CO5")</f>
        <v>0</v>
      </c>
    </row>
    <row r="152" spans="1:13" x14ac:dyDescent="0.3">
      <c r="A152" s="26" t="s">
        <v>437</v>
      </c>
      <c r="B152" s="26" t="s">
        <v>438</v>
      </c>
      <c r="C152" s="26">
        <v>5</v>
      </c>
      <c r="D152" s="26">
        <v>2</v>
      </c>
      <c r="E152" s="26">
        <v>0</v>
      </c>
      <c r="F152" s="26">
        <v>14</v>
      </c>
      <c r="G152" s="26">
        <v>7</v>
      </c>
      <c r="I152" s="25">
        <f>SUMIFS(C152:G152, C6:G6, "19MEE314_CO1")</f>
        <v>5</v>
      </c>
      <c r="J152" s="25">
        <f>SUMIFS(C152:G152, C6:G6, "19MEE314_CO2")</f>
        <v>16</v>
      </c>
      <c r="K152" s="25">
        <f>SUMIFS(C152:G152, C6:G6, "19MEE314_CO3")</f>
        <v>7</v>
      </c>
      <c r="L152" s="25">
        <f>SUMIFS(C152:G152, C6:G6, "19MEE314_CO4")</f>
        <v>0</v>
      </c>
      <c r="M152" s="25">
        <f>SUMIFS(C152:G152, C6:G6, "19MEE314_CO5")</f>
        <v>0</v>
      </c>
    </row>
    <row r="153" spans="1:13" x14ac:dyDescent="0.3">
      <c r="A153" s="24" t="s">
        <v>439</v>
      </c>
      <c r="B153" s="24" t="s">
        <v>440</v>
      </c>
      <c r="C153" s="24">
        <v>6</v>
      </c>
      <c r="D153" s="24">
        <v>3</v>
      </c>
      <c r="E153" s="24">
        <v>0</v>
      </c>
      <c r="F153" s="24">
        <v>8</v>
      </c>
      <c r="G153" s="24">
        <v>3</v>
      </c>
      <c r="I153" s="25">
        <f>SUMIFS(C153:G153, C6:G6, "19MEE314_CO1")</f>
        <v>6</v>
      </c>
      <c r="J153" s="25">
        <f>SUMIFS(C153:G153, C6:G6, "19MEE314_CO2")</f>
        <v>11</v>
      </c>
      <c r="K153" s="25">
        <f>SUMIFS(C153:G153, C6:G6, "19MEE314_CO3")</f>
        <v>3</v>
      </c>
      <c r="L153" s="25">
        <f>SUMIFS(C153:G153, C6:G6, "19MEE314_CO4")</f>
        <v>0</v>
      </c>
      <c r="M153" s="25">
        <f>SUMIFS(C153:G153, C6:G6, "19MEE314_CO5")</f>
        <v>0</v>
      </c>
    </row>
    <row r="154" spans="1:13" x14ac:dyDescent="0.3">
      <c r="A154" s="26" t="s">
        <v>441</v>
      </c>
      <c r="B154" s="26" t="s">
        <v>442</v>
      </c>
      <c r="C154" s="26">
        <v>6</v>
      </c>
      <c r="D154" s="26">
        <v>5</v>
      </c>
      <c r="E154" s="26">
        <v>1</v>
      </c>
      <c r="F154" s="26">
        <v>12.5</v>
      </c>
      <c r="G154" s="26">
        <v>5</v>
      </c>
      <c r="I154" s="25">
        <f>SUMIFS(C154:G154, C6:G6, "19MEE314_CO1")</f>
        <v>6</v>
      </c>
      <c r="J154" s="25">
        <f>SUMIFS(C154:G154, C6:G6, "19MEE314_CO2")</f>
        <v>18.5</v>
      </c>
      <c r="K154" s="25">
        <f>SUMIFS(C154:G154, C6:G6, "19MEE314_CO3")</f>
        <v>5</v>
      </c>
      <c r="L154" s="25">
        <f>SUMIFS(C154:G154, C6:G6, "19MEE314_CO4")</f>
        <v>0</v>
      </c>
      <c r="M154" s="25">
        <f>SUMIFS(C154:G154, C6:G6, "19MEE314_CO5")</f>
        <v>0</v>
      </c>
    </row>
    <row r="155" spans="1:13" x14ac:dyDescent="0.3">
      <c r="A155" s="24" t="s">
        <v>443</v>
      </c>
      <c r="B155" s="24" t="s">
        <v>444</v>
      </c>
      <c r="C155" s="24">
        <v>7</v>
      </c>
      <c r="D155" s="24">
        <v>2</v>
      </c>
      <c r="E155" s="24">
        <v>0</v>
      </c>
      <c r="F155" s="24">
        <v>11</v>
      </c>
      <c r="G155" s="24">
        <v>4</v>
      </c>
      <c r="I155" s="25">
        <f>SUMIFS(C155:G155, C6:G6, "19MEE314_CO1")</f>
        <v>7</v>
      </c>
      <c r="J155" s="25">
        <f>SUMIFS(C155:G155, C6:G6, "19MEE314_CO2")</f>
        <v>13</v>
      </c>
      <c r="K155" s="25">
        <f>SUMIFS(C155:G155, C6:G6, "19MEE314_CO3")</f>
        <v>4</v>
      </c>
      <c r="L155" s="25">
        <f>SUMIFS(C155:G155, C6:G6, "19MEE314_CO4")</f>
        <v>0</v>
      </c>
      <c r="M155" s="25">
        <f>SUMIFS(C155:G155, C6:G6, "19MEE314_CO5")</f>
        <v>0</v>
      </c>
    </row>
    <row r="156" spans="1:13" x14ac:dyDescent="0.3">
      <c r="A156" s="26" t="s">
        <v>445</v>
      </c>
      <c r="B156" s="26" t="s">
        <v>446</v>
      </c>
      <c r="C156" s="26">
        <v>5</v>
      </c>
      <c r="D156" s="26">
        <v>5</v>
      </c>
      <c r="E156" s="26">
        <v>2.5</v>
      </c>
      <c r="F156" s="26">
        <v>8</v>
      </c>
      <c r="G156" s="26">
        <v>7</v>
      </c>
      <c r="I156" s="25">
        <f>SUMIFS(C156:G156, C6:G6, "19MEE314_CO1")</f>
        <v>5</v>
      </c>
      <c r="J156" s="25">
        <f>SUMIFS(C156:G156, C6:G6, "19MEE314_CO2")</f>
        <v>15.5</v>
      </c>
      <c r="K156" s="25">
        <f>SUMIFS(C156:G156, C6:G6, "19MEE314_CO3")</f>
        <v>7</v>
      </c>
      <c r="L156" s="25">
        <f>SUMIFS(C156:G156, C6:G6, "19MEE314_CO4")</f>
        <v>0</v>
      </c>
      <c r="M156" s="25">
        <f>SUMIFS(C156:G156, C6:G6, "19MEE314_CO5")</f>
        <v>0</v>
      </c>
    </row>
    <row r="157" spans="1:13" x14ac:dyDescent="0.3">
      <c r="A157" s="24" t="s">
        <v>447</v>
      </c>
      <c r="B157" s="24" t="s">
        <v>448</v>
      </c>
      <c r="C157" s="24">
        <v>6</v>
      </c>
      <c r="D157" s="24">
        <v>3</v>
      </c>
      <c r="E157" s="24">
        <v>2.5</v>
      </c>
      <c r="F157" s="24">
        <v>14</v>
      </c>
      <c r="G157" s="24">
        <v>5</v>
      </c>
      <c r="I157" s="25">
        <f>SUMIFS(C157:G157, C6:G6, "19MEE314_CO1")</f>
        <v>6</v>
      </c>
      <c r="J157" s="25">
        <f>SUMIFS(C157:G157, C6:G6, "19MEE314_CO2")</f>
        <v>19.5</v>
      </c>
      <c r="K157" s="25">
        <f>SUMIFS(C157:G157, C6:G6, "19MEE314_CO3")</f>
        <v>5</v>
      </c>
      <c r="L157" s="25">
        <f>SUMIFS(C157:G157, C6:G6, "19MEE314_CO4")</f>
        <v>0</v>
      </c>
      <c r="M157" s="25">
        <f>SUMIFS(C157:G157, C6:G6, "19MEE314_CO5")</f>
        <v>0</v>
      </c>
    </row>
    <row r="158" spans="1:13" x14ac:dyDescent="0.3">
      <c r="A158" s="26" t="s">
        <v>449</v>
      </c>
      <c r="B158" s="26" t="s">
        <v>450</v>
      </c>
      <c r="C158" s="26">
        <v>7</v>
      </c>
      <c r="D158" s="26">
        <v>9</v>
      </c>
      <c r="E158" s="26">
        <v>2.5</v>
      </c>
      <c r="F158" s="26">
        <v>12</v>
      </c>
      <c r="G158" s="26">
        <v>12</v>
      </c>
      <c r="I158" s="25">
        <f>SUMIFS(C158:G158, C6:G6, "19MEE314_CO1")</f>
        <v>7</v>
      </c>
      <c r="J158" s="25">
        <f>SUMIFS(C158:G158, C6:G6, "19MEE314_CO2")</f>
        <v>23.5</v>
      </c>
      <c r="K158" s="25">
        <f>SUMIFS(C158:G158, C6:G6, "19MEE314_CO3")</f>
        <v>12</v>
      </c>
      <c r="L158" s="25">
        <f>SUMIFS(C158:G158, C6:G6, "19MEE314_CO4")</f>
        <v>0</v>
      </c>
      <c r="M158" s="25">
        <f>SUMIFS(C158:G158, C6:G6, "19MEE314_CO5")</f>
        <v>0</v>
      </c>
    </row>
    <row r="159" spans="1:13" x14ac:dyDescent="0.3">
      <c r="A159" s="24" t="s">
        <v>451</v>
      </c>
      <c r="B159" s="24" t="s">
        <v>452</v>
      </c>
      <c r="C159" s="24">
        <v>6</v>
      </c>
      <c r="D159" s="24">
        <v>5</v>
      </c>
      <c r="E159" s="24">
        <v>1.5</v>
      </c>
      <c r="F159" s="24">
        <v>14</v>
      </c>
      <c r="G159" s="24">
        <v>10</v>
      </c>
      <c r="I159" s="25">
        <f>SUMIFS(C159:G159, C6:G6, "19MEE314_CO1")</f>
        <v>6</v>
      </c>
      <c r="J159" s="25">
        <f>SUMIFS(C159:G159, C6:G6, "19MEE314_CO2")</f>
        <v>20.5</v>
      </c>
      <c r="K159" s="25">
        <f>SUMIFS(C159:G159, C6:G6, "19MEE314_CO3")</f>
        <v>10</v>
      </c>
      <c r="L159" s="25">
        <f>SUMIFS(C159:G159, C6:G6, "19MEE314_CO4")</f>
        <v>0</v>
      </c>
      <c r="M159" s="25">
        <f>SUMIFS(C159:G159, C6:G6, "19MEE314_CO5")</f>
        <v>0</v>
      </c>
    </row>
    <row r="160" spans="1:13" x14ac:dyDescent="0.3">
      <c r="A160" s="26" t="s">
        <v>453</v>
      </c>
      <c r="B160" s="26" t="s">
        <v>454</v>
      </c>
      <c r="C160" s="26">
        <v>7</v>
      </c>
      <c r="D160" s="26">
        <v>0</v>
      </c>
      <c r="E160" s="26">
        <v>5</v>
      </c>
      <c r="F160" s="26">
        <v>12</v>
      </c>
      <c r="G160" s="26">
        <v>7</v>
      </c>
      <c r="I160" s="25">
        <f>SUMIFS(C160:G160, C6:G6, "19MEE314_CO1")</f>
        <v>7</v>
      </c>
      <c r="J160" s="25">
        <f>SUMIFS(C160:G160, C6:G6, "19MEE314_CO2")</f>
        <v>17</v>
      </c>
      <c r="K160" s="25">
        <f>SUMIFS(C160:G160, C6:G6, "19MEE314_CO3")</f>
        <v>7</v>
      </c>
      <c r="L160" s="25">
        <f>SUMIFS(C160:G160, C6:G6, "19MEE314_CO4")</f>
        <v>0</v>
      </c>
      <c r="M160" s="25">
        <f>SUMIFS(C160:G160, C6:G6, "19MEE314_CO5")</f>
        <v>0</v>
      </c>
    </row>
    <row r="161" spans="1:13" x14ac:dyDescent="0.3">
      <c r="A161" s="24" t="s">
        <v>455</v>
      </c>
      <c r="B161" s="24" t="s">
        <v>456</v>
      </c>
      <c r="C161" s="24">
        <v>4</v>
      </c>
      <c r="D161" s="24">
        <v>5</v>
      </c>
      <c r="E161" s="24">
        <v>2</v>
      </c>
      <c r="F161" s="24">
        <v>10</v>
      </c>
      <c r="G161" s="24">
        <v>8.5</v>
      </c>
      <c r="I161" s="25">
        <f>SUMIFS(C161:G161, C6:G6, "19MEE314_CO1")</f>
        <v>4</v>
      </c>
      <c r="J161" s="25">
        <f>SUMIFS(C161:G161, C6:G6, "19MEE314_CO2")</f>
        <v>17</v>
      </c>
      <c r="K161" s="25">
        <f>SUMIFS(C161:G161, C6:G6, "19MEE314_CO3")</f>
        <v>8.5</v>
      </c>
      <c r="L161" s="25">
        <f>SUMIFS(C161:G161, C6:G6, "19MEE314_CO4")</f>
        <v>0</v>
      </c>
      <c r="M161" s="25">
        <f>SUMIFS(C161:G161, C6:G6, "19MEE314_CO5")</f>
        <v>0</v>
      </c>
    </row>
    <row r="162" spans="1:13" x14ac:dyDescent="0.3">
      <c r="A162" s="26" t="s">
        <v>457</v>
      </c>
      <c r="B162" s="26" t="s">
        <v>458</v>
      </c>
      <c r="C162" s="26">
        <v>6</v>
      </c>
      <c r="D162" s="26">
        <v>5</v>
      </c>
      <c r="E162" s="26">
        <v>1.5</v>
      </c>
      <c r="F162" s="26">
        <v>1.5</v>
      </c>
      <c r="G162" s="26">
        <v>6</v>
      </c>
      <c r="I162" s="25">
        <f>SUMIFS(C162:G162, C6:G6, "19MEE314_CO1")</f>
        <v>6</v>
      </c>
      <c r="J162" s="25">
        <f>SUMIFS(C162:G162, C6:G6, "19MEE314_CO2")</f>
        <v>8</v>
      </c>
      <c r="K162" s="25">
        <f>SUMIFS(C162:G162, C6:G6, "19MEE314_CO3")</f>
        <v>6</v>
      </c>
      <c r="L162" s="25">
        <f>SUMIFS(C162:G162, C6:G6, "19MEE314_CO4")</f>
        <v>0</v>
      </c>
      <c r="M162" s="25">
        <f>SUMIFS(C162:G162, C6:G6, "19MEE314_CO5")</f>
        <v>0</v>
      </c>
    </row>
    <row r="163" spans="1:13" x14ac:dyDescent="0.3">
      <c r="A163" s="24" t="s">
        <v>459</v>
      </c>
      <c r="B163" s="24" t="s">
        <v>460</v>
      </c>
      <c r="C163" s="24">
        <v>7</v>
      </c>
      <c r="D163" s="24">
        <v>6</v>
      </c>
      <c r="E163" s="24">
        <v>2.5</v>
      </c>
      <c r="F163" s="24">
        <v>7.5</v>
      </c>
      <c r="G163" s="24">
        <v>6</v>
      </c>
      <c r="I163" s="25">
        <f>SUMIFS(C163:G163, C6:G6, "19MEE314_CO1")</f>
        <v>7</v>
      </c>
      <c r="J163" s="25">
        <f>SUMIFS(C163:G163, C6:G6, "19MEE314_CO2")</f>
        <v>16</v>
      </c>
      <c r="K163" s="25">
        <f>SUMIFS(C163:G163, C6:G6, "19MEE314_CO3")</f>
        <v>6</v>
      </c>
      <c r="L163" s="25">
        <f>SUMIFS(C163:G163, C6:G6, "19MEE314_CO4")</f>
        <v>0</v>
      </c>
      <c r="M163" s="25">
        <f>SUMIFS(C163:G163, C6:G6, "19MEE314_CO5")</f>
        <v>0</v>
      </c>
    </row>
    <row r="164" spans="1:13" x14ac:dyDescent="0.3">
      <c r="A164" s="26" t="s">
        <v>461</v>
      </c>
      <c r="B164" s="26" t="s">
        <v>462</v>
      </c>
      <c r="C164" s="26">
        <v>2</v>
      </c>
      <c r="D164" s="26">
        <v>10</v>
      </c>
      <c r="E164" s="26">
        <v>2.5</v>
      </c>
      <c r="F164" s="26">
        <v>11</v>
      </c>
      <c r="G164" s="26">
        <v>5</v>
      </c>
      <c r="I164" s="25">
        <f>SUMIFS(C164:G164, C6:G6, "19MEE314_CO1")</f>
        <v>2</v>
      </c>
      <c r="J164" s="25">
        <f>SUMIFS(C164:G164, C6:G6, "19MEE314_CO2")</f>
        <v>23.5</v>
      </c>
      <c r="K164" s="25">
        <f>SUMIFS(C164:G164, C6:G6, "19MEE314_CO3")</f>
        <v>5</v>
      </c>
      <c r="L164" s="25">
        <f>SUMIFS(C164:G164, C6:G6, "19MEE314_CO4")</f>
        <v>0</v>
      </c>
      <c r="M164" s="25">
        <f>SUMIFS(C164:G164, C6:G6, "19MEE314_CO5")</f>
        <v>0</v>
      </c>
    </row>
    <row r="165" spans="1:13" x14ac:dyDescent="0.3">
      <c r="A165" s="24" t="s">
        <v>463</v>
      </c>
      <c r="B165" s="24" t="s">
        <v>464</v>
      </c>
      <c r="C165" s="24">
        <v>0</v>
      </c>
      <c r="D165" s="24">
        <v>0</v>
      </c>
      <c r="E165" s="24">
        <v>1.5</v>
      </c>
      <c r="F165" s="24">
        <v>5</v>
      </c>
      <c r="G165" s="24">
        <v>3</v>
      </c>
      <c r="I165" s="25">
        <f>SUMIFS(C165:G165, C6:G6, "19MEE314_CO1")</f>
        <v>0</v>
      </c>
      <c r="J165" s="25">
        <f>SUMIFS(C165:G165, C6:G6, "19MEE314_CO2")</f>
        <v>6.5</v>
      </c>
      <c r="K165" s="25">
        <f>SUMIFS(C165:G165, C6:G6, "19MEE314_CO3")</f>
        <v>3</v>
      </c>
      <c r="L165" s="25">
        <f>SUMIFS(C165:G165, C6:G6, "19MEE314_CO4")</f>
        <v>0</v>
      </c>
      <c r="M165" s="25">
        <f>SUMIFS(C165:G165, C6:G6, "19MEE314_CO5")</f>
        <v>0</v>
      </c>
    </row>
    <row r="166" spans="1:13" x14ac:dyDescent="0.3">
      <c r="A166" s="26" t="s">
        <v>465</v>
      </c>
      <c r="B166" s="26" t="s">
        <v>466</v>
      </c>
      <c r="C166" s="26">
        <v>2</v>
      </c>
      <c r="D166" s="26">
        <v>0</v>
      </c>
      <c r="E166" s="26">
        <v>0</v>
      </c>
      <c r="F166" s="26">
        <v>7</v>
      </c>
      <c r="G166" s="26">
        <v>1</v>
      </c>
      <c r="I166" s="25">
        <f>SUMIFS(C166:G166, C6:G6, "19MEE314_CO1")</f>
        <v>2</v>
      </c>
      <c r="J166" s="25">
        <f>SUMIFS(C166:G166, C6:G6, "19MEE314_CO2")</f>
        <v>7</v>
      </c>
      <c r="K166" s="25">
        <f>SUMIFS(C166:G166, C6:G6, "19MEE314_CO3")</f>
        <v>1</v>
      </c>
      <c r="L166" s="25">
        <f>SUMIFS(C166:G166, C6:G6, "19MEE314_CO4")</f>
        <v>0</v>
      </c>
      <c r="M166" s="25">
        <f>SUMIFS(C166:G166, C6:G6, "19MEE314_CO5")</f>
        <v>0</v>
      </c>
    </row>
    <row r="167" spans="1:13" x14ac:dyDescent="0.3">
      <c r="A167" s="24" t="s">
        <v>467</v>
      </c>
      <c r="B167" s="24" t="s">
        <v>468</v>
      </c>
      <c r="C167" s="24">
        <v>9</v>
      </c>
      <c r="D167" s="24">
        <v>0</v>
      </c>
      <c r="E167" s="24">
        <v>1</v>
      </c>
      <c r="F167" s="24">
        <v>1</v>
      </c>
      <c r="G167" s="24">
        <v>0</v>
      </c>
      <c r="I167" s="25">
        <f>SUMIFS(C167:G167, C6:G6, "19MEE314_CO1")</f>
        <v>9</v>
      </c>
      <c r="J167" s="25">
        <f>SUMIFS(C167:G167, C6:G6, "19MEE314_CO2")</f>
        <v>2</v>
      </c>
      <c r="K167" s="25">
        <f>SUMIFS(C167:G167, C6:G6, "19MEE314_CO3")</f>
        <v>0</v>
      </c>
      <c r="L167" s="25">
        <f>SUMIFS(C167:G167, C6:G6, "19MEE314_CO4")</f>
        <v>0</v>
      </c>
      <c r="M167" s="25">
        <f>SUMIFS(C167:G167, C6:G6, "19MEE314_CO5")</f>
        <v>0</v>
      </c>
    </row>
    <row r="170" spans="1:13" x14ac:dyDescent="0.3">
      <c r="A170" s="27" t="s">
        <v>57</v>
      </c>
      <c r="B170" s="53" t="s">
        <v>58</v>
      </c>
      <c r="C170" s="51"/>
    </row>
    <row r="171" spans="1:13" x14ac:dyDescent="0.3">
      <c r="A171" s="28" t="s">
        <v>59</v>
      </c>
      <c r="B171" s="50" t="s">
        <v>60</v>
      </c>
      <c r="C171" s="51"/>
    </row>
    <row r="172" spans="1:13" x14ac:dyDescent="0.3">
      <c r="A172" s="29" t="s">
        <v>61</v>
      </c>
      <c r="B172" s="52" t="s">
        <v>62</v>
      </c>
      <c r="C172" s="51"/>
    </row>
    <row r="173" spans="1:13" x14ac:dyDescent="0.3">
      <c r="A173" s="30" t="s">
        <v>183</v>
      </c>
      <c r="B173" s="55" t="s">
        <v>184</v>
      </c>
      <c r="C173" s="51"/>
    </row>
    <row r="174" spans="1:13" x14ac:dyDescent="0.3">
      <c r="A174" s="31" t="s">
        <v>185</v>
      </c>
      <c r="B174" s="54" t="s">
        <v>186</v>
      </c>
      <c r="C174" s="51"/>
    </row>
  </sheetData>
  <mergeCells count="7">
    <mergeCell ref="B174:C174"/>
    <mergeCell ref="B170:C170"/>
    <mergeCell ref="B171:C171"/>
    <mergeCell ref="B172:C172"/>
    <mergeCell ref="B9:G9"/>
    <mergeCell ref="B1:G1"/>
    <mergeCell ref="B173:C173"/>
  </mergeCells>
  <conditionalFormatting sqref="A11:G167">
    <cfRule type="expression" dxfId="75" priority="42">
      <formula>ISBLANK(A11)</formula>
    </cfRule>
  </conditionalFormatting>
  <conditionalFormatting sqref="C3">
    <cfRule type="expression" dxfId="74" priority="2">
      <formula>ISBLANK(C3)</formula>
    </cfRule>
  </conditionalFormatting>
  <conditionalFormatting sqref="C4">
    <cfRule type="expression" dxfId="73" priority="4">
      <formula>ISBLANK(C4)</formula>
    </cfRule>
  </conditionalFormatting>
  <conditionalFormatting sqref="C5">
    <cfRule type="expression" dxfId="72" priority="6">
      <formula>ISBLANK(C5)</formula>
    </cfRule>
  </conditionalFormatting>
  <conditionalFormatting sqref="C10">
    <cfRule type="expression" dxfId="71" priority="41">
      <formula>COUNTIF(C11:C167, "&gt;="&amp;$C$4)=0</formula>
    </cfRule>
  </conditionalFormatting>
  <conditionalFormatting sqref="C11:C167">
    <cfRule type="expression" dxfId="70" priority="43">
      <formula>C11&gt;$C$3</formula>
    </cfRule>
  </conditionalFormatting>
  <conditionalFormatting sqref="C3:G3">
    <cfRule type="expression" dxfId="69" priority="1">
      <formula>OR(C3&gt;100,C3&lt;0)</formula>
    </cfRule>
  </conditionalFormatting>
  <conditionalFormatting sqref="C4:G4">
    <cfRule type="expression" dxfId="68" priority="3">
      <formula>OR(C4&gt;max_marks_cell,C4&lt;0)</formula>
    </cfRule>
  </conditionalFormatting>
  <conditionalFormatting sqref="C5:G5">
    <cfRule type="expression" dxfId="67" priority="5">
      <formula>OR(C5&gt;5,C5&lt;0)</formula>
    </cfRule>
  </conditionalFormatting>
  <conditionalFormatting sqref="C7:G7">
    <cfRule type="expression" dxfId="66" priority="7">
      <formula>OR(C7&gt;100,C7&lt;0)</formula>
    </cfRule>
    <cfRule type="expression" dxfId="65" priority="8">
      <formula>ISBLANK(C7)</formula>
    </cfRule>
  </conditionalFormatting>
  <conditionalFormatting sqref="D10">
    <cfRule type="expression" dxfId="64" priority="46">
      <formula>COUNTIF(D11:D167, "&gt;="&amp;$D$4)=0</formula>
    </cfRule>
  </conditionalFormatting>
  <conditionalFormatting sqref="D11:D167">
    <cfRule type="expression" dxfId="63" priority="48">
      <formula>D11&gt;$D$3</formula>
    </cfRule>
  </conditionalFormatting>
  <conditionalFormatting sqref="D3:G5">
    <cfRule type="expression" dxfId="62" priority="10">
      <formula>ISBLANK(D3)</formula>
    </cfRule>
  </conditionalFormatting>
  <conditionalFormatting sqref="E10">
    <cfRule type="expression" dxfId="61" priority="51">
      <formula>COUNTIF(E11:E167, "&gt;="&amp;$E$4)=0</formula>
    </cfRule>
  </conditionalFormatting>
  <conditionalFormatting sqref="E11:E167">
    <cfRule type="expression" dxfId="60" priority="53">
      <formula>E11&gt;$E$3</formula>
    </cfRule>
  </conditionalFormatting>
  <conditionalFormatting sqref="F10">
    <cfRule type="expression" dxfId="59" priority="56">
      <formula>COUNTIF(F11:F167, "&gt;="&amp;$F$4)=0</formula>
    </cfRule>
  </conditionalFormatting>
  <conditionalFormatting sqref="F11:F167">
    <cfRule type="expression" dxfId="58" priority="58">
      <formula>F11&gt;$F$3</formula>
    </cfRule>
  </conditionalFormatting>
  <conditionalFormatting sqref="G10">
    <cfRule type="expression" dxfId="57" priority="61">
      <formula>COUNTIF(G11:G167, "&gt;="&amp;$G$4)=0</formula>
    </cfRule>
  </conditionalFormatting>
  <conditionalFormatting sqref="G11:G167">
    <cfRule type="expression" dxfId="56" priority="63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54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v>7</v>
      </c>
      <c r="J3" s="25">
        <v>29</v>
      </c>
      <c r="K3" s="25">
        <v>14</v>
      </c>
      <c r="L3" s="25">
        <v>0</v>
      </c>
      <c r="M3" s="25">
        <v>0</v>
      </c>
    </row>
    <row r="4" spans="1:13" x14ac:dyDescent="0.3">
      <c r="A4" s="2"/>
      <c r="B4" s="22" t="s">
        <v>70</v>
      </c>
      <c r="C4" s="26">
        <v>4.2</v>
      </c>
      <c r="D4" s="26">
        <v>6</v>
      </c>
      <c r="E4" s="26">
        <v>3</v>
      </c>
      <c r="F4" s="26">
        <v>8.4</v>
      </c>
      <c r="G4" s="26">
        <v>8.4</v>
      </c>
      <c r="I4" s="25">
        <v>4.2</v>
      </c>
      <c r="J4" s="25">
        <v>17.399999999999999</v>
      </c>
      <c r="K4" s="25">
        <v>8.4</v>
      </c>
      <c r="L4" s="25">
        <v>0</v>
      </c>
      <c r="M4" s="25"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74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3</v>
      </c>
      <c r="D11" s="24">
        <v>6</v>
      </c>
      <c r="E11" s="24">
        <v>3.5</v>
      </c>
      <c r="F11" s="24">
        <v>4.5</v>
      </c>
      <c r="G11" s="24">
        <v>1</v>
      </c>
      <c r="I11" s="25">
        <v>3</v>
      </c>
      <c r="J11" s="25">
        <v>14</v>
      </c>
      <c r="K11" s="25">
        <v>1</v>
      </c>
      <c r="L11" s="25">
        <v>0</v>
      </c>
      <c r="M11" s="25">
        <v>0</v>
      </c>
    </row>
    <row r="12" spans="1:13" x14ac:dyDescent="0.3">
      <c r="A12" s="26" t="s">
        <v>82</v>
      </c>
      <c r="B12" s="26" t="s">
        <v>83</v>
      </c>
      <c r="C12" s="26">
        <v>3</v>
      </c>
      <c r="D12" s="26">
        <v>9</v>
      </c>
      <c r="E12" s="26">
        <v>2.5</v>
      </c>
      <c r="F12" s="26">
        <v>14</v>
      </c>
      <c r="G12" s="26">
        <v>11</v>
      </c>
      <c r="I12" s="25">
        <v>3</v>
      </c>
      <c r="J12" s="25">
        <v>25.5</v>
      </c>
      <c r="K12" s="25">
        <v>11</v>
      </c>
      <c r="L12" s="25">
        <v>0</v>
      </c>
      <c r="M12" s="25">
        <v>0</v>
      </c>
    </row>
    <row r="13" spans="1:13" x14ac:dyDescent="0.3">
      <c r="A13" s="24" t="s">
        <v>84</v>
      </c>
      <c r="B13" s="24" t="s">
        <v>85</v>
      </c>
      <c r="C13" s="24">
        <v>3</v>
      </c>
      <c r="D13" s="24">
        <v>10</v>
      </c>
      <c r="E13" s="24">
        <v>2.5</v>
      </c>
      <c r="F13" s="24">
        <v>7.5</v>
      </c>
      <c r="G13" s="24">
        <v>5</v>
      </c>
      <c r="I13" s="25">
        <v>3</v>
      </c>
      <c r="J13" s="25">
        <v>20</v>
      </c>
      <c r="K13" s="25">
        <v>5</v>
      </c>
      <c r="L13" s="25">
        <v>0</v>
      </c>
      <c r="M13" s="25">
        <v>0</v>
      </c>
    </row>
    <row r="14" spans="1:13" x14ac:dyDescent="0.3">
      <c r="A14" s="26" t="s">
        <v>86</v>
      </c>
      <c r="B14" s="26" t="s">
        <v>87</v>
      </c>
      <c r="C14" s="26">
        <v>5</v>
      </c>
      <c r="D14" s="26">
        <v>7</v>
      </c>
      <c r="E14" s="26">
        <v>3.5</v>
      </c>
      <c r="F14" s="26">
        <v>4</v>
      </c>
      <c r="G14" s="26">
        <v>4</v>
      </c>
      <c r="I14" s="25">
        <v>5</v>
      </c>
      <c r="J14" s="25">
        <v>14.5</v>
      </c>
      <c r="K14" s="25">
        <v>4</v>
      </c>
      <c r="L14" s="25">
        <v>0</v>
      </c>
      <c r="M14" s="25">
        <v>0</v>
      </c>
    </row>
    <row r="15" spans="1:13" x14ac:dyDescent="0.3">
      <c r="A15" s="24" t="s">
        <v>88</v>
      </c>
      <c r="B15" s="24" t="s">
        <v>89</v>
      </c>
      <c r="C15" s="24">
        <v>7</v>
      </c>
      <c r="D15" s="24">
        <v>8</v>
      </c>
      <c r="E15" s="24">
        <v>2.5</v>
      </c>
      <c r="F15" s="24">
        <v>13.5</v>
      </c>
      <c r="G15" s="24">
        <v>8.5</v>
      </c>
      <c r="I15" s="25">
        <v>7</v>
      </c>
      <c r="J15" s="25">
        <v>24</v>
      </c>
      <c r="K15" s="25">
        <v>8.5</v>
      </c>
      <c r="L15" s="25">
        <v>0</v>
      </c>
      <c r="M15" s="25">
        <v>0</v>
      </c>
    </row>
    <row r="16" spans="1:13" x14ac:dyDescent="0.3">
      <c r="A16" s="26" t="s">
        <v>90</v>
      </c>
      <c r="B16" s="26" t="s">
        <v>91</v>
      </c>
      <c r="C16" s="26">
        <v>4</v>
      </c>
      <c r="D16" s="26">
        <v>5</v>
      </c>
      <c r="E16" s="26">
        <v>2.5</v>
      </c>
      <c r="F16" s="26">
        <v>11</v>
      </c>
      <c r="G16" s="26">
        <v>6</v>
      </c>
      <c r="I16" s="25">
        <v>4</v>
      </c>
      <c r="J16" s="25">
        <v>18.5</v>
      </c>
      <c r="K16" s="25">
        <v>6</v>
      </c>
      <c r="L16" s="25">
        <v>0</v>
      </c>
      <c r="M16" s="25">
        <v>0</v>
      </c>
    </row>
    <row r="17" spans="1:13" x14ac:dyDescent="0.3">
      <c r="A17" s="24" t="s">
        <v>92</v>
      </c>
      <c r="B17" s="24" t="s">
        <v>93</v>
      </c>
      <c r="C17" s="24">
        <v>6</v>
      </c>
      <c r="D17" s="24">
        <v>7</v>
      </c>
      <c r="E17" s="24">
        <v>2.5</v>
      </c>
      <c r="F17" s="24">
        <v>12</v>
      </c>
      <c r="G17" s="24">
        <v>9</v>
      </c>
      <c r="I17" s="25">
        <v>6</v>
      </c>
      <c r="J17" s="25">
        <v>21.5</v>
      </c>
      <c r="K17" s="25">
        <v>9</v>
      </c>
      <c r="L17" s="25">
        <v>0</v>
      </c>
      <c r="M17" s="25">
        <v>0</v>
      </c>
    </row>
    <row r="18" spans="1:13" x14ac:dyDescent="0.3">
      <c r="A18" s="26" t="s">
        <v>94</v>
      </c>
      <c r="B18" s="26" t="s">
        <v>95</v>
      </c>
      <c r="C18" s="26">
        <v>6</v>
      </c>
      <c r="D18" s="26">
        <v>0</v>
      </c>
      <c r="E18" s="26">
        <v>2</v>
      </c>
      <c r="F18" s="26">
        <v>12</v>
      </c>
      <c r="G18" s="26">
        <v>3</v>
      </c>
      <c r="I18" s="25">
        <v>6</v>
      </c>
      <c r="J18" s="25">
        <v>14</v>
      </c>
      <c r="K18" s="25">
        <v>3</v>
      </c>
      <c r="L18" s="25">
        <v>0</v>
      </c>
      <c r="M18" s="25">
        <v>0</v>
      </c>
    </row>
    <row r="19" spans="1:13" x14ac:dyDescent="0.3">
      <c r="A19" s="24" t="s">
        <v>96</v>
      </c>
      <c r="B19" s="24" t="s">
        <v>97</v>
      </c>
      <c r="C19" s="24">
        <v>6</v>
      </c>
      <c r="D19" s="24">
        <v>7</v>
      </c>
      <c r="E19" s="24">
        <v>2.5</v>
      </c>
      <c r="F19" s="24">
        <v>11.5</v>
      </c>
      <c r="G19" s="24">
        <v>3</v>
      </c>
      <c r="I19" s="25">
        <v>6</v>
      </c>
      <c r="J19" s="25">
        <v>21</v>
      </c>
      <c r="K19" s="25">
        <v>3</v>
      </c>
      <c r="L19" s="25">
        <v>0</v>
      </c>
      <c r="M19" s="25">
        <v>0</v>
      </c>
    </row>
    <row r="20" spans="1:13" x14ac:dyDescent="0.3">
      <c r="A20" s="26" t="s">
        <v>98</v>
      </c>
      <c r="B20" s="26" t="s">
        <v>99</v>
      </c>
      <c r="C20" s="26">
        <v>5</v>
      </c>
      <c r="D20" s="26">
        <v>0</v>
      </c>
      <c r="E20" s="26">
        <v>3</v>
      </c>
      <c r="F20" s="26">
        <v>11.5</v>
      </c>
      <c r="G20" s="26">
        <v>6</v>
      </c>
      <c r="I20" s="25">
        <v>5</v>
      </c>
      <c r="J20" s="25">
        <v>14.5</v>
      </c>
      <c r="K20" s="25">
        <v>6</v>
      </c>
      <c r="L20" s="25">
        <v>0</v>
      </c>
      <c r="M20" s="25">
        <v>0</v>
      </c>
    </row>
    <row r="21" spans="1:13" x14ac:dyDescent="0.3">
      <c r="A21" s="24" t="s">
        <v>100</v>
      </c>
      <c r="B21" s="24" t="s">
        <v>101</v>
      </c>
      <c r="C21" s="24">
        <v>4</v>
      </c>
      <c r="D21" s="24">
        <v>8</v>
      </c>
      <c r="E21" s="24">
        <v>1.5</v>
      </c>
      <c r="F21" s="24">
        <v>4</v>
      </c>
      <c r="G21" s="24">
        <v>5</v>
      </c>
      <c r="I21" s="25">
        <v>4</v>
      </c>
      <c r="J21" s="25">
        <v>13.5</v>
      </c>
      <c r="K21" s="25">
        <v>5</v>
      </c>
      <c r="L21" s="25">
        <v>0</v>
      </c>
      <c r="M21" s="25">
        <v>0</v>
      </c>
    </row>
    <row r="22" spans="1:13" x14ac:dyDescent="0.3">
      <c r="A22" s="26" t="s">
        <v>102</v>
      </c>
      <c r="B22" s="26" t="s">
        <v>103</v>
      </c>
      <c r="C22" s="26">
        <v>7</v>
      </c>
      <c r="D22" s="26">
        <v>2</v>
      </c>
      <c r="E22" s="26">
        <v>2.5</v>
      </c>
      <c r="F22" s="26">
        <v>12</v>
      </c>
      <c r="G22" s="26">
        <v>5</v>
      </c>
      <c r="I22" s="25">
        <v>7</v>
      </c>
      <c r="J22" s="25">
        <v>16.5</v>
      </c>
      <c r="K22" s="25">
        <v>5</v>
      </c>
      <c r="L22" s="25">
        <v>0</v>
      </c>
      <c r="M22" s="25">
        <v>0</v>
      </c>
    </row>
    <row r="23" spans="1:13" x14ac:dyDescent="0.3">
      <c r="A23" s="24" t="s">
        <v>104</v>
      </c>
      <c r="B23" s="24" t="s">
        <v>105</v>
      </c>
      <c r="C23" s="24">
        <v>5</v>
      </c>
      <c r="D23" s="24">
        <v>3</v>
      </c>
      <c r="E23" s="24">
        <v>2.5</v>
      </c>
      <c r="F23" s="24">
        <v>9.5</v>
      </c>
      <c r="G23" s="24">
        <v>4</v>
      </c>
      <c r="I23" s="25">
        <v>5</v>
      </c>
      <c r="J23" s="25">
        <v>15</v>
      </c>
      <c r="K23" s="25">
        <v>4</v>
      </c>
      <c r="L23" s="25">
        <v>0</v>
      </c>
      <c r="M23" s="25">
        <v>0</v>
      </c>
    </row>
    <row r="24" spans="1:13" x14ac:dyDescent="0.3">
      <c r="A24" s="26" t="s">
        <v>106</v>
      </c>
      <c r="B24" s="26" t="s">
        <v>107</v>
      </c>
      <c r="C24" s="26">
        <v>5</v>
      </c>
      <c r="D24" s="26">
        <v>8</v>
      </c>
      <c r="E24" s="26">
        <v>2.5</v>
      </c>
      <c r="F24" s="26">
        <v>11.5</v>
      </c>
      <c r="G24" s="26">
        <v>8.5</v>
      </c>
      <c r="I24" s="25">
        <v>5</v>
      </c>
      <c r="J24" s="25">
        <v>22</v>
      </c>
      <c r="K24" s="25">
        <v>8.5</v>
      </c>
      <c r="L24" s="25">
        <v>0</v>
      </c>
      <c r="M24" s="25">
        <v>0</v>
      </c>
    </row>
    <row r="25" spans="1:13" x14ac:dyDescent="0.3">
      <c r="A25" s="24" t="s">
        <v>108</v>
      </c>
      <c r="B25" s="24" t="s">
        <v>109</v>
      </c>
      <c r="C25" s="24">
        <v>7</v>
      </c>
      <c r="D25" s="24">
        <v>6</v>
      </c>
      <c r="E25" s="24">
        <v>2.5</v>
      </c>
      <c r="F25" s="24">
        <v>9</v>
      </c>
      <c r="G25" s="24">
        <v>7</v>
      </c>
      <c r="I25" s="25">
        <v>7</v>
      </c>
      <c r="J25" s="25">
        <v>17.5</v>
      </c>
      <c r="K25" s="25">
        <v>7</v>
      </c>
      <c r="L25" s="25">
        <v>0</v>
      </c>
      <c r="M25" s="25">
        <v>0</v>
      </c>
    </row>
    <row r="26" spans="1:13" x14ac:dyDescent="0.3">
      <c r="A26" s="26" t="s">
        <v>110</v>
      </c>
      <c r="B26" s="26" t="s">
        <v>111</v>
      </c>
      <c r="C26" s="26">
        <v>4</v>
      </c>
      <c r="D26" s="26">
        <v>10</v>
      </c>
      <c r="E26" s="26">
        <v>2.5</v>
      </c>
      <c r="F26" s="26">
        <v>10</v>
      </c>
      <c r="G26" s="26">
        <v>10</v>
      </c>
      <c r="I26" s="25">
        <v>4</v>
      </c>
      <c r="J26" s="25">
        <v>22.5</v>
      </c>
      <c r="K26" s="25">
        <v>10</v>
      </c>
      <c r="L26" s="25">
        <v>0</v>
      </c>
      <c r="M26" s="25">
        <v>0</v>
      </c>
    </row>
    <row r="27" spans="1:13" x14ac:dyDescent="0.3">
      <c r="A27" s="24" t="s">
        <v>112</v>
      </c>
      <c r="B27" s="24" t="s">
        <v>113</v>
      </c>
      <c r="C27" s="24">
        <v>5</v>
      </c>
      <c r="D27" s="24">
        <v>6</v>
      </c>
      <c r="E27" s="24">
        <v>2.5</v>
      </c>
      <c r="F27" s="24">
        <v>3</v>
      </c>
      <c r="G27" s="24">
        <v>1</v>
      </c>
      <c r="I27" s="25">
        <v>5</v>
      </c>
      <c r="J27" s="25">
        <v>11.5</v>
      </c>
      <c r="K27" s="25">
        <v>1</v>
      </c>
      <c r="L27" s="25">
        <v>0</v>
      </c>
      <c r="M27" s="25">
        <v>0</v>
      </c>
    </row>
    <row r="28" spans="1:13" x14ac:dyDescent="0.3">
      <c r="A28" s="26" t="s">
        <v>114</v>
      </c>
      <c r="B28" s="26" t="s">
        <v>115</v>
      </c>
      <c r="C28" s="26">
        <v>7</v>
      </c>
      <c r="D28" s="26">
        <v>10</v>
      </c>
      <c r="E28" s="26">
        <v>2.5</v>
      </c>
      <c r="F28" s="26">
        <v>3</v>
      </c>
      <c r="G28" s="26">
        <v>5</v>
      </c>
      <c r="I28" s="25">
        <v>7</v>
      </c>
      <c r="J28" s="25">
        <v>15.5</v>
      </c>
      <c r="K28" s="25">
        <v>5</v>
      </c>
      <c r="L28" s="25">
        <v>0</v>
      </c>
      <c r="M28" s="25">
        <v>0</v>
      </c>
    </row>
    <row r="29" spans="1:13" x14ac:dyDescent="0.3">
      <c r="A29" s="24" t="s">
        <v>116</v>
      </c>
      <c r="B29" s="24" t="s">
        <v>117</v>
      </c>
      <c r="C29" s="24">
        <v>7</v>
      </c>
      <c r="D29" s="24">
        <v>9</v>
      </c>
      <c r="E29" s="24">
        <v>2.5</v>
      </c>
      <c r="F29" s="24">
        <v>11</v>
      </c>
      <c r="G29" s="24">
        <v>3</v>
      </c>
      <c r="I29" s="25">
        <v>7</v>
      </c>
      <c r="J29" s="25">
        <v>22.5</v>
      </c>
      <c r="K29" s="25">
        <v>3</v>
      </c>
      <c r="L29" s="25">
        <v>0</v>
      </c>
      <c r="M29" s="25">
        <v>0</v>
      </c>
    </row>
    <row r="30" spans="1:13" x14ac:dyDescent="0.3">
      <c r="A30" s="26" t="s">
        <v>118</v>
      </c>
      <c r="B30" s="26" t="s">
        <v>119</v>
      </c>
      <c r="C30" s="26">
        <v>7</v>
      </c>
      <c r="D30" s="26">
        <v>10</v>
      </c>
      <c r="E30" s="26">
        <v>2.5</v>
      </c>
      <c r="F30" s="26">
        <v>12</v>
      </c>
      <c r="G30" s="26">
        <v>11</v>
      </c>
      <c r="I30" s="25">
        <v>7</v>
      </c>
      <c r="J30" s="25">
        <v>24.5</v>
      </c>
      <c r="K30" s="25">
        <v>11</v>
      </c>
      <c r="L30" s="25">
        <v>0</v>
      </c>
      <c r="M30" s="25">
        <v>0</v>
      </c>
    </row>
    <row r="31" spans="1:13" x14ac:dyDescent="0.3">
      <c r="A31" s="24" t="s">
        <v>120</v>
      </c>
      <c r="B31" s="24" t="s">
        <v>121</v>
      </c>
      <c r="C31" s="24">
        <v>7</v>
      </c>
      <c r="D31" s="24">
        <v>10</v>
      </c>
      <c r="E31" s="24">
        <v>2.5</v>
      </c>
      <c r="F31" s="24">
        <v>7</v>
      </c>
      <c r="G31" s="24">
        <v>11</v>
      </c>
      <c r="I31" s="25">
        <v>7</v>
      </c>
      <c r="J31" s="25">
        <v>19.5</v>
      </c>
      <c r="K31" s="25">
        <v>11</v>
      </c>
      <c r="L31" s="25">
        <v>0</v>
      </c>
      <c r="M31" s="25">
        <v>0</v>
      </c>
    </row>
    <row r="32" spans="1:13" x14ac:dyDescent="0.3">
      <c r="A32" s="26" t="s">
        <v>122</v>
      </c>
      <c r="B32" s="26" t="s">
        <v>123</v>
      </c>
      <c r="C32" s="26">
        <v>2</v>
      </c>
      <c r="D32" s="26">
        <v>6</v>
      </c>
      <c r="E32" s="26">
        <v>2.5</v>
      </c>
      <c r="F32" s="26">
        <v>10.5</v>
      </c>
      <c r="G32" s="26">
        <v>7</v>
      </c>
      <c r="I32" s="25">
        <v>2</v>
      </c>
      <c r="J32" s="25">
        <v>19</v>
      </c>
      <c r="K32" s="25">
        <v>7</v>
      </c>
      <c r="L32" s="25">
        <v>0</v>
      </c>
      <c r="M32" s="25">
        <v>0</v>
      </c>
    </row>
    <row r="33" spans="1:13" x14ac:dyDescent="0.3">
      <c r="A33" s="24" t="s">
        <v>124</v>
      </c>
      <c r="B33" s="24" t="s">
        <v>125</v>
      </c>
      <c r="C33" s="24">
        <v>0</v>
      </c>
      <c r="D33" s="24">
        <v>7</v>
      </c>
      <c r="E33" s="24">
        <v>10</v>
      </c>
      <c r="F33" s="24">
        <v>4.5</v>
      </c>
      <c r="G33" s="24">
        <v>6</v>
      </c>
      <c r="I33" s="25">
        <v>0</v>
      </c>
      <c r="J33" s="25">
        <v>21.5</v>
      </c>
      <c r="K33" s="25">
        <v>6</v>
      </c>
      <c r="L33" s="25">
        <v>0</v>
      </c>
      <c r="M33" s="25">
        <v>0</v>
      </c>
    </row>
    <row r="34" spans="1:13" x14ac:dyDescent="0.3">
      <c r="A34" s="26" t="s">
        <v>126</v>
      </c>
      <c r="B34" s="26" t="s">
        <v>127</v>
      </c>
      <c r="C34" s="26">
        <v>5</v>
      </c>
      <c r="D34" s="26">
        <v>0</v>
      </c>
      <c r="E34" s="26">
        <v>1.5</v>
      </c>
      <c r="F34" s="26">
        <v>4</v>
      </c>
      <c r="G34" s="26">
        <v>6</v>
      </c>
      <c r="I34" s="25">
        <v>5</v>
      </c>
      <c r="J34" s="25">
        <v>5.5</v>
      </c>
      <c r="K34" s="25">
        <v>6</v>
      </c>
      <c r="L34" s="25">
        <v>0</v>
      </c>
      <c r="M34" s="25">
        <v>0</v>
      </c>
    </row>
    <row r="35" spans="1:13" x14ac:dyDescent="0.3">
      <c r="A35" s="24" t="s">
        <v>128</v>
      </c>
      <c r="B35" s="24" t="s">
        <v>129</v>
      </c>
      <c r="C35" s="24">
        <v>5</v>
      </c>
      <c r="D35" s="24">
        <v>7</v>
      </c>
      <c r="E35" s="24">
        <v>2.5</v>
      </c>
      <c r="F35" s="24">
        <v>10</v>
      </c>
      <c r="G35" s="24">
        <v>5</v>
      </c>
      <c r="I35" s="25">
        <v>5</v>
      </c>
      <c r="J35" s="25">
        <v>19.5</v>
      </c>
      <c r="K35" s="25">
        <v>5</v>
      </c>
      <c r="L35" s="25">
        <v>0</v>
      </c>
      <c r="M35" s="25">
        <v>0</v>
      </c>
    </row>
    <row r="36" spans="1:13" x14ac:dyDescent="0.3">
      <c r="A36" s="26" t="s">
        <v>130</v>
      </c>
      <c r="B36" s="26" t="s">
        <v>131</v>
      </c>
      <c r="C36" s="26">
        <v>0</v>
      </c>
      <c r="D36" s="26">
        <v>7</v>
      </c>
      <c r="E36" s="26">
        <v>1.5</v>
      </c>
      <c r="F36" s="26">
        <v>7.5</v>
      </c>
      <c r="G36" s="26">
        <v>5</v>
      </c>
      <c r="I36" s="25">
        <v>0</v>
      </c>
      <c r="J36" s="25">
        <v>16</v>
      </c>
      <c r="K36" s="25">
        <v>5</v>
      </c>
      <c r="L36" s="25">
        <v>0</v>
      </c>
      <c r="M36" s="25">
        <v>0</v>
      </c>
    </row>
    <row r="37" spans="1:13" x14ac:dyDescent="0.3">
      <c r="A37" s="24" t="s">
        <v>132</v>
      </c>
      <c r="B37" s="24" t="s">
        <v>133</v>
      </c>
      <c r="C37" s="24">
        <v>7</v>
      </c>
      <c r="D37" s="24">
        <v>6</v>
      </c>
      <c r="E37" s="24">
        <v>0</v>
      </c>
      <c r="F37" s="24">
        <v>0</v>
      </c>
      <c r="G37" s="24">
        <v>0</v>
      </c>
      <c r="I37" s="25">
        <v>7</v>
      </c>
      <c r="J37" s="25">
        <v>6</v>
      </c>
      <c r="K37" s="25">
        <v>0</v>
      </c>
      <c r="L37" s="25">
        <v>0</v>
      </c>
      <c r="M37" s="25">
        <v>0</v>
      </c>
    </row>
    <row r="38" spans="1:13" x14ac:dyDescent="0.3">
      <c r="A38" s="26" t="s">
        <v>134</v>
      </c>
      <c r="B38" s="26" t="s">
        <v>135</v>
      </c>
      <c r="C38" s="26">
        <v>7</v>
      </c>
      <c r="D38" s="26">
        <v>10</v>
      </c>
      <c r="E38" s="26">
        <v>2.5</v>
      </c>
      <c r="F38" s="26">
        <v>10</v>
      </c>
      <c r="G38" s="26">
        <v>4</v>
      </c>
      <c r="I38" s="25">
        <v>7</v>
      </c>
      <c r="J38" s="25">
        <v>22.5</v>
      </c>
      <c r="K38" s="25">
        <v>4</v>
      </c>
      <c r="L38" s="25">
        <v>0</v>
      </c>
      <c r="M38" s="25">
        <v>0</v>
      </c>
    </row>
    <row r="39" spans="1:13" x14ac:dyDescent="0.3">
      <c r="A39" s="24" t="s">
        <v>136</v>
      </c>
      <c r="B39" s="24" t="s">
        <v>137</v>
      </c>
      <c r="C39" s="24">
        <v>3</v>
      </c>
      <c r="D39" s="24">
        <v>1</v>
      </c>
      <c r="E39" s="24">
        <v>1</v>
      </c>
      <c r="F39" s="24">
        <v>11.5</v>
      </c>
      <c r="G39" s="24">
        <v>4</v>
      </c>
      <c r="I39" s="25">
        <v>3</v>
      </c>
      <c r="J39" s="25">
        <v>13.5</v>
      </c>
      <c r="K39" s="25">
        <v>4</v>
      </c>
      <c r="L39" s="25">
        <v>0</v>
      </c>
      <c r="M39" s="25">
        <v>0</v>
      </c>
    </row>
    <row r="40" spans="1:13" x14ac:dyDescent="0.3">
      <c r="A40" s="26" t="s">
        <v>138</v>
      </c>
      <c r="B40" s="26" t="s">
        <v>139</v>
      </c>
      <c r="C40" s="26">
        <v>7</v>
      </c>
      <c r="D40" s="26">
        <v>0</v>
      </c>
      <c r="E40" s="26">
        <v>2.5</v>
      </c>
      <c r="F40" s="26">
        <v>0</v>
      </c>
      <c r="G40" s="26">
        <v>1</v>
      </c>
      <c r="I40" s="25">
        <v>7</v>
      </c>
      <c r="J40" s="25">
        <v>2.5</v>
      </c>
      <c r="K40" s="25">
        <v>1</v>
      </c>
      <c r="L40" s="25">
        <v>0</v>
      </c>
      <c r="M40" s="25">
        <v>0</v>
      </c>
    </row>
    <row r="41" spans="1:13" x14ac:dyDescent="0.3">
      <c r="A41" s="24" t="s">
        <v>140</v>
      </c>
      <c r="B41" s="24" t="s">
        <v>141</v>
      </c>
      <c r="C41" s="24">
        <v>7</v>
      </c>
      <c r="D41" s="24">
        <v>10</v>
      </c>
      <c r="E41" s="24">
        <v>0</v>
      </c>
      <c r="F41" s="24">
        <v>11</v>
      </c>
      <c r="G41" s="24">
        <v>5</v>
      </c>
      <c r="I41" s="25">
        <v>7</v>
      </c>
      <c r="J41" s="25">
        <v>21</v>
      </c>
      <c r="K41" s="25">
        <v>5</v>
      </c>
      <c r="L41" s="25">
        <v>0</v>
      </c>
      <c r="M41" s="25">
        <v>0</v>
      </c>
    </row>
    <row r="42" spans="1:13" x14ac:dyDescent="0.3">
      <c r="A42" s="26" t="s">
        <v>142</v>
      </c>
      <c r="B42" s="26" t="s">
        <v>143</v>
      </c>
      <c r="C42" s="26">
        <v>7</v>
      </c>
      <c r="D42" s="26">
        <v>6</v>
      </c>
      <c r="E42" s="26">
        <v>1.5</v>
      </c>
      <c r="F42" s="26">
        <v>13</v>
      </c>
      <c r="G42" s="26">
        <v>5</v>
      </c>
      <c r="I42" s="25">
        <v>7</v>
      </c>
      <c r="J42" s="25">
        <v>20.5</v>
      </c>
      <c r="K42" s="25">
        <v>5</v>
      </c>
      <c r="L42" s="25">
        <v>0</v>
      </c>
      <c r="M42" s="25">
        <v>0</v>
      </c>
    </row>
    <row r="43" spans="1:13" x14ac:dyDescent="0.3">
      <c r="A43" s="24" t="s">
        <v>144</v>
      </c>
      <c r="B43" s="24" t="s">
        <v>145</v>
      </c>
      <c r="C43" s="24">
        <v>5</v>
      </c>
      <c r="D43" s="24">
        <v>0</v>
      </c>
      <c r="E43" s="24">
        <v>1</v>
      </c>
      <c r="F43" s="24">
        <v>3.5</v>
      </c>
      <c r="G43" s="24">
        <v>5</v>
      </c>
      <c r="I43" s="25">
        <v>5</v>
      </c>
      <c r="J43" s="25">
        <v>4.5</v>
      </c>
      <c r="K43" s="25">
        <v>5</v>
      </c>
      <c r="L43" s="25">
        <v>0</v>
      </c>
      <c r="M43" s="25">
        <v>0</v>
      </c>
    </row>
    <row r="44" spans="1:13" x14ac:dyDescent="0.3">
      <c r="A44" s="26" t="s">
        <v>146</v>
      </c>
      <c r="B44" s="26" t="s">
        <v>147</v>
      </c>
      <c r="C44" s="26">
        <v>1</v>
      </c>
      <c r="D44" s="26">
        <v>7</v>
      </c>
      <c r="E44" s="26">
        <v>2.5</v>
      </c>
      <c r="F44" s="26">
        <v>3</v>
      </c>
      <c r="G44" s="26">
        <v>6</v>
      </c>
      <c r="I44" s="25">
        <v>1</v>
      </c>
      <c r="J44" s="25">
        <v>12.5</v>
      </c>
      <c r="K44" s="25">
        <v>6</v>
      </c>
      <c r="L44" s="25">
        <v>0</v>
      </c>
      <c r="M44" s="25">
        <v>0</v>
      </c>
    </row>
    <row r="45" spans="1:13" x14ac:dyDescent="0.3">
      <c r="A45" s="24" t="s">
        <v>148</v>
      </c>
      <c r="B45" s="24" t="s">
        <v>149</v>
      </c>
      <c r="C45" s="24">
        <v>5</v>
      </c>
      <c r="D45" s="24">
        <v>6</v>
      </c>
      <c r="E45" s="24">
        <v>2.5</v>
      </c>
      <c r="F45" s="24">
        <v>7.5</v>
      </c>
      <c r="G45" s="24">
        <v>4</v>
      </c>
      <c r="I45" s="25">
        <v>5</v>
      </c>
      <c r="J45" s="25">
        <v>16</v>
      </c>
      <c r="K45" s="25">
        <v>4</v>
      </c>
      <c r="L45" s="25">
        <v>0</v>
      </c>
      <c r="M45" s="25">
        <v>0</v>
      </c>
    </row>
    <row r="46" spans="1:13" x14ac:dyDescent="0.3">
      <c r="A46" s="26" t="s">
        <v>150</v>
      </c>
      <c r="B46" s="26" t="s">
        <v>151</v>
      </c>
      <c r="C46" s="26">
        <v>7</v>
      </c>
      <c r="D46" s="26">
        <v>0</v>
      </c>
      <c r="E46" s="26">
        <v>2.5</v>
      </c>
      <c r="F46" s="26">
        <v>0</v>
      </c>
      <c r="G46" s="26">
        <v>6</v>
      </c>
      <c r="I46" s="25">
        <v>7</v>
      </c>
      <c r="J46" s="25">
        <v>2.5</v>
      </c>
      <c r="K46" s="25">
        <v>6</v>
      </c>
      <c r="L46" s="25">
        <v>0</v>
      </c>
      <c r="M46" s="25">
        <v>0</v>
      </c>
    </row>
    <row r="47" spans="1:13" x14ac:dyDescent="0.3">
      <c r="A47" s="24" t="s">
        <v>152</v>
      </c>
      <c r="B47" s="24" t="s">
        <v>153</v>
      </c>
      <c r="C47" s="24">
        <v>6</v>
      </c>
      <c r="D47" s="24">
        <v>0</v>
      </c>
      <c r="E47" s="24">
        <v>1.5</v>
      </c>
      <c r="F47" s="24">
        <v>12.5</v>
      </c>
      <c r="G47" s="24">
        <v>10</v>
      </c>
      <c r="I47" s="25">
        <v>6</v>
      </c>
      <c r="J47" s="25">
        <v>14</v>
      </c>
      <c r="K47" s="25">
        <v>10</v>
      </c>
      <c r="L47" s="25">
        <v>0</v>
      </c>
      <c r="M47" s="25">
        <v>0</v>
      </c>
    </row>
    <row r="48" spans="1:13" x14ac:dyDescent="0.3">
      <c r="A48" s="26" t="s">
        <v>154</v>
      </c>
      <c r="B48" s="26" t="s">
        <v>155</v>
      </c>
      <c r="C48" s="26">
        <v>5</v>
      </c>
      <c r="D48" s="26">
        <v>5</v>
      </c>
      <c r="E48" s="26">
        <v>1.5</v>
      </c>
      <c r="F48" s="26">
        <v>6</v>
      </c>
      <c r="G48" s="26">
        <v>3</v>
      </c>
      <c r="I48" s="25">
        <v>5</v>
      </c>
      <c r="J48" s="25">
        <v>12.5</v>
      </c>
      <c r="K48" s="25">
        <v>3</v>
      </c>
      <c r="L48" s="25">
        <v>0</v>
      </c>
      <c r="M48" s="25">
        <v>0</v>
      </c>
    </row>
    <row r="49" spans="1:13" x14ac:dyDescent="0.3">
      <c r="A49" s="24" t="s">
        <v>156</v>
      </c>
      <c r="B49" s="24" t="s">
        <v>157</v>
      </c>
      <c r="C49" s="24">
        <v>7</v>
      </c>
      <c r="D49" s="24">
        <v>0</v>
      </c>
      <c r="E49" s="24">
        <v>0</v>
      </c>
      <c r="F49" s="24">
        <v>9.5</v>
      </c>
      <c r="G49" s="24">
        <v>0</v>
      </c>
      <c r="I49" s="25">
        <v>7</v>
      </c>
      <c r="J49" s="25">
        <v>9.5</v>
      </c>
      <c r="K49" s="25">
        <v>0</v>
      </c>
      <c r="L49" s="25">
        <v>0</v>
      </c>
      <c r="M49" s="25">
        <v>0</v>
      </c>
    </row>
    <row r="50" spans="1:13" x14ac:dyDescent="0.3">
      <c r="A50" s="26" t="s">
        <v>158</v>
      </c>
      <c r="B50" s="26" t="s">
        <v>159</v>
      </c>
      <c r="C50" s="26">
        <v>6</v>
      </c>
      <c r="D50" s="26">
        <v>2</v>
      </c>
      <c r="E50" s="26">
        <v>0</v>
      </c>
      <c r="F50" s="26">
        <v>1</v>
      </c>
      <c r="G50" s="26">
        <v>1</v>
      </c>
      <c r="I50" s="25">
        <v>6</v>
      </c>
      <c r="J50" s="25">
        <v>3</v>
      </c>
      <c r="K50" s="25">
        <v>1</v>
      </c>
      <c r="L50" s="25">
        <v>0</v>
      </c>
      <c r="M50" s="25">
        <v>0</v>
      </c>
    </row>
    <row r="51" spans="1:13" x14ac:dyDescent="0.3">
      <c r="A51" s="24" t="s">
        <v>160</v>
      </c>
      <c r="B51" s="24" t="s">
        <v>161</v>
      </c>
      <c r="C51" s="24">
        <v>7</v>
      </c>
      <c r="D51" s="24">
        <v>1</v>
      </c>
      <c r="E51" s="24">
        <v>2</v>
      </c>
      <c r="F51" s="24">
        <v>11</v>
      </c>
      <c r="G51" s="24">
        <v>8.5</v>
      </c>
      <c r="I51" s="25">
        <v>7</v>
      </c>
      <c r="J51" s="25">
        <v>14</v>
      </c>
      <c r="K51" s="25">
        <v>8.5</v>
      </c>
      <c r="L51" s="25">
        <v>0</v>
      </c>
      <c r="M51" s="25">
        <v>0</v>
      </c>
    </row>
    <row r="52" spans="1:13" x14ac:dyDescent="0.3">
      <c r="A52" s="26" t="s">
        <v>162</v>
      </c>
      <c r="B52" s="26" t="s">
        <v>163</v>
      </c>
      <c r="C52" s="26">
        <v>7</v>
      </c>
      <c r="D52" s="26">
        <v>7</v>
      </c>
      <c r="E52" s="26">
        <v>2.5</v>
      </c>
      <c r="F52" s="26">
        <v>8.5</v>
      </c>
      <c r="G52" s="26">
        <v>5</v>
      </c>
      <c r="I52" s="25">
        <v>7</v>
      </c>
      <c r="J52" s="25">
        <v>18</v>
      </c>
      <c r="K52" s="25">
        <v>5</v>
      </c>
      <c r="L52" s="25">
        <v>0</v>
      </c>
      <c r="M52" s="25">
        <v>0</v>
      </c>
    </row>
    <row r="53" spans="1:13" x14ac:dyDescent="0.3">
      <c r="A53" s="24" t="s">
        <v>164</v>
      </c>
      <c r="B53" s="24" t="s">
        <v>165</v>
      </c>
      <c r="C53" s="24">
        <v>7</v>
      </c>
      <c r="D53" s="24">
        <v>10</v>
      </c>
      <c r="E53" s="24">
        <v>1.5</v>
      </c>
      <c r="F53" s="24">
        <v>11</v>
      </c>
      <c r="G53" s="24">
        <v>11</v>
      </c>
      <c r="I53" s="25">
        <v>7</v>
      </c>
      <c r="J53" s="25">
        <v>22.5</v>
      </c>
      <c r="K53" s="25">
        <v>11</v>
      </c>
      <c r="L53" s="25">
        <v>0</v>
      </c>
      <c r="M53" s="25">
        <v>0</v>
      </c>
    </row>
    <row r="54" spans="1:13" x14ac:dyDescent="0.3">
      <c r="A54" s="26" t="s">
        <v>166</v>
      </c>
      <c r="B54" s="26" t="s">
        <v>167</v>
      </c>
      <c r="C54" s="26">
        <v>7</v>
      </c>
      <c r="D54" s="26">
        <v>2</v>
      </c>
      <c r="E54" s="26">
        <v>1</v>
      </c>
      <c r="F54" s="26">
        <v>11</v>
      </c>
      <c r="G54" s="26">
        <v>9</v>
      </c>
      <c r="I54" s="25">
        <v>7</v>
      </c>
      <c r="J54" s="25">
        <v>14</v>
      </c>
      <c r="K54" s="25">
        <v>9</v>
      </c>
      <c r="L54" s="25">
        <v>0</v>
      </c>
      <c r="M54" s="25">
        <v>0</v>
      </c>
    </row>
    <row r="55" spans="1:13" x14ac:dyDescent="0.3">
      <c r="A55" s="24" t="s">
        <v>168</v>
      </c>
      <c r="B55" s="24" t="s">
        <v>169</v>
      </c>
      <c r="C55" s="24">
        <v>6</v>
      </c>
      <c r="D55" s="24">
        <v>0</v>
      </c>
      <c r="E55" s="24">
        <v>0</v>
      </c>
      <c r="F55" s="24">
        <v>0</v>
      </c>
      <c r="G55" s="24">
        <v>5</v>
      </c>
      <c r="I55" s="25">
        <v>6</v>
      </c>
      <c r="J55" s="25">
        <v>0</v>
      </c>
      <c r="K55" s="25">
        <v>5</v>
      </c>
      <c r="L55" s="25">
        <v>0</v>
      </c>
      <c r="M55" s="25">
        <v>0</v>
      </c>
    </row>
    <row r="56" spans="1:13" x14ac:dyDescent="0.3">
      <c r="A56" s="26" t="s">
        <v>170</v>
      </c>
      <c r="B56" s="26" t="s">
        <v>171</v>
      </c>
      <c r="C56" s="26">
        <v>5</v>
      </c>
      <c r="D56" s="26">
        <v>6</v>
      </c>
      <c r="E56" s="26">
        <v>2</v>
      </c>
      <c r="F56" s="26">
        <v>6</v>
      </c>
      <c r="G56" s="26">
        <v>3</v>
      </c>
      <c r="I56" s="25">
        <v>5</v>
      </c>
      <c r="J56" s="25">
        <v>14</v>
      </c>
      <c r="K56" s="25">
        <v>3</v>
      </c>
      <c r="L56" s="25">
        <v>0</v>
      </c>
      <c r="M56" s="25">
        <v>0</v>
      </c>
    </row>
    <row r="57" spans="1:13" x14ac:dyDescent="0.3">
      <c r="A57" s="24" t="s">
        <v>172</v>
      </c>
      <c r="B57" s="24" t="s">
        <v>173</v>
      </c>
      <c r="C57" s="24">
        <v>4</v>
      </c>
      <c r="D57" s="24">
        <v>3</v>
      </c>
      <c r="E57" s="24">
        <v>2.5</v>
      </c>
      <c r="F57" s="24">
        <v>4</v>
      </c>
      <c r="G57" s="24">
        <v>1</v>
      </c>
      <c r="I57" s="25">
        <v>4</v>
      </c>
      <c r="J57" s="25">
        <v>9.5</v>
      </c>
      <c r="K57" s="25">
        <v>1</v>
      </c>
      <c r="L57" s="25">
        <v>0</v>
      </c>
      <c r="M57" s="25">
        <v>0</v>
      </c>
    </row>
    <row r="58" spans="1:13" x14ac:dyDescent="0.3">
      <c r="A58" s="26" t="s">
        <v>174</v>
      </c>
      <c r="B58" s="26" t="s">
        <v>175</v>
      </c>
      <c r="C58" s="26">
        <v>3</v>
      </c>
      <c r="D58" s="26">
        <v>3</v>
      </c>
      <c r="E58" s="26">
        <v>2</v>
      </c>
      <c r="F58" s="26">
        <v>7</v>
      </c>
      <c r="G58" s="26">
        <v>11</v>
      </c>
      <c r="I58" s="25">
        <v>3</v>
      </c>
      <c r="J58" s="25">
        <v>12</v>
      </c>
      <c r="K58" s="25">
        <v>11</v>
      </c>
      <c r="L58" s="25">
        <v>0</v>
      </c>
      <c r="M58" s="25">
        <v>0</v>
      </c>
    </row>
    <row r="59" spans="1:13" x14ac:dyDescent="0.3">
      <c r="A59" s="24" t="s">
        <v>176</v>
      </c>
      <c r="B59" s="24" t="s">
        <v>177</v>
      </c>
      <c r="C59" s="24">
        <v>2</v>
      </c>
      <c r="D59" s="24">
        <v>0</v>
      </c>
      <c r="E59" s="24">
        <v>2.5</v>
      </c>
      <c r="F59" s="24">
        <v>13</v>
      </c>
      <c r="G59" s="24">
        <v>5</v>
      </c>
      <c r="I59" s="25">
        <v>2</v>
      </c>
      <c r="J59" s="25">
        <v>15.5</v>
      </c>
      <c r="K59" s="25">
        <v>5</v>
      </c>
      <c r="L59" s="25">
        <v>0</v>
      </c>
      <c r="M59" s="25">
        <v>0</v>
      </c>
    </row>
    <row r="60" spans="1:13" x14ac:dyDescent="0.3">
      <c r="A60" s="26" t="s">
        <v>178</v>
      </c>
      <c r="B60" s="26" t="s">
        <v>179</v>
      </c>
      <c r="C60" s="26">
        <v>6</v>
      </c>
      <c r="D60" s="26">
        <v>6</v>
      </c>
      <c r="E60" s="26">
        <v>1.5</v>
      </c>
      <c r="F60" s="26">
        <v>9.5</v>
      </c>
      <c r="G60" s="26">
        <v>9</v>
      </c>
      <c r="I60" s="25">
        <v>6</v>
      </c>
      <c r="J60" s="25">
        <v>17</v>
      </c>
      <c r="K60" s="25">
        <v>9</v>
      </c>
      <c r="L60" s="25">
        <v>0</v>
      </c>
      <c r="M60" s="25">
        <v>0</v>
      </c>
    </row>
    <row r="61" spans="1:13" x14ac:dyDescent="0.3">
      <c r="A61" s="24" t="s">
        <v>180</v>
      </c>
      <c r="B61" s="24" t="s">
        <v>187</v>
      </c>
      <c r="C61" s="24">
        <v>5</v>
      </c>
      <c r="D61" s="24">
        <v>3</v>
      </c>
      <c r="E61" s="24">
        <v>2.5</v>
      </c>
      <c r="F61" s="24">
        <v>7.5</v>
      </c>
      <c r="G61" s="24">
        <v>6</v>
      </c>
      <c r="I61" s="25">
        <v>5</v>
      </c>
      <c r="J61" s="25">
        <v>13</v>
      </c>
      <c r="K61" s="25">
        <v>6</v>
      </c>
      <c r="L61" s="25">
        <v>0</v>
      </c>
      <c r="M61" s="25">
        <v>0</v>
      </c>
    </row>
    <row r="62" spans="1:13" x14ac:dyDescent="0.3">
      <c r="A62" s="26" t="s">
        <v>181</v>
      </c>
      <c r="B62" s="26" t="s">
        <v>188</v>
      </c>
      <c r="C62" s="26">
        <v>5</v>
      </c>
      <c r="D62" s="26">
        <v>0</v>
      </c>
      <c r="E62" s="26">
        <v>0</v>
      </c>
      <c r="F62" s="26">
        <v>0</v>
      </c>
      <c r="G62" s="26">
        <v>3</v>
      </c>
      <c r="I62" s="25">
        <v>5</v>
      </c>
      <c r="J62" s="25">
        <v>0</v>
      </c>
      <c r="K62" s="25">
        <v>3</v>
      </c>
      <c r="L62" s="25">
        <v>0</v>
      </c>
      <c r="M62" s="25">
        <v>0</v>
      </c>
    </row>
    <row r="63" spans="1:13" x14ac:dyDescent="0.3">
      <c r="A63" s="24" t="s">
        <v>182</v>
      </c>
      <c r="B63" s="24" t="s">
        <v>189</v>
      </c>
      <c r="C63" s="24">
        <v>2</v>
      </c>
      <c r="D63" s="24">
        <v>0</v>
      </c>
      <c r="E63" s="24">
        <v>1.5</v>
      </c>
      <c r="F63" s="24">
        <v>2</v>
      </c>
      <c r="G63" s="24">
        <v>6</v>
      </c>
      <c r="I63" s="25">
        <v>2</v>
      </c>
      <c r="J63" s="25">
        <v>3.5</v>
      </c>
      <c r="K63" s="25">
        <v>6</v>
      </c>
      <c r="L63" s="25">
        <v>0</v>
      </c>
      <c r="M63" s="25">
        <v>0</v>
      </c>
    </row>
    <row r="64" spans="1:13" x14ac:dyDescent="0.3">
      <c r="A64" s="26" t="s">
        <v>190</v>
      </c>
      <c r="B64" s="26" t="s">
        <v>191</v>
      </c>
      <c r="C64" s="26">
        <v>7</v>
      </c>
      <c r="D64" s="26">
        <v>7</v>
      </c>
      <c r="E64" s="26">
        <v>1.5</v>
      </c>
      <c r="F64" s="26">
        <v>4</v>
      </c>
      <c r="G64" s="26">
        <v>5</v>
      </c>
      <c r="I64" s="25">
        <v>7</v>
      </c>
      <c r="J64" s="25">
        <v>12.5</v>
      </c>
      <c r="K64" s="25">
        <v>5</v>
      </c>
      <c r="L64" s="25">
        <v>0</v>
      </c>
      <c r="M64" s="25">
        <v>0</v>
      </c>
    </row>
    <row r="65" spans="1:13" x14ac:dyDescent="0.3">
      <c r="A65" s="24" t="s">
        <v>192</v>
      </c>
      <c r="B65" s="24" t="s">
        <v>193</v>
      </c>
      <c r="C65" s="24">
        <v>7</v>
      </c>
      <c r="D65" s="24">
        <v>7</v>
      </c>
      <c r="E65" s="24">
        <v>1.5</v>
      </c>
      <c r="F65" s="24">
        <v>4</v>
      </c>
      <c r="G65" s="24">
        <v>5</v>
      </c>
      <c r="I65" s="25">
        <v>7</v>
      </c>
      <c r="J65" s="25">
        <v>12.5</v>
      </c>
      <c r="K65" s="25">
        <v>5</v>
      </c>
      <c r="L65" s="25">
        <v>0</v>
      </c>
      <c r="M65" s="25">
        <v>0</v>
      </c>
    </row>
    <row r="68" spans="1:13" x14ac:dyDescent="0.3">
      <c r="A68" s="27" t="s">
        <v>57</v>
      </c>
      <c r="B68" s="53" t="s">
        <v>58</v>
      </c>
      <c r="C68" s="51"/>
    </row>
    <row r="69" spans="1:13" x14ac:dyDescent="0.3">
      <c r="A69" s="28" t="s">
        <v>59</v>
      </c>
      <c r="B69" s="50" t="s">
        <v>60</v>
      </c>
      <c r="C69" s="51"/>
    </row>
    <row r="70" spans="1:13" x14ac:dyDescent="0.3">
      <c r="A70" s="29" t="s">
        <v>61</v>
      </c>
      <c r="B70" s="52" t="s">
        <v>62</v>
      </c>
      <c r="C70" s="51"/>
    </row>
    <row r="71" spans="1:13" x14ac:dyDescent="0.3">
      <c r="A71" s="30" t="s">
        <v>183</v>
      </c>
      <c r="B71" s="55" t="s">
        <v>184</v>
      </c>
      <c r="C71" s="51"/>
    </row>
    <row r="72" spans="1:13" x14ac:dyDescent="0.3">
      <c r="A72" s="31" t="s">
        <v>185</v>
      </c>
      <c r="B72" s="54" t="s">
        <v>186</v>
      </c>
      <c r="C72" s="51"/>
    </row>
  </sheetData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303" priority="42">
      <formula>ISBLANK(A11)</formula>
    </cfRule>
  </conditionalFormatting>
  <conditionalFormatting sqref="C3">
    <cfRule type="expression" dxfId="302" priority="2">
      <formula>ISBLANK(C3)</formula>
    </cfRule>
  </conditionalFormatting>
  <conditionalFormatting sqref="C4">
    <cfRule type="expression" dxfId="301" priority="4">
      <formula>ISBLANK(C4)</formula>
    </cfRule>
  </conditionalFormatting>
  <conditionalFormatting sqref="C5">
    <cfRule type="expression" dxfId="300" priority="6">
      <formula>ISBLANK(C5)</formula>
    </cfRule>
  </conditionalFormatting>
  <conditionalFormatting sqref="C10">
    <cfRule type="expression" dxfId="299" priority="41">
      <formula>COUNTIF(C11:C65, "&gt;="&amp;$C$4)=0</formula>
    </cfRule>
  </conditionalFormatting>
  <conditionalFormatting sqref="C11:C65">
    <cfRule type="expression" dxfId="298" priority="43">
      <formula>C11&gt;$C$3</formula>
    </cfRule>
  </conditionalFormatting>
  <conditionalFormatting sqref="C3:G3">
    <cfRule type="expression" dxfId="297" priority="1">
      <formula>OR(C3&gt;100,C3&lt;0)</formula>
    </cfRule>
  </conditionalFormatting>
  <conditionalFormatting sqref="C4:G4">
    <cfRule type="expression" dxfId="296" priority="3">
      <formula>OR(C4&gt;max_marks_cell,C4&lt;0)</formula>
    </cfRule>
  </conditionalFormatting>
  <conditionalFormatting sqref="C5:G5">
    <cfRule type="expression" dxfId="295" priority="5">
      <formula>OR(C5&gt;5,C5&lt;0)</formula>
    </cfRule>
  </conditionalFormatting>
  <conditionalFormatting sqref="C7:G7">
    <cfRule type="expression" dxfId="294" priority="7">
      <formula>OR(C7&gt;100,C7&lt;0)</formula>
    </cfRule>
    <cfRule type="expression" dxfId="293" priority="8">
      <formula>ISBLANK(C7)</formula>
    </cfRule>
  </conditionalFormatting>
  <conditionalFormatting sqref="D10">
    <cfRule type="expression" dxfId="292" priority="46">
      <formula>COUNTIF(D11:D65, "&gt;="&amp;$D$4)=0</formula>
    </cfRule>
  </conditionalFormatting>
  <conditionalFormatting sqref="D11:D65">
    <cfRule type="expression" dxfId="291" priority="48">
      <formula>D11&gt;$D$3</formula>
    </cfRule>
  </conditionalFormatting>
  <conditionalFormatting sqref="D3:G5">
    <cfRule type="expression" dxfId="290" priority="10">
      <formula>ISBLANK(D3)</formula>
    </cfRule>
  </conditionalFormatting>
  <conditionalFormatting sqref="E10">
    <cfRule type="expression" dxfId="289" priority="51">
      <formula>COUNTIF(E11:E65, "&gt;="&amp;$E$4)=0</formula>
    </cfRule>
  </conditionalFormatting>
  <conditionalFormatting sqref="E11:E65">
    <cfRule type="expression" dxfId="288" priority="53">
      <formula>E11&gt;$E$3</formula>
    </cfRule>
  </conditionalFormatting>
  <conditionalFormatting sqref="F10">
    <cfRule type="expression" dxfId="287" priority="56">
      <formula>COUNTIF(F11:F65, "&gt;="&amp;$F$4)=0</formula>
    </cfRule>
  </conditionalFormatting>
  <conditionalFormatting sqref="F11:F65">
    <cfRule type="expression" dxfId="286" priority="58">
      <formula>F11&gt;$F$3</formula>
    </cfRule>
  </conditionalFormatting>
  <conditionalFormatting sqref="G10">
    <cfRule type="expression" dxfId="285" priority="61">
      <formula>COUNTIF(G11:G65, "&gt;="&amp;$G$4)=0</formula>
    </cfRule>
  </conditionalFormatting>
  <conditionalFormatting sqref="G11:G65">
    <cfRule type="expression" dxfId="284" priority="63">
      <formula>G11&gt;$G$3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74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14" customWidth="1"/>
  </cols>
  <sheetData>
    <row r="1" spans="1:13" x14ac:dyDescent="0.3">
      <c r="A1" s="2"/>
      <c r="B1" s="48" t="s">
        <v>472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f>SUMIFS(C3:G3, C6:G6, "19MEE314_CO1")</f>
        <v>7</v>
      </c>
      <c r="J3" s="25">
        <f>SUMIFS(C3:G3, C6:G6, "19MEE314_CO2")</f>
        <v>29</v>
      </c>
      <c r="K3" s="25">
        <f>SUMIFS(C3:G3, C6:G6, "19MEE314_CO3")</f>
        <v>14</v>
      </c>
      <c r="L3" s="25">
        <f>SUMIFS(C3:G3, C6:G6, "19MEE314_CO4")</f>
        <v>0</v>
      </c>
      <c r="M3" s="25">
        <f>SUMIFS(C3:G3, C6:G6, "19MEE314_CO5")</f>
        <v>0</v>
      </c>
    </row>
    <row r="4" spans="1:13" x14ac:dyDescent="0.3">
      <c r="A4" s="2"/>
      <c r="B4" s="22" t="s">
        <v>70</v>
      </c>
      <c r="C4" s="26">
        <v>4.2</v>
      </c>
      <c r="D4" s="26">
        <v>6</v>
      </c>
      <c r="E4" s="26">
        <v>3</v>
      </c>
      <c r="F4" s="26">
        <v>8.4</v>
      </c>
      <c r="G4" s="26">
        <v>8.4</v>
      </c>
      <c r="I4" s="25">
        <f>SUMIFS(C4:G4, C6:G6, "19MEE314_CO1")</f>
        <v>4.2</v>
      </c>
      <c r="J4" s="25">
        <f>SUMIFS(C4:G4, C6:G6, "19MEE314_CO2")</f>
        <v>17.399999999999999</v>
      </c>
      <c r="K4" s="25">
        <f>SUMIFS(C4:G4, C6:G6, "19MEE314_CO3")</f>
        <v>8.4</v>
      </c>
      <c r="L4" s="25">
        <f>SUMIFS(C4:G4, C6:G6, "19MEE314_CO4")</f>
        <v>0</v>
      </c>
      <c r="M4" s="25">
        <f>SUMIFS(C4:G4, C6:G6, "19MEE314_CO5")</f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74</v>
      </c>
      <c r="F6" s="5" t="s">
        <v>74</v>
      </c>
      <c r="G6" s="5" t="s">
        <v>75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3</v>
      </c>
      <c r="D11" s="24">
        <v>6</v>
      </c>
      <c r="E11" s="24">
        <v>3.5</v>
      </c>
      <c r="F11" s="24">
        <v>4.5</v>
      </c>
      <c r="G11" s="24">
        <v>1</v>
      </c>
      <c r="I11" s="25">
        <f>SUMIFS(C11:G11, C6:G6, "19MEE314_CO1")</f>
        <v>3</v>
      </c>
      <c r="J11" s="25">
        <f>SUMIFS(C11:G11, C6:G6, "19MEE314_CO2")</f>
        <v>14</v>
      </c>
      <c r="K11" s="25">
        <f>SUMIFS(C11:G11, C6:G6, "19MEE314_CO3")</f>
        <v>1</v>
      </c>
      <c r="L11" s="25">
        <f>SUMIFS(C11:G11, C6:G6, "19MEE314_CO4")</f>
        <v>0</v>
      </c>
      <c r="M11" s="25">
        <f>SUMIFS(C11:G11, C6:G6, "19MEE314_CO5")</f>
        <v>0</v>
      </c>
    </row>
    <row r="12" spans="1:13" x14ac:dyDescent="0.3">
      <c r="A12" s="26" t="s">
        <v>82</v>
      </c>
      <c r="B12" s="26" t="s">
        <v>83</v>
      </c>
      <c r="C12" s="26">
        <v>3</v>
      </c>
      <c r="D12" s="26">
        <v>9</v>
      </c>
      <c r="E12" s="26">
        <v>2.5</v>
      </c>
      <c r="F12" s="26">
        <v>14</v>
      </c>
      <c r="G12" s="26">
        <v>11</v>
      </c>
      <c r="I12" s="25">
        <f>SUMIFS(C12:G12, C6:G6, "19MEE314_CO1")</f>
        <v>3</v>
      </c>
      <c r="J12" s="25">
        <f>SUMIFS(C12:G12, C6:G6, "19MEE314_CO2")</f>
        <v>25.5</v>
      </c>
      <c r="K12" s="25">
        <f>SUMIFS(C12:G12, C6:G6, "19MEE314_CO3")</f>
        <v>11</v>
      </c>
      <c r="L12" s="25">
        <f>SUMIFS(C12:G12, C6:G6, "19MEE314_CO4")</f>
        <v>0</v>
      </c>
      <c r="M12" s="25">
        <f>SUMIFS(C12:G12, C6:G6, "19MEE314_CO5")</f>
        <v>0</v>
      </c>
    </row>
    <row r="13" spans="1:13" x14ac:dyDescent="0.3">
      <c r="A13" s="24" t="s">
        <v>84</v>
      </c>
      <c r="B13" s="24" t="s">
        <v>85</v>
      </c>
      <c r="C13" s="24">
        <v>3</v>
      </c>
      <c r="D13" s="24">
        <v>10</v>
      </c>
      <c r="E13" s="24">
        <v>2.5</v>
      </c>
      <c r="F13" s="24">
        <v>7.5</v>
      </c>
      <c r="G13" s="24">
        <v>5</v>
      </c>
      <c r="I13" s="25">
        <f>SUMIFS(C13:G13, C6:G6, "19MEE314_CO1")</f>
        <v>3</v>
      </c>
      <c r="J13" s="25">
        <f>SUMIFS(C13:G13, C6:G6, "19MEE314_CO2")</f>
        <v>20</v>
      </c>
      <c r="K13" s="25">
        <f>SUMIFS(C13:G13, C6:G6, "19MEE314_CO3")</f>
        <v>5</v>
      </c>
      <c r="L13" s="25">
        <f>SUMIFS(C13:G13, C6:G6, "19MEE314_CO4")</f>
        <v>0</v>
      </c>
      <c r="M13" s="25">
        <f>SUMIFS(C13:G13, C6:G6, "19MEE314_CO5")</f>
        <v>0</v>
      </c>
    </row>
    <row r="14" spans="1:13" x14ac:dyDescent="0.3">
      <c r="A14" s="26" t="s">
        <v>86</v>
      </c>
      <c r="B14" s="26" t="s">
        <v>87</v>
      </c>
      <c r="C14" s="26">
        <v>5</v>
      </c>
      <c r="D14" s="26">
        <v>7</v>
      </c>
      <c r="E14" s="26">
        <v>3.5</v>
      </c>
      <c r="F14" s="26">
        <v>4</v>
      </c>
      <c r="G14" s="26">
        <v>4</v>
      </c>
      <c r="I14" s="25">
        <f>SUMIFS(C14:G14, C6:G6, "19MEE314_CO1")</f>
        <v>5</v>
      </c>
      <c r="J14" s="25">
        <f>SUMIFS(C14:G14, C6:G6, "19MEE314_CO2")</f>
        <v>14.5</v>
      </c>
      <c r="K14" s="25">
        <f>SUMIFS(C14:G14, C6:G6, "19MEE314_CO3")</f>
        <v>4</v>
      </c>
      <c r="L14" s="25">
        <f>SUMIFS(C14:G14, C6:G6, "19MEE314_CO4")</f>
        <v>0</v>
      </c>
      <c r="M14" s="25">
        <f>SUMIFS(C14:G14, C6:G6, "19MEE314_CO5")</f>
        <v>0</v>
      </c>
    </row>
    <row r="15" spans="1:13" x14ac:dyDescent="0.3">
      <c r="A15" s="24" t="s">
        <v>88</v>
      </c>
      <c r="B15" s="24" t="s">
        <v>89</v>
      </c>
      <c r="C15" s="24">
        <v>7</v>
      </c>
      <c r="D15" s="24">
        <v>8</v>
      </c>
      <c r="E15" s="24">
        <v>2.5</v>
      </c>
      <c r="F15" s="24">
        <v>13.5</v>
      </c>
      <c r="G15" s="24">
        <v>8.5</v>
      </c>
      <c r="I15" s="25">
        <f>SUMIFS(C15:G15, C6:G6, "19MEE314_CO1")</f>
        <v>7</v>
      </c>
      <c r="J15" s="25">
        <f>SUMIFS(C15:G15, C6:G6, "19MEE314_CO2")</f>
        <v>24</v>
      </c>
      <c r="K15" s="25">
        <f>SUMIFS(C15:G15, C6:G6, "19MEE314_CO3")</f>
        <v>8.5</v>
      </c>
      <c r="L15" s="25">
        <f>SUMIFS(C15:G15, C6:G6, "19MEE314_CO4")</f>
        <v>0</v>
      </c>
      <c r="M15" s="25">
        <f>SUMIFS(C15:G15, C6:G6, "19MEE314_CO5")</f>
        <v>0</v>
      </c>
    </row>
    <row r="16" spans="1:13" x14ac:dyDescent="0.3">
      <c r="A16" s="26" t="s">
        <v>90</v>
      </c>
      <c r="B16" s="26" t="s">
        <v>91</v>
      </c>
      <c r="C16" s="26">
        <v>4</v>
      </c>
      <c r="D16" s="26">
        <v>5</v>
      </c>
      <c r="E16" s="26">
        <v>2.5</v>
      </c>
      <c r="F16" s="26">
        <v>11</v>
      </c>
      <c r="G16" s="26">
        <v>6</v>
      </c>
      <c r="I16" s="25">
        <f>SUMIFS(C16:G16, C6:G6, "19MEE314_CO1")</f>
        <v>4</v>
      </c>
      <c r="J16" s="25">
        <f>SUMIFS(C16:G16, C6:G6, "19MEE314_CO2")</f>
        <v>18.5</v>
      </c>
      <c r="K16" s="25">
        <f>SUMIFS(C16:G16, C6:G6, "19MEE314_CO3")</f>
        <v>6</v>
      </c>
      <c r="L16" s="25">
        <f>SUMIFS(C16:G16, C6:G6, "19MEE314_CO4")</f>
        <v>0</v>
      </c>
      <c r="M16" s="25">
        <f>SUMIFS(C16:G16, C6:G6, "19MEE314_CO5")</f>
        <v>0</v>
      </c>
    </row>
    <row r="17" spans="1:13" x14ac:dyDescent="0.3">
      <c r="A17" s="24" t="s">
        <v>92</v>
      </c>
      <c r="B17" s="24" t="s">
        <v>93</v>
      </c>
      <c r="C17" s="24">
        <v>6</v>
      </c>
      <c r="D17" s="24">
        <v>7</v>
      </c>
      <c r="E17" s="24">
        <v>2.5</v>
      </c>
      <c r="F17" s="24">
        <v>12</v>
      </c>
      <c r="G17" s="24">
        <v>9</v>
      </c>
      <c r="I17" s="25">
        <f>SUMIFS(C17:G17, C6:G6, "19MEE314_CO1")</f>
        <v>6</v>
      </c>
      <c r="J17" s="25">
        <f>SUMIFS(C17:G17, C6:G6, "19MEE314_CO2")</f>
        <v>21.5</v>
      </c>
      <c r="K17" s="25">
        <f>SUMIFS(C17:G17, C6:G6, "19MEE314_CO3")</f>
        <v>9</v>
      </c>
      <c r="L17" s="25">
        <f>SUMIFS(C17:G17, C6:G6, "19MEE314_CO4")</f>
        <v>0</v>
      </c>
      <c r="M17" s="25">
        <f>SUMIFS(C17:G17, C6:G6, "19MEE314_CO5")</f>
        <v>0</v>
      </c>
    </row>
    <row r="18" spans="1:13" x14ac:dyDescent="0.3">
      <c r="A18" s="26" t="s">
        <v>94</v>
      </c>
      <c r="B18" s="26" t="s">
        <v>95</v>
      </c>
      <c r="C18" s="26">
        <v>6</v>
      </c>
      <c r="D18" s="26">
        <v>0</v>
      </c>
      <c r="E18" s="26">
        <v>2</v>
      </c>
      <c r="F18" s="26">
        <v>12</v>
      </c>
      <c r="G18" s="26">
        <v>3</v>
      </c>
      <c r="I18" s="25">
        <f>SUMIFS(C18:G18, C6:G6, "19MEE314_CO1")</f>
        <v>6</v>
      </c>
      <c r="J18" s="25">
        <f>SUMIFS(C18:G18, C6:G6, "19MEE314_CO2")</f>
        <v>14</v>
      </c>
      <c r="K18" s="25">
        <f>SUMIFS(C18:G18, C6:G6, "19MEE314_CO3")</f>
        <v>3</v>
      </c>
      <c r="L18" s="25">
        <f>SUMIFS(C18:G18, C6:G6, "19MEE314_CO4")</f>
        <v>0</v>
      </c>
      <c r="M18" s="25">
        <f>SUMIFS(C18:G18, C6:G6, "19MEE314_CO5")</f>
        <v>0</v>
      </c>
    </row>
    <row r="19" spans="1:13" x14ac:dyDescent="0.3">
      <c r="A19" s="24" t="s">
        <v>96</v>
      </c>
      <c r="B19" s="24" t="s">
        <v>97</v>
      </c>
      <c r="C19" s="24">
        <v>6</v>
      </c>
      <c r="D19" s="24">
        <v>7</v>
      </c>
      <c r="E19" s="24">
        <v>2.5</v>
      </c>
      <c r="F19" s="24">
        <v>11.5</v>
      </c>
      <c r="G19" s="24">
        <v>3</v>
      </c>
      <c r="I19" s="25">
        <f>SUMIFS(C19:G19, C6:G6, "19MEE314_CO1")</f>
        <v>6</v>
      </c>
      <c r="J19" s="25">
        <f>SUMIFS(C19:G19, C6:G6, "19MEE314_CO2")</f>
        <v>21</v>
      </c>
      <c r="K19" s="25">
        <f>SUMIFS(C19:G19, C6:G6, "19MEE314_CO3")</f>
        <v>3</v>
      </c>
      <c r="L19" s="25">
        <f>SUMIFS(C19:G19, C6:G6, "19MEE314_CO4")</f>
        <v>0</v>
      </c>
      <c r="M19" s="25">
        <f>SUMIFS(C19:G19, C6:G6, "19MEE314_CO5")</f>
        <v>0</v>
      </c>
    </row>
    <row r="20" spans="1:13" x14ac:dyDescent="0.3">
      <c r="A20" s="26" t="s">
        <v>98</v>
      </c>
      <c r="B20" s="26" t="s">
        <v>99</v>
      </c>
      <c r="C20" s="26">
        <v>5</v>
      </c>
      <c r="D20" s="26">
        <v>0</v>
      </c>
      <c r="E20" s="26">
        <v>3</v>
      </c>
      <c r="F20" s="26">
        <v>11.5</v>
      </c>
      <c r="G20" s="26">
        <v>6</v>
      </c>
      <c r="I20" s="25">
        <f>SUMIFS(C20:G20, C6:G6, "19MEE314_CO1")</f>
        <v>5</v>
      </c>
      <c r="J20" s="25">
        <f>SUMIFS(C20:G20, C6:G6, "19MEE314_CO2")</f>
        <v>14.5</v>
      </c>
      <c r="K20" s="25">
        <f>SUMIFS(C20:G20, C6:G6, "19MEE314_CO3")</f>
        <v>6</v>
      </c>
      <c r="L20" s="25">
        <f>SUMIFS(C20:G20, C6:G6, "19MEE314_CO4")</f>
        <v>0</v>
      </c>
      <c r="M20" s="25">
        <f>SUMIFS(C20:G20, C6:G6, "19MEE314_CO5")</f>
        <v>0</v>
      </c>
    </row>
    <row r="21" spans="1:13" x14ac:dyDescent="0.3">
      <c r="A21" s="24" t="s">
        <v>100</v>
      </c>
      <c r="B21" s="24" t="s">
        <v>101</v>
      </c>
      <c r="C21" s="24">
        <v>4</v>
      </c>
      <c r="D21" s="24">
        <v>8</v>
      </c>
      <c r="E21" s="24">
        <v>1.5</v>
      </c>
      <c r="F21" s="24">
        <v>4</v>
      </c>
      <c r="G21" s="24">
        <v>5</v>
      </c>
      <c r="I21" s="25">
        <f>SUMIFS(C21:G21, C6:G6, "19MEE314_CO1")</f>
        <v>4</v>
      </c>
      <c r="J21" s="25">
        <f>SUMIFS(C21:G21, C6:G6, "19MEE314_CO2")</f>
        <v>13.5</v>
      </c>
      <c r="K21" s="25">
        <f>SUMIFS(C21:G21, C6:G6, "19MEE314_CO3")</f>
        <v>5</v>
      </c>
      <c r="L21" s="25">
        <f>SUMIFS(C21:G21, C6:G6, "19MEE314_CO4")</f>
        <v>0</v>
      </c>
      <c r="M21" s="25">
        <f>SUMIFS(C21:G21, C6:G6, "19MEE314_CO5")</f>
        <v>0</v>
      </c>
    </row>
    <row r="22" spans="1:13" x14ac:dyDescent="0.3">
      <c r="A22" s="26" t="s">
        <v>102</v>
      </c>
      <c r="B22" s="26" t="s">
        <v>103</v>
      </c>
      <c r="C22" s="26">
        <v>7</v>
      </c>
      <c r="D22" s="26">
        <v>2</v>
      </c>
      <c r="E22" s="26">
        <v>2.5</v>
      </c>
      <c r="F22" s="26">
        <v>12</v>
      </c>
      <c r="G22" s="26">
        <v>5</v>
      </c>
      <c r="I22" s="25">
        <f>SUMIFS(C22:G22, C6:G6, "19MEE314_CO1")</f>
        <v>7</v>
      </c>
      <c r="J22" s="25">
        <f>SUMIFS(C22:G22, C6:G6, "19MEE314_CO2")</f>
        <v>16.5</v>
      </c>
      <c r="K22" s="25">
        <f>SUMIFS(C22:G22, C6:G6, "19MEE314_CO3")</f>
        <v>5</v>
      </c>
      <c r="L22" s="25">
        <f>SUMIFS(C22:G22, C6:G6, "19MEE314_CO4")</f>
        <v>0</v>
      </c>
      <c r="M22" s="25">
        <f>SUMIFS(C22:G22, C6:G6, "19MEE314_CO5")</f>
        <v>0</v>
      </c>
    </row>
    <row r="23" spans="1:13" x14ac:dyDescent="0.3">
      <c r="A23" s="24" t="s">
        <v>104</v>
      </c>
      <c r="B23" s="24" t="s">
        <v>105</v>
      </c>
      <c r="C23" s="24">
        <v>5</v>
      </c>
      <c r="D23" s="24">
        <v>3</v>
      </c>
      <c r="E23" s="24">
        <v>2.5</v>
      </c>
      <c r="F23" s="24">
        <v>9.5</v>
      </c>
      <c r="G23" s="24">
        <v>4</v>
      </c>
      <c r="I23" s="25">
        <f>SUMIFS(C23:G23, C6:G6, "19MEE314_CO1")</f>
        <v>5</v>
      </c>
      <c r="J23" s="25">
        <f>SUMIFS(C23:G23, C6:G6, "19MEE314_CO2")</f>
        <v>15</v>
      </c>
      <c r="K23" s="25">
        <f>SUMIFS(C23:G23, C6:G6, "19MEE314_CO3")</f>
        <v>4</v>
      </c>
      <c r="L23" s="25">
        <f>SUMIFS(C23:G23, C6:G6, "19MEE314_CO4")</f>
        <v>0</v>
      </c>
      <c r="M23" s="25">
        <f>SUMIFS(C23:G23, C6:G6, "19MEE314_CO5")</f>
        <v>0</v>
      </c>
    </row>
    <row r="24" spans="1:13" x14ac:dyDescent="0.3">
      <c r="A24" s="26" t="s">
        <v>106</v>
      </c>
      <c r="B24" s="26" t="s">
        <v>107</v>
      </c>
      <c r="C24" s="26">
        <v>5</v>
      </c>
      <c r="D24" s="26">
        <v>8</v>
      </c>
      <c r="E24" s="26">
        <v>2.5</v>
      </c>
      <c r="F24" s="26">
        <v>11.5</v>
      </c>
      <c r="G24" s="26">
        <v>8.5</v>
      </c>
      <c r="I24" s="25">
        <f>SUMIFS(C24:G24, C6:G6, "19MEE314_CO1")</f>
        <v>5</v>
      </c>
      <c r="J24" s="25">
        <f>SUMIFS(C24:G24, C6:G6, "19MEE314_CO2")</f>
        <v>22</v>
      </c>
      <c r="K24" s="25">
        <f>SUMIFS(C24:G24, C6:G6, "19MEE314_CO3")</f>
        <v>8.5</v>
      </c>
      <c r="L24" s="25">
        <f>SUMIFS(C24:G24, C6:G6, "19MEE314_CO4")</f>
        <v>0</v>
      </c>
      <c r="M24" s="25">
        <f>SUMIFS(C24:G24, C6:G6, "19MEE314_CO5")</f>
        <v>0</v>
      </c>
    </row>
    <row r="25" spans="1:13" x14ac:dyDescent="0.3">
      <c r="A25" s="24" t="s">
        <v>108</v>
      </c>
      <c r="B25" s="24" t="s">
        <v>109</v>
      </c>
      <c r="C25" s="24">
        <v>7</v>
      </c>
      <c r="D25" s="24">
        <v>6</v>
      </c>
      <c r="E25" s="24">
        <v>2.5</v>
      </c>
      <c r="F25" s="24">
        <v>9</v>
      </c>
      <c r="G25" s="24">
        <v>7</v>
      </c>
      <c r="I25" s="25">
        <f>SUMIFS(C25:G25, C6:G6, "19MEE314_CO1")</f>
        <v>7</v>
      </c>
      <c r="J25" s="25">
        <f>SUMIFS(C25:G25, C6:G6, "19MEE314_CO2")</f>
        <v>17.5</v>
      </c>
      <c r="K25" s="25">
        <f>SUMIFS(C25:G25, C6:G6, "19MEE314_CO3")</f>
        <v>7</v>
      </c>
      <c r="L25" s="25">
        <f>SUMIFS(C25:G25, C6:G6, "19MEE314_CO4")</f>
        <v>0</v>
      </c>
      <c r="M25" s="25">
        <f>SUMIFS(C25:G25, C6:G6, "19MEE314_CO5")</f>
        <v>0</v>
      </c>
    </row>
    <row r="26" spans="1:13" x14ac:dyDescent="0.3">
      <c r="A26" s="26" t="s">
        <v>110</v>
      </c>
      <c r="B26" s="26" t="s">
        <v>111</v>
      </c>
      <c r="C26" s="26">
        <v>4</v>
      </c>
      <c r="D26" s="26">
        <v>10</v>
      </c>
      <c r="E26" s="26">
        <v>2.5</v>
      </c>
      <c r="F26" s="26">
        <v>10</v>
      </c>
      <c r="G26" s="26">
        <v>10</v>
      </c>
      <c r="I26" s="25">
        <f>SUMIFS(C26:G26, C6:G6, "19MEE314_CO1")</f>
        <v>4</v>
      </c>
      <c r="J26" s="25">
        <f>SUMIFS(C26:G26, C6:G6, "19MEE314_CO2")</f>
        <v>22.5</v>
      </c>
      <c r="K26" s="25">
        <f>SUMIFS(C26:G26, C6:G6, "19MEE314_CO3")</f>
        <v>10</v>
      </c>
      <c r="L26" s="25">
        <f>SUMIFS(C26:G26, C6:G6, "19MEE314_CO4")</f>
        <v>0</v>
      </c>
      <c r="M26" s="25">
        <f>SUMIFS(C26:G26, C6:G6, "19MEE314_CO5")</f>
        <v>0</v>
      </c>
    </row>
    <row r="27" spans="1:13" x14ac:dyDescent="0.3">
      <c r="A27" s="24" t="s">
        <v>112</v>
      </c>
      <c r="B27" s="24" t="s">
        <v>113</v>
      </c>
      <c r="C27" s="24">
        <v>5</v>
      </c>
      <c r="D27" s="24">
        <v>6</v>
      </c>
      <c r="E27" s="24">
        <v>2.5</v>
      </c>
      <c r="F27" s="24">
        <v>3</v>
      </c>
      <c r="G27" s="24">
        <v>1</v>
      </c>
      <c r="I27" s="25">
        <f>SUMIFS(C27:G27, C6:G6, "19MEE314_CO1")</f>
        <v>5</v>
      </c>
      <c r="J27" s="25">
        <f>SUMIFS(C27:G27, C6:G6, "19MEE314_CO2")</f>
        <v>11.5</v>
      </c>
      <c r="K27" s="25">
        <f>SUMIFS(C27:G27, C6:G6, "19MEE314_CO3")</f>
        <v>1</v>
      </c>
      <c r="L27" s="25">
        <f>SUMIFS(C27:G27, C6:G6, "19MEE314_CO4")</f>
        <v>0</v>
      </c>
      <c r="M27" s="25">
        <f>SUMIFS(C27:G27, C6:G6, "19MEE314_CO5")</f>
        <v>0</v>
      </c>
    </row>
    <row r="28" spans="1:13" x14ac:dyDescent="0.3">
      <c r="A28" s="26" t="s">
        <v>114</v>
      </c>
      <c r="B28" s="26" t="s">
        <v>115</v>
      </c>
      <c r="C28" s="26">
        <v>7</v>
      </c>
      <c r="D28" s="26">
        <v>10</v>
      </c>
      <c r="E28" s="26">
        <v>2.5</v>
      </c>
      <c r="F28" s="26">
        <v>3</v>
      </c>
      <c r="G28" s="26">
        <v>5</v>
      </c>
      <c r="I28" s="25">
        <f>SUMIFS(C28:G28, C6:G6, "19MEE314_CO1")</f>
        <v>7</v>
      </c>
      <c r="J28" s="25">
        <f>SUMIFS(C28:G28, C6:G6, "19MEE314_CO2")</f>
        <v>15.5</v>
      </c>
      <c r="K28" s="25">
        <f>SUMIFS(C28:G28, C6:G6, "19MEE314_CO3")</f>
        <v>5</v>
      </c>
      <c r="L28" s="25">
        <f>SUMIFS(C28:G28, C6:G6, "19MEE314_CO4")</f>
        <v>0</v>
      </c>
      <c r="M28" s="25">
        <f>SUMIFS(C28:G28, C6:G6, "19MEE314_CO5")</f>
        <v>0</v>
      </c>
    </row>
    <row r="29" spans="1:13" x14ac:dyDescent="0.3">
      <c r="A29" s="24" t="s">
        <v>116</v>
      </c>
      <c r="B29" s="24" t="s">
        <v>117</v>
      </c>
      <c r="C29" s="24">
        <v>7</v>
      </c>
      <c r="D29" s="24">
        <v>9</v>
      </c>
      <c r="E29" s="24">
        <v>2.5</v>
      </c>
      <c r="F29" s="24">
        <v>11</v>
      </c>
      <c r="G29" s="24">
        <v>3</v>
      </c>
      <c r="I29" s="25">
        <f>SUMIFS(C29:G29, C6:G6, "19MEE314_CO1")</f>
        <v>7</v>
      </c>
      <c r="J29" s="25">
        <f>SUMIFS(C29:G29, C6:G6, "19MEE314_CO2")</f>
        <v>22.5</v>
      </c>
      <c r="K29" s="25">
        <f>SUMIFS(C29:G29, C6:G6, "19MEE314_CO3")</f>
        <v>3</v>
      </c>
      <c r="L29" s="25">
        <f>SUMIFS(C29:G29, C6:G6, "19MEE314_CO4")</f>
        <v>0</v>
      </c>
      <c r="M29" s="25">
        <f>SUMIFS(C29:G29, C6:G6, "19MEE314_CO5")</f>
        <v>0</v>
      </c>
    </row>
    <row r="30" spans="1:13" x14ac:dyDescent="0.3">
      <c r="A30" s="26" t="s">
        <v>118</v>
      </c>
      <c r="B30" s="26" t="s">
        <v>119</v>
      </c>
      <c r="C30" s="26">
        <v>7</v>
      </c>
      <c r="D30" s="26">
        <v>10</v>
      </c>
      <c r="E30" s="26">
        <v>2.5</v>
      </c>
      <c r="F30" s="26">
        <v>12</v>
      </c>
      <c r="G30" s="26">
        <v>11</v>
      </c>
      <c r="I30" s="25">
        <f>SUMIFS(C30:G30, C6:G6, "19MEE314_CO1")</f>
        <v>7</v>
      </c>
      <c r="J30" s="25">
        <f>SUMIFS(C30:G30, C6:G6, "19MEE314_CO2")</f>
        <v>24.5</v>
      </c>
      <c r="K30" s="25">
        <f>SUMIFS(C30:G30, C6:G6, "19MEE314_CO3")</f>
        <v>11</v>
      </c>
      <c r="L30" s="25">
        <f>SUMIFS(C30:G30, C6:G6, "19MEE314_CO4")</f>
        <v>0</v>
      </c>
      <c r="M30" s="25">
        <f>SUMIFS(C30:G30, C6:G6, "19MEE314_CO5")</f>
        <v>0</v>
      </c>
    </row>
    <row r="31" spans="1:13" x14ac:dyDescent="0.3">
      <c r="A31" s="24" t="s">
        <v>120</v>
      </c>
      <c r="B31" s="24" t="s">
        <v>121</v>
      </c>
      <c r="C31" s="24">
        <v>7</v>
      </c>
      <c r="D31" s="24">
        <v>10</v>
      </c>
      <c r="E31" s="24">
        <v>2.5</v>
      </c>
      <c r="F31" s="24">
        <v>7</v>
      </c>
      <c r="G31" s="24">
        <v>11</v>
      </c>
      <c r="I31" s="25">
        <f>SUMIFS(C31:G31, C6:G6, "19MEE314_CO1")</f>
        <v>7</v>
      </c>
      <c r="J31" s="25">
        <f>SUMIFS(C31:G31, C6:G6, "19MEE314_CO2")</f>
        <v>19.5</v>
      </c>
      <c r="K31" s="25">
        <f>SUMIFS(C31:G31, C6:G6, "19MEE314_CO3")</f>
        <v>11</v>
      </c>
      <c r="L31" s="25">
        <f>SUMIFS(C31:G31, C6:G6, "19MEE314_CO4")</f>
        <v>0</v>
      </c>
      <c r="M31" s="25">
        <f>SUMIFS(C31:G31, C6:G6, "19MEE314_CO5")</f>
        <v>0</v>
      </c>
    </row>
    <row r="32" spans="1:13" x14ac:dyDescent="0.3">
      <c r="A32" s="26" t="s">
        <v>122</v>
      </c>
      <c r="B32" s="26" t="s">
        <v>123</v>
      </c>
      <c r="C32" s="26">
        <v>2</v>
      </c>
      <c r="D32" s="26">
        <v>6</v>
      </c>
      <c r="E32" s="26">
        <v>2.5</v>
      </c>
      <c r="F32" s="26">
        <v>10.5</v>
      </c>
      <c r="G32" s="26">
        <v>7</v>
      </c>
      <c r="I32" s="25">
        <f>SUMIFS(C32:G32, C6:G6, "19MEE314_CO1")</f>
        <v>2</v>
      </c>
      <c r="J32" s="25">
        <f>SUMIFS(C32:G32, C6:G6, "19MEE314_CO2")</f>
        <v>19</v>
      </c>
      <c r="K32" s="25">
        <f>SUMIFS(C32:G32, C6:G6, "19MEE314_CO3")</f>
        <v>7</v>
      </c>
      <c r="L32" s="25">
        <f>SUMIFS(C32:G32, C6:G6, "19MEE314_CO4")</f>
        <v>0</v>
      </c>
      <c r="M32" s="25">
        <f>SUMIFS(C32:G32, C6:G6, "19MEE314_CO5")</f>
        <v>0</v>
      </c>
    </row>
    <row r="33" spans="1:13" x14ac:dyDescent="0.3">
      <c r="A33" s="24" t="s">
        <v>124</v>
      </c>
      <c r="B33" s="24" t="s">
        <v>125</v>
      </c>
      <c r="C33" s="24">
        <v>0</v>
      </c>
      <c r="D33" s="24">
        <v>7</v>
      </c>
      <c r="E33" s="24">
        <v>10</v>
      </c>
      <c r="F33" s="24">
        <v>4.5</v>
      </c>
      <c r="G33" s="24">
        <v>6</v>
      </c>
      <c r="I33" s="25">
        <f>SUMIFS(C33:G33, C6:G6, "19MEE314_CO1")</f>
        <v>0</v>
      </c>
      <c r="J33" s="25">
        <f>SUMIFS(C33:G33, C6:G6, "19MEE314_CO2")</f>
        <v>21.5</v>
      </c>
      <c r="K33" s="25">
        <f>SUMIFS(C33:G33, C6:G6, "19MEE314_CO3")</f>
        <v>6</v>
      </c>
      <c r="L33" s="25">
        <f>SUMIFS(C33:G33, C6:G6, "19MEE314_CO4")</f>
        <v>0</v>
      </c>
      <c r="M33" s="25">
        <f>SUMIFS(C33:G33, C6:G6, "19MEE314_CO5")</f>
        <v>0</v>
      </c>
    </row>
    <row r="34" spans="1:13" x14ac:dyDescent="0.3">
      <c r="A34" s="26" t="s">
        <v>126</v>
      </c>
      <c r="B34" s="26" t="s">
        <v>127</v>
      </c>
      <c r="C34" s="26">
        <v>5</v>
      </c>
      <c r="D34" s="26">
        <v>0</v>
      </c>
      <c r="E34" s="26">
        <v>1.5</v>
      </c>
      <c r="F34" s="26">
        <v>4</v>
      </c>
      <c r="G34" s="26">
        <v>6</v>
      </c>
      <c r="I34" s="25">
        <f>SUMIFS(C34:G34, C6:G6, "19MEE314_CO1")</f>
        <v>5</v>
      </c>
      <c r="J34" s="25">
        <f>SUMIFS(C34:G34, C6:G6, "19MEE314_CO2")</f>
        <v>5.5</v>
      </c>
      <c r="K34" s="25">
        <f>SUMIFS(C34:G34, C6:G6, "19MEE314_CO3")</f>
        <v>6</v>
      </c>
      <c r="L34" s="25">
        <f>SUMIFS(C34:G34, C6:G6, "19MEE314_CO4")</f>
        <v>0</v>
      </c>
      <c r="M34" s="25">
        <f>SUMIFS(C34:G34, C6:G6, "19MEE314_CO5")</f>
        <v>0</v>
      </c>
    </row>
    <row r="35" spans="1:13" x14ac:dyDescent="0.3">
      <c r="A35" s="24" t="s">
        <v>128</v>
      </c>
      <c r="B35" s="24" t="s">
        <v>129</v>
      </c>
      <c r="C35" s="24">
        <v>5</v>
      </c>
      <c r="D35" s="24">
        <v>7</v>
      </c>
      <c r="E35" s="24">
        <v>2.5</v>
      </c>
      <c r="F35" s="24">
        <v>10</v>
      </c>
      <c r="G35" s="24">
        <v>5</v>
      </c>
      <c r="I35" s="25">
        <f>SUMIFS(C35:G35, C6:G6, "19MEE314_CO1")</f>
        <v>5</v>
      </c>
      <c r="J35" s="25">
        <f>SUMIFS(C35:G35, C6:G6, "19MEE314_CO2")</f>
        <v>19.5</v>
      </c>
      <c r="K35" s="25">
        <f>SUMIFS(C35:G35, C6:G6, "19MEE314_CO3")</f>
        <v>5</v>
      </c>
      <c r="L35" s="25">
        <f>SUMIFS(C35:G35, C6:G6, "19MEE314_CO4")</f>
        <v>0</v>
      </c>
      <c r="M35" s="25">
        <f>SUMIFS(C35:G35, C6:G6, "19MEE314_CO5")</f>
        <v>0</v>
      </c>
    </row>
    <row r="36" spans="1:13" x14ac:dyDescent="0.3">
      <c r="A36" s="26" t="s">
        <v>130</v>
      </c>
      <c r="B36" s="26" t="s">
        <v>131</v>
      </c>
      <c r="C36" s="26">
        <v>0</v>
      </c>
      <c r="D36" s="26">
        <v>7</v>
      </c>
      <c r="E36" s="26">
        <v>1.5</v>
      </c>
      <c r="F36" s="26">
        <v>7.5</v>
      </c>
      <c r="G36" s="26">
        <v>5</v>
      </c>
      <c r="I36" s="25">
        <f>SUMIFS(C36:G36, C6:G6, "19MEE314_CO1")</f>
        <v>0</v>
      </c>
      <c r="J36" s="25">
        <f>SUMIFS(C36:G36, C6:G6, "19MEE314_CO2")</f>
        <v>16</v>
      </c>
      <c r="K36" s="25">
        <f>SUMIFS(C36:G36, C6:G6, "19MEE314_CO3")</f>
        <v>5</v>
      </c>
      <c r="L36" s="25">
        <f>SUMIFS(C36:G36, C6:G6, "19MEE314_CO4")</f>
        <v>0</v>
      </c>
      <c r="M36" s="25">
        <f>SUMIFS(C36:G36, C6:G6, "19MEE314_CO5")</f>
        <v>0</v>
      </c>
    </row>
    <row r="37" spans="1:13" x14ac:dyDescent="0.3">
      <c r="A37" s="24" t="s">
        <v>132</v>
      </c>
      <c r="B37" s="24" t="s">
        <v>133</v>
      </c>
      <c r="C37" s="24">
        <v>7</v>
      </c>
      <c r="D37" s="24">
        <v>6</v>
      </c>
      <c r="E37" s="24">
        <v>0</v>
      </c>
      <c r="F37" s="24">
        <v>0</v>
      </c>
      <c r="G37" s="24">
        <v>0</v>
      </c>
      <c r="I37" s="25">
        <f>SUMIFS(C37:G37, C6:G6, "19MEE314_CO1")</f>
        <v>7</v>
      </c>
      <c r="J37" s="25">
        <f>SUMIFS(C37:G37, C6:G6, "19MEE314_CO2")</f>
        <v>6</v>
      </c>
      <c r="K37" s="25">
        <f>SUMIFS(C37:G37, C6:G6, "19MEE314_CO3")</f>
        <v>0</v>
      </c>
      <c r="L37" s="25">
        <f>SUMIFS(C37:G37, C6:G6, "19MEE314_CO4")</f>
        <v>0</v>
      </c>
      <c r="M37" s="25">
        <f>SUMIFS(C37:G37, C6:G6, "19MEE314_CO5")</f>
        <v>0</v>
      </c>
    </row>
    <row r="38" spans="1:13" x14ac:dyDescent="0.3">
      <c r="A38" s="26" t="s">
        <v>134</v>
      </c>
      <c r="B38" s="26" t="s">
        <v>135</v>
      </c>
      <c r="C38" s="26">
        <v>7</v>
      </c>
      <c r="D38" s="26">
        <v>10</v>
      </c>
      <c r="E38" s="26">
        <v>2.5</v>
      </c>
      <c r="F38" s="26">
        <v>10</v>
      </c>
      <c r="G38" s="26">
        <v>4</v>
      </c>
      <c r="I38" s="25">
        <f>SUMIFS(C38:G38, C6:G6, "19MEE314_CO1")</f>
        <v>7</v>
      </c>
      <c r="J38" s="25">
        <f>SUMIFS(C38:G38, C6:G6, "19MEE314_CO2")</f>
        <v>22.5</v>
      </c>
      <c r="K38" s="25">
        <f>SUMIFS(C38:G38, C6:G6, "19MEE314_CO3")</f>
        <v>4</v>
      </c>
      <c r="L38" s="25">
        <f>SUMIFS(C38:G38, C6:G6, "19MEE314_CO4")</f>
        <v>0</v>
      </c>
      <c r="M38" s="25">
        <f>SUMIFS(C38:G38, C6:G6, "19MEE314_CO5")</f>
        <v>0</v>
      </c>
    </row>
    <row r="39" spans="1:13" x14ac:dyDescent="0.3">
      <c r="A39" s="24" t="s">
        <v>136</v>
      </c>
      <c r="B39" s="24" t="s">
        <v>137</v>
      </c>
      <c r="C39" s="24">
        <v>3</v>
      </c>
      <c r="D39" s="24">
        <v>1</v>
      </c>
      <c r="E39" s="24">
        <v>1</v>
      </c>
      <c r="F39" s="24">
        <v>11.5</v>
      </c>
      <c r="G39" s="24">
        <v>4</v>
      </c>
      <c r="I39" s="25">
        <f>SUMIFS(C39:G39, C6:G6, "19MEE314_CO1")</f>
        <v>3</v>
      </c>
      <c r="J39" s="25">
        <f>SUMIFS(C39:G39, C6:G6, "19MEE314_CO2")</f>
        <v>13.5</v>
      </c>
      <c r="K39" s="25">
        <f>SUMIFS(C39:G39, C6:G6, "19MEE314_CO3")</f>
        <v>4</v>
      </c>
      <c r="L39" s="25">
        <f>SUMIFS(C39:G39, C6:G6, "19MEE314_CO4")</f>
        <v>0</v>
      </c>
      <c r="M39" s="25">
        <f>SUMIFS(C39:G39, C6:G6, "19MEE314_CO5")</f>
        <v>0</v>
      </c>
    </row>
    <row r="40" spans="1:13" x14ac:dyDescent="0.3">
      <c r="A40" s="26" t="s">
        <v>138</v>
      </c>
      <c r="B40" s="26" t="s">
        <v>139</v>
      </c>
      <c r="C40" s="26">
        <v>7</v>
      </c>
      <c r="D40" s="26">
        <v>0</v>
      </c>
      <c r="E40" s="26">
        <v>2.5</v>
      </c>
      <c r="F40" s="26">
        <v>0</v>
      </c>
      <c r="G40" s="26">
        <v>1</v>
      </c>
      <c r="I40" s="25">
        <f>SUMIFS(C40:G40, C6:G6, "19MEE314_CO1")</f>
        <v>7</v>
      </c>
      <c r="J40" s="25">
        <f>SUMIFS(C40:G40, C6:G6, "19MEE314_CO2")</f>
        <v>2.5</v>
      </c>
      <c r="K40" s="25">
        <f>SUMIFS(C40:G40, C6:G6, "19MEE314_CO3")</f>
        <v>1</v>
      </c>
      <c r="L40" s="25">
        <f>SUMIFS(C40:G40, C6:G6, "19MEE314_CO4")</f>
        <v>0</v>
      </c>
      <c r="M40" s="25">
        <f>SUMIFS(C40:G40, C6:G6, "19MEE314_CO5")</f>
        <v>0</v>
      </c>
    </row>
    <row r="41" spans="1:13" x14ac:dyDescent="0.3">
      <c r="A41" s="24" t="s">
        <v>140</v>
      </c>
      <c r="B41" s="24" t="s">
        <v>141</v>
      </c>
      <c r="C41" s="24">
        <v>7</v>
      </c>
      <c r="D41" s="24">
        <v>10</v>
      </c>
      <c r="E41" s="24">
        <v>0</v>
      </c>
      <c r="F41" s="24">
        <v>11</v>
      </c>
      <c r="G41" s="24">
        <v>5</v>
      </c>
      <c r="I41" s="25">
        <f>SUMIFS(C41:G41, C6:G6, "19MEE314_CO1")</f>
        <v>7</v>
      </c>
      <c r="J41" s="25">
        <f>SUMIFS(C41:G41, C6:G6, "19MEE314_CO2")</f>
        <v>21</v>
      </c>
      <c r="K41" s="25">
        <f>SUMIFS(C41:G41, C6:G6, "19MEE314_CO3")</f>
        <v>5</v>
      </c>
      <c r="L41" s="25">
        <f>SUMIFS(C41:G41, C6:G6, "19MEE314_CO4")</f>
        <v>0</v>
      </c>
      <c r="M41" s="25">
        <f>SUMIFS(C41:G41, C6:G6, "19MEE314_CO5")</f>
        <v>0</v>
      </c>
    </row>
    <row r="42" spans="1:13" x14ac:dyDescent="0.3">
      <c r="A42" s="26" t="s">
        <v>142</v>
      </c>
      <c r="B42" s="26" t="s">
        <v>143</v>
      </c>
      <c r="C42" s="26">
        <v>7</v>
      </c>
      <c r="D42" s="26">
        <v>6</v>
      </c>
      <c r="E42" s="26">
        <v>1.5</v>
      </c>
      <c r="F42" s="26">
        <v>13</v>
      </c>
      <c r="G42" s="26">
        <v>5</v>
      </c>
      <c r="I42" s="25">
        <f>SUMIFS(C42:G42, C6:G6, "19MEE314_CO1")</f>
        <v>7</v>
      </c>
      <c r="J42" s="25">
        <f>SUMIFS(C42:G42, C6:G6, "19MEE314_CO2")</f>
        <v>20.5</v>
      </c>
      <c r="K42" s="25">
        <f>SUMIFS(C42:G42, C6:G6, "19MEE314_CO3")</f>
        <v>5</v>
      </c>
      <c r="L42" s="25">
        <f>SUMIFS(C42:G42, C6:G6, "19MEE314_CO4")</f>
        <v>0</v>
      </c>
      <c r="M42" s="25">
        <f>SUMIFS(C42:G42, C6:G6, "19MEE314_CO5")</f>
        <v>0</v>
      </c>
    </row>
    <row r="43" spans="1:13" x14ac:dyDescent="0.3">
      <c r="A43" s="24" t="s">
        <v>144</v>
      </c>
      <c r="B43" s="24" t="s">
        <v>145</v>
      </c>
      <c r="C43" s="24">
        <v>5</v>
      </c>
      <c r="D43" s="24">
        <v>0</v>
      </c>
      <c r="E43" s="24">
        <v>1</v>
      </c>
      <c r="F43" s="24">
        <v>3.5</v>
      </c>
      <c r="G43" s="24">
        <v>5</v>
      </c>
      <c r="I43" s="25">
        <f>SUMIFS(C43:G43, C6:G6, "19MEE314_CO1")</f>
        <v>5</v>
      </c>
      <c r="J43" s="25">
        <f>SUMIFS(C43:G43, C6:G6, "19MEE314_CO2")</f>
        <v>4.5</v>
      </c>
      <c r="K43" s="25">
        <f>SUMIFS(C43:G43, C6:G6, "19MEE314_CO3")</f>
        <v>5</v>
      </c>
      <c r="L43" s="25">
        <f>SUMIFS(C43:G43, C6:G6, "19MEE314_CO4")</f>
        <v>0</v>
      </c>
      <c r="M43" s="25">
        <f>SUMIFS(C43:G43, C6:G6, "19MEE314_CO5")</f>
        <v>0</v>
      </c>
    </row>
    <row r="44" spans="1:13" x14ac:dyDescent="0.3">
      <c r="A44" s="26" t="s">
        <v>146</v>
      </c>
      <c r="B44" s="26" t="s">
        <v>147</v>
      </c>
      <c r="C44" s="26">
        <v>1</v>
      </c>
      <c r="D44" s="26">
        <v>7</v>
      </c>
      <c r="E44" s="26">
        <v>2.5</v>
      </c>
      <c r="F44" s="26">
        <v>3</v>
      </c>
      <c r="G44" s="26">
        <v>6</v>
      </c>
      <c r="I44" s="25">
        <f>SUMIFS(C44:G44, C6:G6, "19MEE314_CO1")</f>
        <v>1</v>
      </c>
      <c r="J44" s="25">
        <f>SUMIFS(C44:G44, C6:G6, "19MEE314_CO2")</f>
        <v>12.5</v>
      </c>
      <c r="K44" s="25">
        <f>SUMIFS(C44:G44, C6:G6, "19MEE314_CO3")</f>
        <v>6</v>
      </c>
      <c r="L44" s="25">
        <f>SUMIFS(C44:G44, C6:G6, "19MEE314_CO4")</f>
        <v>0</v>
      </c>
      <c r="M44" s="25">
        <f>SUMIFS(C44:G44, C6:G6, "19MEE314_CO5")</f>
        <v>0</v>
      </c>
    </row>
    <row r="45" spans="1:13" x14ac:dyDescent="0.3">
      <c r="A45" s="24" t="s">
        <v>148</v>
      </c>
      <c r="B45" s="24" t="s">
        <v>149</v>
      </c>
      <c r="C45" s="24">
        <v>5</v>
      </c>
      <c r="D45" s="24">
        <v>6</v>
      </c>
      <c r="E45" s="24">
        <v>2.5</v>
      </c>
      <c r="F45" s="24">
        <v>7.5</v>
      </c>
      <c r="G45" s="24">
        <v>4</v>
      </c>
      <c r="I45" s="25">
        <f>SUMIFS(C45:G45, C6:G6, "19MEE314_CO1")</f>
        <v>5</v>
      </c>
      <c r="J45" s="25">
        <f>SUMIFS(C45:G45, C6:G6, "19MEE314_CO2")</f>
        <v>16</v>
      </c>
      <c r="K45" s="25">
        <f>SUMIFS(C45:G45, C6:G6, "19MEE314_CO3")</f>
        <v>4</v>
      </c>
      <c r="L45" s="25">
        <f>SUMIFS(C45:G45, C6:G6, "19MEE314_CO4")</f>
        <v>0</v>
      </c>
      <c r="M45" s="25">
        <f>SUMIFS(C45:G45, C6:G6, "19MEE314_CO5")</f>
        <v>0</v>
      </c>
    </row>
    <row r="46" spans="1:13" x14ac:dyDescent="0.3">
      <c r="A46" s="26" t="s">
        <v>150</v>
      </c>
      <c r="B46" s="26" t="s">
        <v>151</v>
      </c>
      <c r="C46" s="26">
        <v>7</v>
      </c>
      <c r="D46" s="26">
        <v>0</v>
      </c>
      <c r="E46" s="26">
        <v>2.5</v>
      </c>
      <c r="F46" s="26">
        <v>0</v>
      </c>
      <c r="G46" s="26">
        <v>6</v>
      </c>
      <c r="I46" s="25">
        <f>SUMIFS(C46:G46, C6:G6, "19MEE314_CO1")</f>
        <v>7</v>
      </c>
      <c r="J46" s="25">
        <f>SUMIFS(C46:G46, C6:G6, "19MEE314_CO2")</f>
        <v>2.5</v>
      </c>
      <c r="K46" s="25">
        <f>SUMIFS(C46:G46, C6:G6, "19MEE314_CO3")</f>
        <v>6</v>
      </c>
      <c r="L46" s="25">
        <f>SUMIFS(C46:G46, C6:G6, "19MEE314_CO4")</f>
        <v>0</v>
      </c>
      <c r="M46" s="25">
        <f>SUMIFS(C46:G46, C6:G6, "19MEE314_CO5")</f>
        <v>0</v>
      </c>
    </row>
    <row r="47" spans="1:13" x14ac:dyDescent="0.3">
      <c r="A47" s="24" t="s">
        <v>152</v>
      </c>
      <c r="B47" s="24" t="s">
        <v>153</v>
      </c>
      <c r="C47" s="24">
        <v>6</v>
      </c>
      <c r="D47" s="24">
        <v>0</v>
      </c>
      <c r="E47" s="24">
        <v>1.5</v>
      </c>
      <c r="F47" s="24">
        <v>12.5</v>
      </c>
      <c r="G47" s="24">
        <v>10</v>
      </c>
      <c r="I47" s="25">
        <f>SUMIFS(C47:G47, C6:G6, "19MEE314_CO1")</f>
        <v>6</v>
      </c>
      <c r="J47" s="25">
        <f>SUMIFS(C47:G47, C6:G6, "19MEE314_CO2")</f>
        <v>14</v>
      </c>
      <c r="K47" s="25">
        <f>SUMIFS(C47:G47, C6:G6, "19MEE314_CO3")</f>
        <v>10</v>
      </c>
      <c r="L47" s="25">
        <f>SUMIFS(C47:G47, C6:G6, "19MEE314_CO4")</f>
        <v>0</v>
      </c>
      <c r="M47" s="25">
        <f>SUMIFS(C47:G47, C6:G6, "19MEE314_CO5")</f>
        <v>0</v>
      </c>
    </row>
    <row r="48" spans="1:13" x14ac:dyDescent="0.3">
      <c r="A48" s="26" t="s">
        <v>154</v>
      </c>
      <c r="B48" s="26" t="s">
        <v>155</v>
      </c>
      <c r="C48" s="26">
        <v>5</v>
      </c>
      <c r="D48" s="26">
        <v>5</v>
      </c>
      <c r="E48" s="26">
        <v>1.5</v>
      </c>
      <c r="F48" s="26">
        <v>6</v>
      </c>
      <c r="G48" s="26">
        <v>3</v>
      </c>
      <c r="I48" s="25">
        <f>SUMIFS(C48:G48, C6:G6, "19MEE314_CO1")</f>
        <v>5</v>
      </c>
      <c r="J48" s="25">
        <f>SUMIFS(C48:G48, C6:G6, "19MEE314_CO2")</f>
        <v>12.5</v>
      </c>
      <c r="K48" s="25">
        <f>SUMIFS(C48:G48, C6:G6, "19MEE314_CO3")</f>
        <v>3</v>
      </c>
      <c r="L48" s="25">
        <f>SUMIFS(C48:G48, C6:G6, "19MEE314_CO4")</f>
        <v>0</v>
      </c>
      <c r="M48" s="25">
        <f>SUMIFS(C48:G48, C6:G6, "19MEE314_CO5")</f>
        <v>0</v>
      </c>
    </row>
    <row r="49" spans="1:13" x14ac:dyDescent="0.3">
      <c r="A49" s="24" t="s">
        <v>156</v>
      </c>
      <c r="B49" s="24" t="s">
        <v>157</v>
      </c>
      <c r="C49" s="24">
        <v>7</v>
      </c>
      <c r="D49" s="24">
        <v>0</v>
      </c>
      <c r="E49" s="24">
        <v>0</v>
      </c>
      <c r="F49" s="24">
        <v>9.5</v>
      </c>
      <c r="G49" s="24">
        <v>0</v>
      </c>
      <c r="I49" s="25">
        <f>SUMIFS(C49:G49, C6:G6, "19MEE314_CO1")</f>
        <v>7</v>
      </c>
      <c r="J49" s="25">
        <f>SUMIFS(C49:G49, C6:G6, "19MEE314_CO2")</f>
        <v>9.5</v>
      </c>
      <c r="K49" s="25">
        <f>SUMIFS(C49:G49, C6:G6, "19MEE314_CO3")</f>
        <v>0</v>
      </c>
      <c r="L49" s="25">
        <f>SUMIFS(C49:G49, C6:G6, "19MEE314_CO4")</f>
        <v>0</v>
      </c>
      <c r="M49" s="25">
        <f>SUMIFS(C49:G49, C6:G6, "19MEE314_CO5")</f>
        <v>0</v>
      </c>
    </row>
    <row r="50" spans="1:13" x14ac:dyDescent="0.3">
      <c r="A50" s="26" t="s">
        <v>158</v>
      </c>
      <c r="B50" s="26" t="s">
        <v>159</v>
      </c>
      <c r="C50" s="26">
        <v>6</v>
      </c>
      <c r="D50" s="26">
        <v>2</v>
      </c>
      <c r="E50" s="26">
        <v>0</v>
      </c>
      <c r="F50" s="26">
        <v>1</v>
      </c>
      <c r="G50" s="26">
        <v>1</v>
      </c>
      <c r="I50" s="25">
        <f>SUMIFS(C50:G50, C6:G6, "19MEE314_CO1")</f>
        <v>6</v>
      </c>
      <c r="J50" s="25">
        <f>SUMIFS(C50:G50, C6:G6, "19MEE314_CO2")</f>
        <v>3</v>
      </c>
      <c r="K50" s="25">
        <f>SUMIFS(C50:G50, C6:G6, "19MEE314_CO3")</f>
        <v>1</v>
      </c>
      <c r="L50" s="25">
        <f>SUMIFS(C50:G50, C6:G6, "19MEE314_CO4")</f>
        <v>0</v>
      </c>
      <c r="M50" s="25">
        <f>SUMIFS(C50:G50, C6:G6, "19MEE314_CO5")</f>
        <v>0</v>
      </c>
    </row>
    <row r="51" spans="1:13" x14ac:dyDescent="0.3">
      <c r="A51" s="24" t="s">
        <v>160</v>
      </c>
      <c r="B51" s="24" t="s">
        <v>161</v>
      </c>
      <c r="C51" s="24">
        <v>7</v>
      </c>
      <c r="D51" s="24">
        <v>1</v>
      </c>
      <c r="E51" s="24">
        <v>2</v>
      </c>
      <c r="F51" s="24">
        <v>11</v>
      </c>
      <c r="G51" s="24">
        <v>8.5</v>
      </c>
      <c r="I51" s="25">
        <f>SUMIFS(C51:G51, C6:G6, "19MEE314_CO1")</f>
        <v>7</v>
      </c>
      <c r="J51" s="25">
        <f>SUMIFS(C51:G51, C6:G6, "19MEE314_CO2")</f>
        <v>14</v>
      </c>
      <c r="K51" s="25">
        <f>SUMIFS(C51:G51, C6:G6, "19MEE314_CO3")</f>
        <v>8.5</v>
      </c>
      <c r="L51" s="25">
        <f>SUMIFS(C51:G51, C6:G6, "19MEE314_CO4")</f>
        <v>0</v>
      </c>
      <c r="M51" s="25">
        <f>SUMIFS(C51:G51, C6:G6, "19MEE314_CO5")</f>
        <v>0</v>
      </c>
    </row>
    <row r="52" spans="1:13" x14ac:dyDescent="0.3">
      <c r="A52" s="26" t="s">
        <v>162</v>
      </c>
      <c r="B52" s="26" t="s">
        <v>163</v>
      </c>
      <c r="C52" s="26">
        <v>7</v>
      </c>
      <c r="D52" s="26">
        <v>7</v>
      </c>
      <c r="E52" s="26">
        <v>2.5</v>
      </c>
      <c r="F52" s="26">
        <v>8.5</v>
      </c>
      <c r="G52" s="26">
        <v>5</v>
      </c>
      <c r="I52" s="25">
        <f>SUMIFS(C52:G52, C6:G6, "19MEE314_CO1")</f>
        <v>7</v>
      </c>
      <c r="J52" s="25">
        <f>SUMIFS(C52:G52, C6:G6, "19MEE314_CO2")</f>
        <v>18</v>
      </c>
      <c r="K52" s="25">
        <f>SUMIFS(C52:G52, C6:G6, "19MEE314_CO3")</f>
        <v>5</v>
      </c>
      <c r="L52" s="25">
        <f>SUMIFS(C52:G52, C6:G6, "19MEE314_CO4")</f>
        <v>0</v>
      </c>
      <c r="M52" s="25">
        <f>SUMIFS(C52:G52, C6:G6, "19MEE314_CO5")</f>
        <v>0</v>
      </c>
    </row>
    <row r="53" spans="1:13" x14ac:dyDescent="0.3">
      <c r="A53" s="24" t="s">
        <v>164</v>
      </c>
      <c r="B53" s="24" t="s">
        <v>165</v>
      </c>
      <c r="C53" s="24">
        <v>7</v>
      </c>
      <c r="D53" s="24">
        <v>10</v>
      </c>
      <c r="E53" s="24">
        <v>1.5</v>
      </c>
      <c r="F53" s="24">
        <v>11</v>
      </c>
      <c r="G53" s="24">
        <v>11</v>
      </c>
      <c r="I53" s="25">
        <f>SUMIFS(C53:G53, C6:G6, "19MEE314_CO1")</f>
        <v>7</v>
      </c>
      <c r="J53" s="25">
        <f>SUMIFS(C53:G53, C6:G6, "19MEE314_CO2")</f>
        <v>22.5</v>
      </c>
      <c r="K53" s="25">
        <f>SUMIFS(C53:G53, C6:G6, "19MEE314_CO3")</f>
        <v>11</v>
      </c>
      <c r="L53" s="25">
        <f>SUMIFS(C53:G53, C6:G6, "19MEE314_CO4")</f>
        <v>0</v>
      </c>
      <c r="M53" s="25">
        <f>SUMIFS(C53:G53, C6:G6, "19MEE314_CO5")</f>
        <v>0</v>
      </c>
    </row>
    <row r="54" spans="1:13" x14ac:dyDescent="0.3">
      <c r="A54" s="26" t="s">
        <v>166</v>
      </c>
      <c r="B54" s="26" t="s">
        <v>167</v>
      </c>
      <c r="C54" s="26">
        <v>7</v>
      </c>
      <c r="D54" s="26">
        <v>2</v>
      </c>
      <c r="E54" s="26">
        <v>1</v>
      </c>
      <c r="F54" s="26">
        <v>11</v>
      </c>
      <c r="G54" s="26">
        <v>9</v>
      </c>
      <c r="I54" s="25">
        <f>SUMIFS(C54:G54, C6:G6, "19MEE314_CO1")</f>
        <v>7</v>
      </c>
      <c r="J54" s="25">
        <f>SUMIFS(C54:G54, C6:G6, "19MEE314_CO2")</f>
        <v>14</v>
      </c>
      <c r="K54" s="25">
        <f>SUMIFS(C54:G54, C6:G6, "19MEE314_CO3")</f>
        <v>9</v>
      </c>
      <c r="L54" s="25">
        <f>SUMIFS(C54:G54, C6:G6, "19MEE314_CO4")</f>
        <v>0</v>
      </c>
      <c r="M54" s="25">
        <f>SUMIFS(C54:G54, C6:G6, "19MEE314_CO5")</f>
        <v>0</v>
      </c>
    </row>
    <row r="55" spans="1:13" x14ac:dyDescent="0.3">
      <c r="A55" s="24" t="s">
        <v>168</v>
      </c>
      <c r="B55" s="24" t="s">
        <v>169</v>
      </c>
      <c r="C55" s="24">
        <v>6</v>
      </c>
      <c r="D55" s="24">
        <v>0</v>
      </c>
      <c r="E55" s="24">
        <v>0</v>
      </c>
      <c r="F55" s="24">
        <v>0</v>
      </c>
      <c r="G55" s="24">
        <v>5</v>
      </c>
      <c r="I55" s="25">
        <f>SUMIFS(C55:G55, C6:G6, "19MEE314_CO1")</f>
        <v>6</v>
      </c>
      <c r="J55" s="25">
        <f>SUMIFS(C55:G55, C6:G6, "19MEE314_CO2")</f>
        <v>0</v>
      </c>
      <c r="K55" s="25">
        <f>SUMIFS(C55:G55, C6:G6, "19MEE314_CO3")</f>
        <v>5</v>
      </c>
      <c r="L55" s="25">
        <f>SUMIFS(C55:G55, C6:G6, "19MEE314_CO4")</f>
        <v>0</v>
      </c>
      <c r="M55" s="25">
        <f>SUMIFS(C55:G55, C6:G6, "19MEE314_CO5")</f>
        <v>0</v>
      </c>
    </row>
    <row r="56" spans="1:13" x14ac:dyDescent="0.3">
      <c r="A56" s="26" t="s">
        <v>170</v>
      </c>
      <c r="B56" s="26" t="s">
        <v>171</v>
      </c>
      <c r="C56" s="26">
        <v>5</v>
      </c>
      <c r="D56" s="26">
        <v>6</v>
      </c>
      <c r="E56" s="26">
        <v>2</v>
      </c>
      <c r="F56" s="26">
        <v>6</v>
      </c>
      <c r="G56" s="26">
        <v>3</v>
      </c>
      <c r="I56" s="25">
        <f>SUMIFS(C56:G56, C6:G6, "19MEE314_CO1")</f>
        <v>5</v>
      </c>
      <c r="J56" s="25">
        <f>SUMIFS(C56:G56, C6:G6, "19MEE314_CO2")</f>
        <v>14</v>
      </c>
      <c r="K56" s="25">
        <f>SUMIFS(C56:G56, C6:G6, "19MEE314_CO3")</f>
        <v>3</v>
      </c>
      <c r="L56" s="25">
        <f>SUMIFS(C56:G56, C6:G6, "19MEE314_CO4")</f>
        <v>0</v>
      </c>
      <c r="M56" s="25">
        <f>SUMIFS(C56:G56, C6:G6, "19MEE314_CO5")</f>
        <v>0</v>
      </c>
    </row>
    <row r="57" spans="1:13" x14ac:dyDescent="0.3">
      <c r="A57" s="24" t="s">
        <v>172</v>
      </c>
      <c r="B57" s="24" t="s">
        <v>173</v>
      </c>
      <c r="C57" s="24">
        <v>4</v>
      </c>
      <c r="D57" s="24">
        <v>3</v>
      </c>
      <c r="E57" s="24">
        <v>2.5</v>
      </c>
      <c r="F57" s="24">
        <v>4</v>
      </c>
      <c r="G57" s="24">
        <v>1</v>
      </c>
      <c r="I57" s="25">
        <f>SUMIFS(C57:G57, C6:G6, "19MEE314_CO1")</f>
        <v>4</v>
      </c>
      <c r="J57" s="25">
        <f>SUMIFS(C57:G57, C6:G6, "19MEE314_CO2")</f>
        <v>9.5</v>
      </c>
      <c r="K57" s="25">
        <f>SUMIFS(C57:G57, C6:G6, "19MEE314_CO3")</f>
        <v>1</v>
      </c>
      <c r="L57" s="25">
        <f>SUMIFS(C57:G57, C6:G6, "19MEE314_CO4")</f>
        <v>0</v>
      </c>
      <c r="M57" s="25">
        <f>SUMIFS(C57:G57, C6:G6, "19MEE314_CO5")</f>
        <v>0</v>
      </c>
    </row>
    <row r="58" spans="1:13" x14ac:dyDescent="0.3">
      <c r="A58" s="26" t="s">
        <v>174</v>
      </c>
      <c r="B58" s="26" t="s">
        <v>175</v>
      </c>
      <c r="C58" s="26">
        <v>3</v>
      </c>
      <c r="D58" s="26">
        <v>3</v>
      </c>
      <c r="E58" s="26">
        <v>2</v>
      </c>
      <c r="F58" s="26">
        <v>7</v>
      </c>
      <c r="G58" s="26">
        <v>11</v>
      </c>
      <c r="I58" s="25">
        <f>SUMIFS(C58:G58, C6:G6, "19MEE314_CO1")</f>
        <v>3</v>
      </c>
      <c r="J58" s="25">
        <f>SUMIFS(C58:G58, C6:G6, "19MEE314_CO2")</f>
        <v>12</v>
      </c>
      <c r="K58" s="25">
        <f>SUMIFS(C58:G58, C6:G6, "19MEE314_CO3")</f>
        <v>11</v>
      </c>
      <c r="L58" s="25">
        <f>SUMIFS(C58:G58, C6:G6, "19MEE314_CO4")</f>
        <v>0</v>
      </c>
      <c r="M58" s="25">
        <f>SUMIFS(C58:G58, C6:G6, "19MEE314_CO5")</f>
        <v>0</v>
      </c>
    </row>
    <row r="59" spans="1:13" x14ac:dyDescent="0.3">
      <c r="A59" s="24" t="s">
        <v>176</v>
      </c>
      <c r="B59" s="24" t="s">
        <v>177</v>
      </c>
      <c r="C59" s="24">
        <v>2</v>
      </c>
      <c r="D59" s="24">
        <v>0</v>
      </c>
      <c r="E59" s="24">
        <v>2.5</v>
      </c>
      <c r="F59" s="24">
        <v>13</v>
      </c>
      <c r="G59" s="24">
        <v>5</v>
      </c>
      <c r="I59" s="25">
        <f>SUMIFS(C59:G59, C6:G6, "19MEE314_CO1")</f>
        <v>2</v>
      </c>
      <c r="J59" s="25">
        <f>SUMIFS(C59:G59, C6:G6, "19MEE314_CO2")</f>
        <v>15.5</v>
      </c>
      <c r="K59" s="25">
        <f>SUMIFS(C59:G59, C6:G6, "19MEE314_CO3")</f>
        <v>5</v>
      </c>
      <c r="L59" s="25">
        <f>SUMIFS(C59:G59, C6:G6, "19MEE314_CO4")</f>
        <v>0</v>
      </c>
      <c r="M59" s="25">
        <f>SUMIFS(C59:G59, C6:G6, "19MEE314_CO5")</f>
        <v>0</v>
      </c>
    </row>
    <row r="60" spans="1:13" x14ac:dyDescent="0.3">
      <c r="A60" s="26" t="s">
        <v>178</v>
      </c>
      <c r="B60" s="26" t="s">
        <v>179</v>
      </c>
      <c r="C60" s="26">
        <v>6</v>
      </c>
      <c r="D60" s="26">
        <v>6</v>
      </c>
      <c r="E60" s="26">
        <v>1.5</v>
      </c>
      <c r="F60" s="26">
        <v>9.5</v>
      </c>
      <c r="G60" s="26">
        <v>9</v>
      </c>
      <c r="I60" s="25">
        <f>SUMIFS(C60:G60, C6:G6, "19MEE314_CO1")</f>
        <v>6</v>
      </c>
      <c r="J60" s="25">
        <f>SUMIFS(C60:G60, C6:G6, "19MEE314_CO2")</f>
        <v>17</v>
      </c>
      <c r="K60" s="25">
        <f>SUMIFS(C60:G60, C6:G6, "19MEE314_CO3")</f>
        <v>9</v>
      </c>
      <c r="L60" s="25">
        <f>SUMIFS(C60:G60, C6:G6, "19MEE314_CO4")</f>
        <v>0</v>
      </c>
      <c r="M60" s="25">
        <f>SUMIFS(C60:G60, C6:G6, "19MEE314_CO5")</f>
        <v>0</v>
      </c>
    </row>
    <row r="61" spans="1:13" x14ac:dyDescent="0.3">
      <c r="A61" s="24" t="s">
        <v>180</v>
      </c>
      <c r="B61" s="24" t="s">
        <v>187</v>
      </c>
      <c r="C61" s="24">
        <v>5</v>
      </c>
      <c r="D61" s="24">
        <v>3</v>
      </c>
      <c r="E61" s="24">
        <v>2.5</v>
      </c>
      <c r="F61" s="24">
        <v>7.5</v>
      </c>
      <c r="G61" s="24">
        <v>6</v>
      </c>
      <c r="I61" s="25">
        <f>SUMIFS(C61:G61, C6:G6, "19MEE314_CO1")</f>
        <v>5</v>
      </c>
      <c r="J61" s="25">
        <f>SUMIFS(C61:G61, C6:G6, "19MEE314_CO2")</f>
        <v>13</v>
      </c>
      <c r="K61" s="25">
        <f>SUMIFS(C61:G61, C6:G6, "19MEE314_CO3")</f>
        <v>6</v>
      </c>
      <c r="L61" s="25">
        <f>SUMIFS(C61:G61, C6:G6, "19MEE314_CO4")</f>
        <v>0</v>
      </c>
      <c r="M61" s="25">
        <f>SUMIFS(C61:G61, C6:G6, "19MEE314_CO5")</f>
        <v>0</v>
      </c>
    </row>
    <row r="62" spans="1:13" x14ac:dyDescent="0.3">
      <c r="A62" s="26" t="s">
        <v>181</v>
      </c>
      <c r="B62" s="26" t="s">
        <v>188</v>
      </c>
      <c r="C62" s="26">
        <v>5</v>
      </c>
      <c r="D62" s="26">
        <v>0</v>
      </c>
      <c r="E62" s="26">
        <v>0</v>
      </c>
      <c r="F62" s="26">
        <v>0</v>
      </c>
      <c r="G62" s="26">
        <v>3</v>
      </c>
      <c r="I62" s="25">
        <f>SUMIFS(C62:G62, C6:G6, "19MEE314_CO1")</f>
        <v>5</v>
      </c>
      <c r="J62" s="25">
        <f>SUMIFS(C62:G62, C6:G6, "19MEE314_CO2")</f>
        <v>0</v>
      </c>
      <c r="K62" s="25">
        <f>SUMIFS(C62:G62, C6:G6, "19MEE314_CO3")</f>
        <v>3</v>
      </c>
      <c r="L62" s="25">
        <f>SUMIFS(C62:G62, C6:G6, "19MEE314_CO4")</f>
        <v>0</v>
      </c>
      <c r="M62" s="25">
        <f>SUMIFS(C62:G62, C6:G6, "19MEE314_CO5")</f>
        <v>0</v>
      </c>
    </row>
    <row r="63" spans="1:13" x14ac:dyDescent="0.3">
      <c r="A63" s="24" t="s">
        <v>182</v>
      </c>
      <c r="B63" s="24" t="s">
        <v>189</v>
      </c>
      <c r="C63" s="24">
        <v>2</v>
      </c>
      <c r="D63" s="24">
        <v>0</v>
      </c>
      <c r="E63" s="24">
        <v>1.5</v>
      </c>
      <c r="F63" s="24">
        <v>2</v>
      </c>
      <c r="G63" s="24">
        <v>6</v>
      </c>
      <c r="I63" s="25">
        <f>SUMIFS(C63:G63, C6:G6, "19MEE314_CO1")</f>
        <v>2</v>
      </c>
      <c r="J63" s="25">
        <f>SUMIFS(C63:G63, C6:G6, "19MEE314_CO2")</f>
        <v>3.5</v>
      </c>
      <c r="K63" s="25">
        <f>SUMIFS(C63:G63, C6:G6, "19MEE314_CO3")</f>
        <v>6</v>
      </c>
      <c r="L63" s="25">
        <f>SUMIFS(C63:G63, C6:G6, "19MEE314_CO4")</f>
        <v>0</v>
      </c>
      <c r="M63" s="25">
        <f>SUMIFS(C63:G63, C6:G6, "19MEE314_CO5")</f>
        <v>0</v>
      </c>
    </row>
    <row r="64" spans="1:13" x14ac:dyDescent="0.3">
      <c r="A64" s="26" t="s">
        <v>190</v>
      </c>
      <c r="B64" s="26" t="s">
        <v>191</v>
      </c>
      <c r="C64" s="26">
        <v>7</v>
      </c>
      <c r="D64" s="26">
        <v>7</v>
      </c>
      <c r="E64" s="26">
        <v>1.5</v>
      </c>
      <c r="F64" s="26">
        <v>4</v>
      </c>
      <c r="G64" s="26">
        <v>5</v>
      </c>
      <c r="I64" s="25">
        <f>SUMIFS(C64:G64, C6:G6, "19MEE314_CO1")</f>
        <v>7</v>
      </c>
      <c r="J64" s="25">
        <f>SUMIFS(C64:G64, C6:G6, "19MEE314_CO2")</f>
        <v>12.5</v>
      </c>
      <c r="K64" s="25">
        <f>SUMIFS(C64:G64, C6:G6, "19MEE314_CO3")</f>
        <v>5</v>
      </c>
      <c r="L64" s="25">
        <f>SUMIFS(C64:G64, C6:G6, "19MEE314_CO4")</f>
        <v>0</v>
      </c>
      <c r="M64" s="25">
        <f>SUMIFS(C64:G64, C6:G6, "19MEE314_CO5")</f>
        <v>0</v>
      </c>
    </row>
    <row r="65" spans="1:13" x14ac:dyDescent="0.3">
      <c r="A65" s="24" t="s">
        <v>192</v>
      </c>
      <c r="B65" s="24" t="s">
        <v>193</v>
      </c>
      <c r="C65" s="24">
        <v>7</v>
      </c>
      <c r="D65" s="24">
        <v>7</v>
      </c>
      <c r="E65" s="24">
        <v>1.5</v>
      </c>
      <c r="F65" s="24">
        <v>4</v>
      </c>
      <c r="G65" s="24">
        <v>5</v>
      </c>
      <c r="I65" s="25">
        <f>SUMIFS(C65:G65, C6:G6, "19MEE314_CO1")</f>
        <v>7</v>
      </c>
      <c r="J65" s="25">
        <f>SUMIFS(C65:G65, C6:G6, "19MEE314_CO2")</f>
        <v>12.5</v>
      </c>
      <c r="K65" s="25">
        <f>SUMIFS(C65:G65, C6:G6, "19MEE314_CO3")</f>
        <v>5</v>
      </c>
      <c r="L65" s="25">
        <f>SUMIFS(C65:G65, C6:G6, "19MEE314_CO4")</f>
        <v>0</v>
      </c>
      <c r="M65" s="25">
        <f>SUMIFS(C65:G65, C6:G6, "19MEE314_CO5")</f>
        <v>0</v>
      </c>
    </row>
    <row r="66" spans="1:13" x14ac:dyDescent="0.3">
      <c r="A66" s="26" t="s">
        <v>258</v>
      </c>
      <c r="B66" s="26" t="s">
        <v>259</v>
      </c>
      <c r="C66" s="26">
        <v>7</v>
      </c>
      <c r="D66" s="26">
        <v>0</v>
      </c>
      <c r="E66" s="26">
        <v>1</v>
      </c>
      <c r="F66" s="26">
        <v>5</v>
      </c>
      <c r="G66" s="26">
        <v>8.5</v>
      </c>
      <c r="I66" s="25">
        <f>SUMIFS(C66:G66, C6:G6, "19MEE314_CO1")</f>
        <v>7</v>
      </c>
      <c r="J66" s="25">
        <f>SUMIFS(C66:G66, C6:G6, "19MEE314_CO2")</f>
        <v>6</v>
      </c>
      <c r="K66" s="25">
        <f>SUMIFS(C66:G66, C6:G6, "19MEE314_CO3")</f>
        <v>8.5</v>
      </c>
      <c r="L66" s="25">
        <f>SUMIFS(C66:G66, C6:G6, "19MEE314_CO4")</f>
        <v>0</v>
      </c>
      <c r="M66" s="25">
        <f>SUMIFS(C66:G66, C6:G6, "19MEE314_CO5")</f>
        <v>0</v>
      </c>
    </row>
    <row r="67" spans="1:13" x14ac:dyDescent="0.3">
      <c r="A67" s="24" t="s">
        <v>260</v>
      </c>
      <c r="B67" s="24" t="s">
        <v>261</v>
      </c>
      <c r="C67" s="24">
        <v>6</v>
      </c>
      <c r="D67" s="24">
        <v>9</v>
      </c>
      <c r="E67" s="24">
        <v>2.5</v>
      </c>
      <c r="F67" s="24">
        <v>13</v>
      </c>
      <c r="G67" s="24">
        <v>10</v>
      </c>
      <c r="I67" s="25">
        <f>SUMIFS(C67:G67, C6:G6, "19MEE314_CO1")</f>
        <v>6</v>
      </c>
      <c r="J67" s="25">
        <f>SUMIFS(C67:G67, C6:G6, "19MEE314_CO2")</f>
        <v>24.5</v>
      </c>
      <c r="K67" s="25">
        <f>SUMIFS(C67:G67, C6:G6, "19MEE314_CO3")</f>
        <v>10</v>
      </c>
      <c r="L67" s="25">
        <f>SUMIFS(C67:G67, C6:G6, "19MEE314_CO4")</f>
        <v>0</v>
      </c>
      <c r="M67" s="25">
        <f>SUMIFS(C67:G67, C6:G6, "19MEE314_CO5")</f>
        <v>0</v>
      </c>
    </row>
    <row r="68" spans="1:13" x14ac:dyDescent="0.3">
      <c r="A68" s="26" t="s">
        <v>262</v>
      </c>
      <c r="B68" s="26" t="s">
        <v>263</v>
      </c>
      <c r="C68" s="26">
        <v>5</v>
      </c>
      <c r="D68" s="26">
        <v>0</v>
      </c>
      <c r="E68" s="26">
        <v>0</v>
      </c>
      <c r="F68" s="26">
        <v>6</v>
      </c>
      <c r="G68" s="26">
        <v>4</v>
      </c>
      <c r="I68" s="25">
        <f>SUMIFS(C68:G68, C6:G6, "19MEE314_CO1")</f>
        <v>5</v>
      </c>
      <c r="J68" s="25">
        <f>SUMIFS(C68:G68, C6:G6, "19MEE314_CO2")</f>
        <v>6</v>
      </c>
      <c r="K68" s="25">
        <f>SUMIFS(C68:G68, C6:G6, "19MEE314_CO3")</f>
        <v>4</v>
      </c>
      <c r="L68" s="25">
        <f>SUMIFS(C68:G68, C6:G6, "19MEE314_CO4")</f>
        <v>0</v>
      </c>
      <c r="M68" s="25">
        <f>SUMIFS(C68:G68, C6:G6, "19MEE314_CO5")</f>
        <v>0</v>
      </c>
    </row>
    <row r="69" spans="1:13" x14ac:dyDescent="0.3">
      <c r="A69" s="24" t="s">
        <v>264</v>
      </c>
      <c r="B69" s="24" t="s">
        <v>265</v>
      </c>
      <c r="C69" s="24">
        <v>5</v>
      </c>
      <c r="D69" s="24">
        <v>0</v>
      </c>
      <c r="E69" s="24">
        <v>0</v>
      </c>
      <c r="F69" s="24">
        <v>4</v>
      </c>
      <c r="G69" s="24">
        <v>2</v>
      </c>
      <c r="I69" s="25">
        <f>SUMIFS(C69:G69, C6:G6, "19MEE314_CO1")</f>
        <v>5</v>
      </c>
      <c r="J69" s="25">
        <f>SUMIFS(C69:G69, C6:G6, "19MEE314_CO2")</f>
        <v>4</v>
      </c>
      <c r="K69" s="25">
        <f>SUMIFS(C69:G69, C6:G6, "19MEE314_CO3")</f>
        <v>2</v>
      </c>
      <c r="L69" s="25">
        <f>SUMIFS(C69:G69, C6:G6, "19MEE314_CO4")</f>
        <v>0</v>
      </c>
      <c r="M69" s="25">
        <f>SUMIFS(C69:G69, C6:G6, "19MEE314_CO5")</f>
        <v>0</v>
      </c>
    </row>
    <row r="70" spans="1:13" x14ac:dyDescent="0.3">
      <c r="A70" s="26" t="s">
        <v>266</v>
      </c>
      <c r="B70" s="26" t="s">
        <v>267</v>
      </c>
      <c r="C70" s="26">
        <v>2</v>
      </c>
      <c r="D70" s="26">
        <v>7</v>
      </c>
      <c r="E70" s="26">
        <v>2</v>
      </c>
      <c r="F70" s="26">
        <v>12</v>
      </c>
      <c r="G70" s="26">
        <v>2</v>
      </c>
      <c r="I70" s="25">
        <f>SUMIFS(C70:G70, C6:G6, "19MEE314_CO1")</f>
        <v>2</v>
      </c>
      <c r="J70" s="25">
        <f>SUMIFS(C70:G70, C6:G6, "19MEE314_CO2")</f>
        <v>21</v>
      </c>
      <c r="K70" s="25">
        <f>SUMIFS(C70:G70, C6:G6, "19MEE314_CO3")</f>
        <v>2</v>
      </c>
      <c r="L70" s="25">
        <f>SUMIFS(C70:G70, C6:G6, "19MEE314_CO4")</f>
        <v>0</v>
      </c>
      <c r="M70" s="25">
        <f>SUMIFS(C70:G70, C6:G6, "19MEE314_CO5")</f>
        <v>0</v>
      </c>
    </row>
    <row r="71" spans="1:13" x14ac:dyDescent="0.3">
      <c r="A71" s="24" t="s">
        <v>268</v>
      </c>
      <c r="B71" s="24" t="s">
        <v>269</v>
      </c>
      <c r="C71" s="24">
        <v>6</v>
      </c>
      <c r="D71" s="24">
        <v>7</v>
      </c>
      <c r="E71" s="24">
        <v>2.5</v>
      </c>
      <c r="F71" s="24">
        <v>12</v>
      </c>
      <c r="G71" s="24">
        <v>9</v>
      </c>
      <c r="I71" s="25">
        <f>SUMIFS(C71:G71, C6:G6, "19MEE314_CO1")</f>
        <v>6</v>
      </c>
      <c r="J71" s="25">
        <f>SUMIFS(C71:G71, C6:G6, "19MEE314_CO2")</f>
        <v>21.5</v>
      </c>
      <c r="K71" s="25">
        <f>SUMIFS(C71:G71, C6:G6, "19MEE314_CO3")</f>
        <v>9</v>
      </c>
      <c r="L71" s="25">
        <f>SUMIFS(C71:G71, C6:G6, "19MEE314_CO4")</f>
        <v>0</v>
      </c>
      <c r="M71" s="25">
        <f>SUMIFS(C71:G71, C6:G6, "19MEE314_CO5")</f>
        <v>0</v>
      </c>
    </row>
    <row r="72" spans="1:13" x14ac:dyDescent="0.3">
      <c r="A72" s="26" t="s">
        <v>270</v>
      </c>
      <c r="B72" s="26" t="s">
        <v>271</v>
      </c>
      <c r="C72" s="26">
        <v>6</v>
      </c>
      <c r="D72" s="26">
        <v>7</v>
      </c>
      <c r="E72" s="26">
        <v>2.5</v>
      </c>
      <c r="F72" s="26">
        <v>11</v>
      </c>
      <c r="G72" s="26">
        <v>6</v>
      </c>
      <c r="I72" s="25">
        <f>SUMIFS(C72:G72, C6:G6, "19MEE314_CO1")</f>
        <v>6</v>
      </c>
      <c r="J72" s="25">
        <f>SUMIFS(C72:G72, C6:G6, "19MEE314_CO2")</f>
        <v>20.5</v>
      </c>
      <c r="K72" s="25">
        <f>SUMIFS(C72:G72, C6:G6, "19MEE314_CO3")</f>
        <v>6</v>
      </c>
      <c r="L72" s="25">
        <f>SUMIFS(C72:G72, C6:G6, "19MEE314_CO4")</f>
        <v>0</v>
      </c>
      <c r="M72" s="25">
        <f>SUMIFS(C72:G72, C6:G6, "19MEE314_CO5")</f>
        <v>0</v>
      </c>
    </row>
    <row r="73" spans="1:13" x14ac:dyDescent="0.3">
      <c r="A73" s="24" t="s">
        <v>272</v>
      </c>
      <c r="B73" s="24" t="s">
        <v>273</v>
      </c>
      <c r="C73" s="24">
        <v>5</v>
      </c>
      <c r="D73" s="24">
        <v>7</v>
      </c>
      <c r="E73" s="24">
        <v>1.5</v>
      </c>
      <c r="F73" s="24">
        <v>4</v>
      </c>
      <c r="G73" s="24">
        <v>5</v>
      </c>
      <c r="I73" s="25">
        <f>SUMIFS(C73:G73, C6:G6, "19MEE314_CO1")</f>
        <v>5</v>
      </c>
      <c r="J73" s="25">
        <f>SUMIFS(C73:G73, C6:G6, "19MEE314_CO2")</f>
        <v>12.5</v>
      </c>
      <c r="K73" s="25">
        <f>SUMIFS(C73:G73, C6:G6, "19MEE314_CO3")</f>
        <v>5</v>
      </c>
      <c r="L73" s="25">
        <f>SUMIFS(C73:G73, C6:G6, "19MEE314_CO4")</f>
        <v>0</v>
      </c>
      <c r="M73" s="25">
        <f>SUMIFS(C73:G73, C6:G6, "19MEE314_CO5")</f>
        <v>0</v>
      </c>
    </row>
    <row r="74" spans="1:13" x14ac:dyDescent="0.3">
      <c r="A74" s="26" t="s">
        <v>274</v>
      </c>
      <c r="B74" s="26" t="s">
        <v>275</v>
      </c>
      <c r="C74" s="26">
        <v>6</v>
      </c>
      <c r="D74" s="26">
        <v>7</v>
      </c>
      <c r="E74" s="26">
        <v>5</v>
      </c>
      <c r="F74" s="26">
        <v>7</v>
      </c>
      <c r="G74" s="26">
        <v>7</v>
      </c>
      <c r="I74" s="25">
        <f>SUMIFS(C74:G74, C6:G6, "19MEE314_CO1")</f>
        <v>6</v>
      </c>
      <c r="J74" s="25">
        <f>SUMIFS(C74:G74, C6:G6, "19MEE314_CO2")</f>
        <v>19</v>
      </c>
      <c r="K74" s="25">
        <f>SUMIFS(C74:G74, C6:G6, "19MEE314_CO3")</f>
        <v>7</v>
      </c>
      <c r="L74" s="25">
        <f>SUMIFS(C74:G74, C6:G6, "19MEE314_CO4")</f>
        <v>0</v>
      </c>
      <c r="M74" s="25">
        <f>SUMIFS(C74:G74, C6:G6, "19MEE314_CO5")</f>
        <v>0</v>
      </c>
    </row>
    <row r="75" spans="1:13" x14ac:dyDescent="0.3">
      <c r="A75" s="24" t="s">
        <v>276</v>
      </c>
      <c r="B75" s="24" t="s">
        <v>277</v>
      </c>
      <c r="C75" s="24">
        <v>5</v>
      </c>
      <c r="D75" s="24">
        <v>3</v>
      </c>
      <c r="E75" s="24">
        <v>1.5</v>
      </c>
      <c r="F75" s="24">
        <v>0</v>
      </c>
      <c r="G75" s="24">
        <v>1</v>
      </c>
      <c r="I75" s="25">
        <f>SUMIFS(C75:G75, C6:G6, "19MEE314_CO1")</f>
        <v>5</v>
      </c>
      <c r="J75" s="25">
        <f>SUMIFS(C75:G75, C6:G6, "19MEE314_CO2")</f>
        <v>4.5</v>
      </c>
      <c r="K75" s="25">
        <f>SUMIFS(C75:G75, C6:G6, "19MEE314_CO3")</f>
        <v>1</v>
      </c>
      <c r="L75" s="25">
        <f>SUMIFS(C75:G75, C6:G6, "19MEE314_CO4")</f>
        <v>0</v>
      </c>
      <c r="M75" s="25">
        <f>SUMIFS(C75:G75, C6:G6, "19MEE314_CO5")</f>
        <v>0</v>
      </c>
    </row>
    <row r="76" spans="1:13" x14ac:dyDescent="0.3">
      <c r="A76" s="26" t="s">
        <v>278</v>
      </c>
      <c r="B76" s="26" t="s">
        <v>279</v>
      </c>
      <c r="C76" s="26">
        <v>7</v>
      </c>
      <c r="D76" s="26">
        <v>6</v>
      </c>
      <c r="E76" s="26">
        <v>2.5</v>
      </c>
      <c r="F76" s="26">
        <v>14</v>
      </c>
      <c r="G76" s="26">
        <v>10</v>
      </c>
      <c r="I76" s="25">
        <f>SUMIFS(C76:G76, C6:G6, "19MEE314_CO1")</f>
        <v>7</v>
      </c>
      <c r="J76" s="25">
        <f>SUMIFS(C76:G76, C6:G6, "19MEE314_CO2")</f>
        <v>22.5</v>
      </c>
      <c r="K76" s="25">
        <f>SUMIFS(C76:G76, C6:G6, "19MEE314_CO3")</f>
        <v>10</v>
      </c>
      <c r="L76" s="25">
        <f>SUMIFS(C76:G76, C6:G6, "19MEE314_CO4")</f>
        <v>0</v>
      </c>
      <c r="M76" s="25">
        <f>SUMIFS(C76:G76, C6:G6, "19MEE314_CO5")</f>
        <v>0</v>
      </c>
    </row>
    <row r="77" spans="1:13" x14ac:dyDescent="0.3">
      <c r="A77" s="24" t="s">
        <v>280</v>
      </c>
      <c r="B77" s="24" t="s">
        <v>281</v>
      </c>
      <c r="C77" s="24">
        <v>3</v>
      </c>
      <c r="D77" s="24">
        <v>0</v>
      </c>
      <c r="E77" s="24">
        <v>1.5</v>
      </c>
      <c r="F77" s="24">
        <v>4</v>
      </c>
      <c r="G77" s="24">
        <v>0</v>
      </c>
      <c r="I77" s="25">
        <f>SUMIFS(C77:G77, C6:G6, "19MEE314_CO1")</f>
        <v>3</v>
      </c>
      <c r="J77" s="25">
        <f>SUMIFS(C77:G77, C6:G6, "19MEE314_CO2")</f>
        <v>5.5</v>
      </c>
      <c r="K77" s="25">
        <f>SUMIFS(C77:G77, C6:G6, "19MEE314_CO3")</f>
        <v>0</v>
      </c>
      <c r="L77" s="25">
        <f>SUMIFS(C77:G77, C6:G6, "19MEE314_CO4")</f>
        <v>0</v>
      </c>
      <c r="M77" s="25">
        <f>SUMIFS(C77:G77, C6:G6, "19MEE314_CO5")</f>
        <v>0</v>
      </c>
    </row>
    <row r="78" spans="1:13" x14ac:dyDescent="0.3">
      <c r="A78" s="26" t="s">
        <v>282</v>
      </c>
      <c r="B78" s="26" t="s">
        <v>283</v>
      </c>
      <c r="C78" s="26">
        <v>6</v>
      </c>
      <c r="D78" s="26">
        <v>7</v>
      </c>
      <c r="E78" s="26">
        <v>3</v>
      </c>
      <c r="F78" s="26">
        <v>11</v>
      </c>
      <c r="G78" s="26">
        <v>11</v>
      </c>
      <c r="I78" s="25">
        <f>SUMIFS(C78:G78, C6:G6, "19MEE314_CO1")</f>
        <v>6</v>
      </c>
      <c r="J78" s="25">
        <f>SUMIFS(C78:G78, C6:G6, "19MEE314_CO2")</f>
        <v>21</v>
      </c>
      <c r="K78" s="25">
        <f>SUMIFS(C78:G78, C6:G6, "19MEE314_CO3")</f>
        <v>11</v>
      </c>
      <c r="L78" s="25">
        <f>SUMIFS(C78:G78, C6:G6, "19MEE314_CO4")</f>
        <v>0</v>
      </c>
      <c r="M78" s="25">
        <f>SUMIFS(C78:G78, C6:G6, "19MEE314_CO5")</f>
        <v>0</v>
      </c>
    </row>
    <row r="79" spans="1:13" x14ac:dyDescent="0.3">
      <c r="A79" s="24" t="s">
        <v>284</v>
      </c>
      <c r="B79" s="24" t="s">
        <v>285</v>
      </c>
      <c r="C79" s="24">
        <v>6</v>
      </c>
      <c r="D79" s="24">
        <v>0</v>
      </c>
      <c r="E79" s="24">
        <v>1</v>
      </c>
      <c r="F79" s="24">
        <v>9</v>
      </c>
      <c r="G79" s="24">
        <v>4</v>
      </c>
      <c r="I79" s="25">
        <f>SUMIFS(C79:G79, C6:G6, "19MEE314_CO1")</f>
        <v>6</v>
      </c>
      <c r="J79" s="25">
        <f>SUMIFS(C79:G79, C6:G6, "19MEE314_CO2")</f>
        <v>10</v>
      </c>
      <c r="K79" s="25">
        <f>SUMIFS(C79:G79, C6:G6, "19MEE314_CO3")</f>
        <v>4</v>
      </c>
      <c r="L79" s="25">
        <f>SUMIFS(C79:G79, C6:G6, "19MEE314_CO4")</f>
        <v>0</v>
      </c>
      <c r="M79" s="25">
        <f>SUMIFS(C79:G79, C6:G6, "19MEE314_CO5")</f>
        <v>0</v>
      </c>
    </row>
    <row r="80" spans="1:13" x14ac:dyDescent="0.3">
      <c r="A80" s="26" t="s">
        <v>286</v>
      </c>
      <c r="B80" s="26" t="s">
        <v>287</v>
      </c>
      <c r="C80" s="26">
        <v>4</v>
      </c>
      <c r="D80" s="26">
        <v>4</v>
      </c>
      <c r="E80" s="26">
        <v>1</v>
      </c>
      <c r="F80" s="26">
        <v>4</v>
      </c>
      <c r="G80" s="26">
        <v>4</v>
      </c>
      <c r="I80" s="25">
        <f>SUMIFS(C80:G80, C6:G6, "19MEE314_CO1")</f>
        <v>4</v>
      </c>
      <c r="J80" s="25">
        <f>SUMIFS(C80:G80, C6:G6, "19MEE314_CO2")</f>
        <v>9</v>
      </c>
      <c r="K80" s="25">
        <f>SUMIFS(C80:G80, C6:G6, "19MEE314_CO3")</f>
        <v>4</v>
      </c>
      <c r="L80" s="25">
        <f>SUMIFS(C80:G80, C6:G6, "19MEE314_CO4")</f>
        <v>0</v>
      </c>
      <c r="M80" s="25">
        <f>SUMIFS(C80:G80, C6:G6, "19MEE314_CO5")</f>
        <v>0</v>
      </c>
    </row>
    <row r="81" spans="1:13" x14ac:dyDescent="0.3">
      <c r="A81" s="24" t="s">
        <v>288</v>
      </c>
      <c r="B81" s="24" t="s">
        <v>289</v>
      </c>
      <c r="C81" s="24">
        <v>5</v>
      </c>
      <c r="D81" s="24">
        <v>5</v>
      </c>
      <c r="E81" s="24">
        <v>2.5</v>
      </c>
      <c r="F81" s="24">
        <v>13</v>
      </c>
      <c r="G81" s="24">
        <v>6</v>
      </c>
      <c r="I81" s="25">
        <f>SUMIFS(C81:G81, C6:G6, "19MEE314_CO1")</f>
        <v>5</v>
      </c>
      <c r="J81" s="25">
        <f>SUMIFS(C81:G81, C6:G6, "19MEE314_CO2")</f>
        <v>20.5</v>
      </c>
      <c r="K81" s="25">
        <f>SUMIFS(C81:G81, C6:G6, "19MEE314_CO3")</f>
        <v>6</v>
      </c>
      <c r="L81" s="25">
        <f>SUMIFS(C81:G81, C6:G6, "19MEE314_CO4")</f>
        <v>0</v>
      </c>
      <c r="M81" s="25">
        <f>SUMIFS(C81:G81, C6:G6, "19MEE314_CO5")</f>
        <v>0</v>
      </c>
    </row>
    <row r="82" spans="1:13" x14ac:dyDescent="0.3">
      <c r="A82" s="26" t="s">
        <v>290</v>
      </c>
      <c r="B82" s="26" t="s">
        <v>291</v>
      </c>
      <c r="C82" s="26">
        <v>6</v>
      </c>
      <c r="D82" s="26">
        <v>0</v>
      </c>
      <c r="E82" s="26">
        <v>2.5</v>
      </c>
      <c r="F82" s="26">
        <v>4</v>
      </c>
      <c r="G82" s="26">
        <v>1</v>
      </c>
      <c r="I82" s="25">
        <f>SUMIFS(C82:G82, C6:G6, "19MEE314_CO1")</f>
        <v>6</v>
      </c>
      <c r="J82" s="25">
        <f>SUMIFS(C82:G82, C6:G6, "19MEE314_CO2")</f>
        <v>6.5</v>
      </c>
      <c r="K82" s="25">
        <f>SUMIFS(C82:G82, C6:G6, "19MEE314_CO3")</f>
        <v>1</v>
      </c>
      <c r="L82" s="25">
        <f>SUMIFS(C82:G82, C6:G6, "19MEE314_CO4")</f>
        <v>0</v>
      </c>
      <c r="M82" s="25">
        <f>SUMIFS(C82:G82, C6:G6, "19MEE314_CO5")</f>
        <v>0</v>
      </c>
    </row>
    <row r="83" spans="1:13" x14ac:dyDescent="0.3">
      <c r="A83" s="24" t="s">
        <v>292</v>
      </c>
      <c r="B83" s="24" t="s">
        <v>293</v>
      </c>
      <c r="C83" s="24">
        <v>0</v>
      </c>
      <c r="D83" s="24">
        <v>7</v>
      </c>
      <c r="E83" s="24">
        <v>0</v>
      </c>
      <c r="F83" s="24">
        <v>9</v>
      </c>
      <c r="G83" s="24">
        <v>7</v>
      </c>
      <c r="I83" s="25">
        <f>SUMIFS(C83:G83, C6:G6, "19MEE314_CO1")</f>
        <v>0</v>
      </c>
      <c r="J83" s="25">
        <f>SUMIFS(C83:G83, C6:G6, "19MEE314_CO2")</f>
        <v>16</v>
      </c>
      <c r="K83" s="25">
        <f>SUMIFS(C83:G83, C6:G6, "19MEE314_CO3")</f>
        <v>7</v>
      </c>
      <c r="L83" s="25">
        <f>SUMIFS(C83:G83, C6:G6, "19MEE314_CO4")</f>
        <v>0</v>
      </c>
      <c r="M83" s="25">
        <f>SUMIFS(C83:G83, C6:G6, "19MEE314_CO5")</f>
        <v>0</v>
      </c>
    </row>
    <row r="84" spans="1:13" x14ac:dyDescent="0.3">
      <c r="A84" s="26" t="s">
        <v>294</v>
      </c>
      <c r="B84" s="26" t="s">
        <v>295</v>
      </c>
      <c r="C84" s="26">
        <v>7</v>
      </c>
      <c r="D84" s="26">
        <v>7</v>
      </c>
      <c r="E84" s="26">
        <v>5</v>
      </c>
      <c r="F84" s="26">
        <v>14</v>
      </c>
      <c r="G84" s="26">
        <v>8.5</v>
      </c>
      <c r="I84" s="25">
        <f>SUMIFS(C84:G84, C6:G6, "19MEE314_CO1")</f>
        <v>7</v>
      </c>
      <c r="J84" s="25">
        <f>SUMIFS(C84:G84, C6:G6, "19MEE314_CO2")</f>
        <v>26</v>
      </c>
      <c r="K84" s="25">
        <f>SUMIFS(C84:G84, C6:G6, "19MEE314_CO3")</f>
        <v>8.5</v>
      </c>
      <c r="L84" s="25">
        <f>SUMIFS(C84:G84, C6:G6, "19MEE314_CO4")</f>
        <v>0</v>
      </c>
      <c r="M84" s="25">
        <f>SUMIFS(C84:G84, C6:G6, "19MEE314_CO5")</f>
        <v>0</v>
      </c>
    </row>
    <row r="85" spans="1:13" x14ac:dyDescent="0.3">
      <c r="A85" s="24" t="s">
        <v>296</v>
      </c>
      <c r="B85" s="24" t="s">
        <v>297</v>
      </c>
      <c r="C85" s="24">
        <v>7</v>
      </c>
      <c r="D85" s="24">
        <v>8</v>
      </c>
      <c r="E85" s="24">
        <v>2.5</v>
      </c>
      <c r="F85" s="24">
        <v>13</v>
      </c>
      <c r="G85" s="24">
        <v>8.5</v>
      </c>
      <c r="I85" s="25">
        <f>SUMIFS(C85:G85, C6:G6, "19MEE314_CO1")</f>
        <v>7</v>
      </c>
      <c r="J85" s="25">
        <f>SUMIFS(C85:G85, C6:G6, "19MEE314_CO2")</f>
        <v>23.5</v>
      </c>
      <c r="K85" s="25">
        <f>SUMIFS(C85:G85, C6:G6, "19MEE314_CO3")</f>
        <v>8.5</v>
      </c>
      <c r="L85" s="25">
        <f>SUMIFS(C85:G85, C6:G6, "19MEE314_CO4")</f>
        <v>0</v>
      </c>
      <c r="M85" s="25">
        <f>SUMIFS(C85:G85, C6:G6, "19MEE314_CO5")</f>
        <v>0</v>
      </c>
    </row>
    <row r="86" spans="1:13" x14ac:dyDescent="0.3">
      <c r="A86" s="26" t="s">
        <v>298</v>
      </c>
      <c r="B86" s="26" t="s">
        <v>299</v>
      </c>
      <c r="C86" s="26">
        <v>6</v>
      </c>
      <c r="D86" s="26">
        <v>2</v>
      </c>
      <c r="E86" s="26">
        <v>3.5</v>
      </c>
      <c r="F86" s="26">
        <v>8</v>
      </c>
      <c r="G86" s="26">
        <v>5</v>
      </c>
      <c r="I86" s="25">
        <f>SUMIFS(C86:G86, C6:G6, "19MEE314_CO1")</f>
        <v>6</v>
      </c>
      <c r="J86" s="25">
        <f>SUMIFS(C86:G86, C6:G6, "19MEE314_CO2")</f>
        <v>13.5</v>
      </c>
      <c r="K86" s="25">
        <f>SUMIFS(C86:G86, C6:G6, "19MEE314_CO3")</f>
        <v>5</v>
      </c>
      <c r="L86" s="25">
        <f>SUMIFS(C86:G86, C6:G6, "19MEE314_CO4")</f>
        <v>0</v>
      </c>
      <c r="M86" s="25">
        <f>SUMIFS(C86:G86, C6:G6, "19MEE314_CO5")</f>
        <v>0</v>
      </c>
    </row>
    <row r="87" spans="1:13" x14ac:dyDescent="0.3">
      <c r="A87" s="24" t="s">
        <v>300</v>
      </c>
      <c r="B87" s="24" t="s">
        <v>301</v>
      </c>
      <c r="C87" s="24">
        <v>4</v>
      </c>
      <c r="D87" s="24">
        <v>3</v>
      </c>
      <c r="E87" s="24">
        <v>2</v>
      </c>
      <c r="F87" s="24">
        <v>9</v>
      </c>
      <c r="G87" s="24">
        <v>3</v>
      </c>
      <c r="I87" s="25">
        <f>SUMIFS(C87:G87, C6:G6, "19MEE314_CO1")</f>
        <v>4</v>
      </c>
      <c r="J87" s="25">
        <f>SUMIFS(C87:G87, C6:G6, "19MEE314_CO2")</f>
        <v>14</v>
      </c>
      <c r="K87" s="25">
        <f>SUMIFS(C87:G87, C6:G6, "19MEE314_CO3")</f>
        <v>3</v>
      </c>
      <c r="L87" s="25">
        <f>SUMIFS(C87:G87, C6:G6, "19MEE314_CO4")</f>
        <v>0</v>
      </c>
      <c r="M87" s="25">
        <f>SUMIFS(C87:G87, C6:G6, "19MEE314_CO5")</f>
        <v>0</v>
      </c>
    </row>
    <row r="88" spans="1:13" x14ac:dyDescent="0.3">
      <c r="A88" s="26" t="s">
        <v>302</v>
      </c>
      <c r="B88" s="26" t="s">
        <v>303</v>
      </c>
      <c r="C88" s="26">
        <v>6</v>
      </c>
      <c r="D88" s="26">
        <v>10</v>
      </c>
      <c r="E88" s="26">
        <v>1</v>
      </c>
      <c r="F88" s="26">
        <v>5</v>
      </c>
      <c r="G88" s="26">
        <v>9</v>
      </c>
      <c r="I88" s="25">
        <f>SUMIFS(C88:G88, C6:G6, "19MEE314_CO1")</f>
        <v>6</v>
      </c>
      <c r="J88" s="25">
        <f>SUMIFS(C88:G88, C6:G6, "19MEE314_CO2")</f>
        <v>16</v>
      </c>
      <c r="K88" s="25">
        <f>SUMIFS(C88:G88, C6:G6, "19MEE314_CO3")</f>
        <v>9</v>
      </c>
      <c r="L88" s="25">
        <f>SUMIFS(C88:G88, C6:G6, "19MEE314_CO4")</f>
        <v>0</v>
      </c>
      <c r="M88" s="25">
        <f>SUMIFS(C88:G88, C6:G6, "19MEE314_CO5")</f>
        <v>0</v>
      </c>
    </row>
    <row r="89" spans="1:13" x14ac:dyDescent="0.3">
      <c r="A89" s="24" t="s">
        <v>304</v>
      </c>
      <c r="B89" s="24" t="s">
        <v>305</v>
      </c>
      <c r="C89" s="24">
        <v>7</v>
      </c>
      <c r="D89" s="24">
        <v>6</v>
      </c>
      <c r="E89" s="24">
        <v>0</v>
      </c>
      <c r="F89" s="24">
        <v>7</v>
      </c>
      <c r="G89" s="24">
        <v>6</v>
      </c>
      <c r="I89" s="25">
        <f>SUMIFS(C89:G89, C6:G6, "19MEE314_CO1")</f>
        <v>7</v>
      </c>
      <c r="J89" s="25">
        <f>SUMIFS(C89:G89, C6:G6, "19MEE314_CO2")</f>
        <v>13</v>
      </c>
      <c r="K89" s="25">
        <f>SUMIFS(C89:G89, C6:G6, "19MEE314_CO3")</f>
        <v>6</v>
      </c>
      <c r="L89" s="25">
        <f>SUMIFS(C89:G89, C6:G6, "19MEE314_CO4")</f>
        <v>0</v>
      </c>
      <c r="M89" s="25">
        <f>SUMIFS(C89:G89, C6:G6, "19MEE314_CO5")</f>
        <v>0</v>
      </c>
    </row>
    <row r="90" spans="1:13" x14ac:dyDescent="0.3">
      <c r="A90" s="26" t="s">
        <v>306</v>
      </c>
      <c r="B90" s="26" t="s">
        <v>307</v>
      </c>
      <c r="C90" s="26">
        <v>5</v>
      </c>
      <c r="D90" s="26">
        <v>6</v>
      </c>
      <c r="E90" s="26">
        <v>2.5</v>
      </c>
      <c r="F90" s="26">
        <v>11</v>
      </c>
      <c r="G90" s="26">
        <v>2</v>
      </c>
      <c r="I90" s="25">
        <f>SUMIFS(C90:G90, C6:G6, "19MEE314_CO1")</f>
        <v>5</v>
      </c>
      <c r="J90" s="25">
        <f>SUMIFS(C90:G90, C6:G6, "19MEE314_CO2")</f>
        <v>19.5</v>
      </c>
      <c r="K90" s="25">
        <f>SUMIFS(C90:G90, C6:G6, "19MEE314_CO3")</f>
        <v>2</v>
      </c>
      <c r="L90" s="25">
        <f>SUMIFS(C90:G90, C6:G6, "19MEE314_CO4")</f>
        <v>0</v>
      </c>
      <c r="M90" s="25">
        <f>SUMIFS(C90:G90, C6:G6, "19MEE314_CO5")</f>
        <v>0</v>
      </c>
    </row>
    <row r="91" spans="1:13" x14ac:dyDescent="0.3">
      <c r="A91" s="24" t="s">
        <v>308</v>
      </c>
      <c r="B91" s="24" t="s">
        <v>309</v>
      </c>
      <c r="C91" s="24">
        <v>5</v>
      </c>
      <c r="D91" s="24">
        <v>0</v>
      </c>
      <c r="E91" s="24">
        <v>0</v>
      </c>
      <c r="F91" s="24">
        <v>0</v>
      </c>
      <c r="G91" s="24">
        <v>0</v>
      </c>
      <c r="I91" s="25">
        <f>SUMIFS(C91:G91, C6:G6, "19MEE314_CO1")</f>
        <v>5</v>
      </c>
      <c r="J91" s="25">
        <f>SUMIFS(C91:G91, C6:G6, "19MEE314_CO2")</f>
        <v>0</v>
      </c>
      <c r="K91" s="25">
        <f>SUMIFS(C91:G91, C6:G6, "19MEE314_CO3")</f>
        <v>0</v>
      </c>
      <c r="L91" s="25">
        <f>SUMIFS(C91:G91, C6:G6, "19MEE314_CO4")</f>
        <v>0</v>
      </c>
      <c r="M91" s="25">
        <f>SUMIFS(C91:G91, C6:G6, "19MEE314_CO5")</f>
        <v>0</v>
      </c>
    </row>
    <row r="92" spans="1:13" x14ac:dyDescent="0.3">
      <c r="A92" s="26" t="s">
        <v>310</v>
      </c>
      <c r="B92" s="26" t="s">
        <v>311</v>
      </c>
      <c r="C92" s="26">
        <v>0</v>
      </c>
      <c r="D92" s="26">
        <v>0</v>
      </c>
      <c r="E92" s="26">
        <v>2.5</v>
      </c>
      <c r="F92" s="26">
        <v>9.5</v>
      </c>
      <c r="G92" s="26">
        <v>2</v>
      </c>
      <c r="I92" s="25">
        <f>SUMIFS(C92:G92, C6:G6, "19MEE314_CO1")</f>
        <v>0</v>
      </c>
      <c r="J92" s="25">
        <f>SUMIFS(C92:G92, C6:G6, "19MEE314_CO2")</f>
        <v>12</v>
      </c>
      <c r="K92" s="25">
        <f>SUMIFS(C92:G92, C6:G6, "19MEE314_CO3")</f>
        <v>2</v>
      </c>
      <c r="L92" s="25">
        <f>SUMIFS(C92:G92, C6:G6, "19MEE314_CO4")</f>
        <v>0</v>
      </c>
      <c r="M92" s="25">
        <f>SUMIFS(C92:G92, C6:G6, "19MEE314_CO5")</f>
        <v>0</v>
      </c>
    </row>
    <row r="93" spans="1:13" x14ac:dyDescent="0.3">
      <c r="A93" s="24" t="s">
        <v>312</v>
      </c>
      <c r="B93" s="24" t="s">
        <v>313</v>
      </c>
      <c r="C93" s="24">
        <v>5</v>
      </c>
      <c r="D93" s="24">
        <v>7</v>
      </c>
      <c r="E93" s="24">
        <v>2.5</v>
      </c>
      <c r="F93" s="24">
        <v>11</v>
      </c>
      <c r="G93" s="24">
        <v>7</v>
      </c>
      <c r="I93" s="25">
        <f>SUMIFS(C93:G93, C6:G6, "19MEE314_CO1")</f>
        <v>5</v>
      </c>
      <c r="J93" s="25">
        <f>SUMIFS(C93:G93, C6:G6, "19MEE314_CO2")</f>
        <v>20.5</v>
      </c>
      <c r="K93" s="25">
        <f>SUMIFS(C93:G93, C6:G6, "19MEE314_CO3")</f>
        <v>7</v>
      </c>
      <c r="L93" s="25">
        <f>SUMIFS(C93:G93, C6:G6, "19MEE314_CO4")</f>
        <v>0</v>
      </c>
      <c r="M93" s="25">
        <f>SUMIFS(C93:G93, C6:G6, "19MEE314_CO5")</f>
        <v>0</v>
      </c>
    </row>
    <row r="94" spans="1:13" x14ac:dyDescent="0.3">
      <c r="A94" s="26" t="s">
        <v>314</v>
      </c>
      <c r="B94" s="26" t="s">
        <v>315</v>
      </c>
      <c r="C94" s="26">
        <v>3</v>
      </c>
      <c r="D94" s="26">
        <v>7</v>
      </c>
      <c r="E94" s="26">
        <v>2.5</v>
      </c>
      <c r="F94" s="26">
        <v>13</v>
      </c>
      <c r="G94" s="26">
        <v>7</v>
      </c>
      <c r="I94" s="25">
        <f>SUMIFS(C94:G94, C6:G6, "19MEE314_CO1")</f>
        <v>3</v>
      </c>
      <c r="J94" s="25">
        <f>SUMIFS(C94:G94, C6:G6, "19MEE314_CO2")</f>
        <v>22.5</v>
      </c>
      <c r="K94" s="25">
        <f>SUMIFS(C94:G94, C6:G6, "19MEE314_CO3")</f>
        <v>7</v>
      </c>
      <c r="L94" s="25">
        <f>SUMIFS(C94:G94, C6:G6, "19MEE314_CO4")</f>
        <v>0</v>
      </c>
      <c r="M94" s="25">
        <f>SUMIFS(C94:G94, C6:G6, "19MEE314_CO5")</f>
        <v>0</v>
      </c>
    </row>
    <row r="95" spans="1:13" x14ac:dyDescent="0.3">
      <c r="A95" s="24" t="s">
        <v>316</v>
      </c>
      <c r="B95" s="24" t="s">
        <v>317</v>
      </c>
      <c r="C95" s="24">
        <v>2</v>
      </c>
      <c r="D95" s="24">
        <v>2</v>
      </c>
      <c r="E95" s="24">
        <v>1.5</v>
      </c>
      <c r="F95" s="24">
        <v>7.5</v>
      </c>
      <c r="G95" s="24">
        <v>2</v>
      </c>
      <c r="I95" s="25">
        <f>SUMIFS(C95:G95, C6:G6, "19MEE314_CO1")</f>
        <v>2</v>
      </c>
      <c r="J95" s="25">
        <f>SUMIFS(C95:G95, C6:G6, "19MEE314_CO2")</f>
        <v>11</v>
      </c>
      <c r="K95" s="25">
        <f>SUMIFS(C95:G95, C6:G6, "19MEE314_CO3")</f>
        <v>2</v>
      </c>
      <c r="L95" s="25">
        <f>SUMIFS(C95:G95, C6:G6, "19MEE314_CO4")</f>
        <v>0</v>
      </c>
      <c r="M95" s="25">
        <f>SUMIFS(C95:G95, C6:G6, "19MEE314_CO5")</f>
        <v>0</v>
      </c>
    </row>
    <row r="96" spans="1:13" x14ac:dyDescent="0.3">
      <c r="A96" s="26" t="s">
        <v>318</v>
      </c>
      <c r="B96" s="26" t="s">
        <v>319</v>
      </c>
      <c r="C96" s="26">
        <v>6</v>
      </c>
      <c r="D96" s="26">
        <v>6</v>
      </c>
      <c r="E96" s="26">
        <v>1.5</v>
      </c>
      <c r="F96" s="26">
        <v>11</v>
      </c>
      <c r="G96" s="26">
        <v>7</v>
      </c>
      <c r="I96" s="25">
        <f>SUMIFS(C96:G96, C6:G6, "19MEE314_CO1")</f>
        <v>6</v>
      </c>
      <c r="J96" s="25">
        <f>SUMIFS(C96:G96, C6:G6, "19MEE314_CO2")</f>
        <v>18.5</v>
      </c>
      <c r="K96" s="25">
        <f>SUMIFS(C96:G96, C6:G6, "19MEE314_CO3")</f>
        <v>7</v>
      </c>
      <c r="L96" s="25">
        <f>SUMIFS(C96:G96, C6:G6, "19MEE314_CO4")</f>
        <v>0</v>
      </c>
      <c r="M96" s="25">
        <f>SUMIFS(C96:G96, C6:G6, "19MEE314_CO5")</f>
        <v>0</v>
      </c>
    </row>
    <row r="97" spans="1:13" x14ac:dyDescent="0.3">
      <c r="A97" s="24" t="s">
        <v>320</v>
      </c>
      <c r="B97" s="24" t="s">
        <v>321</v>
      </c>
      <c r="C97" s="24">
        <v>0</v>
      </c>
      <c r="D97" s="24">
        <v>6</v>
      </c>
      <c r="E97" s="24">
        <v>2.5</v>
      </c>
      <c r="F97" s="24">
        <v>11.5</v>
      </c>
      <c r="G97" s="24">
        <v>4</v>
      </c>
      <c r="I97" s="25">
        <f>SUMIFS(C97:G97, C6:G6, "19MEE314_CO1")</f>
        <v>0</v>
      </c>
      <c r="J97" s="25">
        <f>SUMIFS(C97:G97, C6:G6, "19MEE314_CO2")</f>
        <v>20</v>
      </c>
      <c r="K97" s="25">
        <f>SUMIFS(C97:G97, C6:G6, "19MEE314_CO3")</f>
        <v>4</v>
      </c>
      <c r="L97" s="25">
        <f>SUMIFS(C97:G97, C6:G6, "19MEE314_CO4")</f>
        <v>0</v>
      </c>
      <c r="M97" s="25">
        <f>SUMIFS(C97:G97, C6:G6, "19MEE314_CO5")</f>
        <v>0</v>
      </c>
    </row>
    <row r="98" spans="1:13" x14ac:dyDescent="0.3">
      <c r="A98" s="26" t="s">
        <v>322</v>
      </c>
      <c r="B98" s="26" t="s">
        <v>323</v>
      </c>
      <c r="C98" s="26">
        <v>7</v>
      </c>
      <c r="D98" s="26">
        <v>8</v>
      </c>
      <c r="E98" s="26">
        <v>2.5</v>
      </c>
      <c r="F98" s="26">
        <v>12</v>
      </c>
      <c r="G98" s="26">
        <v>10</v>
      </c>
      <c r="I98" s="25">
        <f>SUMIFS(C98:G98, C6:G6, "19MEE314_CO1")</f>
        <v>7</v>
      </c>
      <c r="J98" s="25">
        <f>SUMIFS(C98:G98, C6:G6, "19MEE314_CO2")</f>
        <v>22.5</v>
      </c>
      <c r="K98" s="25">
        <f>SUMIFS(C98:G98, C6:G6, "19MEE314_CO3")</f>
        <v>10</v>
      </c>
      <c r="L98" s="25">
        <f>SUMIFS(C98:G98, C6:G6, "19MEE314_CO4")</f>
        <v>0</v>
      </c>
      <c r="M98" s="25">
        <f>SUMIFS(C98:G98, C6:G6, "19MEE314_CO5")</f>
        <v>0</v>
      </c>
    </row>
    <row r="99" spans="1:13" x14ac:dyDescent="0.3">
      <c r="A99" s="24" t="s">
        <v>324</v>
      </c>
      <c r="B99" s="24" t="s">
        <v>325</v>
      </c>
      <c r="C99" s="24">
        <v>0</v>
      </c>
      <c r="D99" s="24">
        <v>6</v>
      </c>
      <c r="E99" s="24">
        <v>2.5</v>
      </c>
      <c r="F99" s="24">
        <v>11</v>
      </c>
      <c r="G99" s="24">
        <v>5</v>
      </c>
      <c r="I99" s="25">
        <f>SUMIFS(C99:G99, C6:G6, "19MEE314_CO1")</f>
        <v>0</v>
      </c>
      <c r="J99" s="25">
        <f>SUMIFS(C99:G99, C6:G6, "19MEE314_CO2")</f>
        <v>19.5</v>
      </c>
      <c r="K99" s="25">
        <f>SUMIFS(C99:G99, C6:G6, "19MEE314_CO3")</f>
        <v>5</v>
      </c>
      <c r="L99" s="25">
        <f>SUMIFS(C99:G99, C6:G6, "19MEE314_CO4")</f>
        <v>0</v>
      </c>
      <c r="M99" s="25">
        <f>SUMIFS(C99:G99, C6:G6, "19MEE314_CO5")</f>
        <v>0</v>
      </c>
    </row>
    <row r="100" spans="1:13" x14ac:dyDescent="0.3">
      <c r="A100" s="26" t="s">
        <v>326</v>
      </c>
      <c r="B100" s="26" t="s">
        <v>327</v>
      </c>
      <c r="C100" s="26">
        <v>5</v>
      </c>
      <c r="D100" s="26">
        <v>5</v>
      </c>
      <c r="E100" s="26">
        <v>0</v>
      </c>
      <c r="F100" s="26">
        <v>12</v>
      </c>
      <c r="G100" s="26">
        <v>4</v>
      </c>
      <c r="I100" s="25">
        <f>SUMIFS(C100:G100, C6:G6, "19MEE314_CO1")</f>
        <v>5</v>
      </c>
      <c r="J100" s="25">
        <f>SUMIFS(C100:G100, C6:G6, "19MEE314_CO2")</f>
        <v>17</v>
      </c>
      <c r="K100" s="25">
        <f>SUMIFS(C100:G100, C6:G6, "19MEE314_CO3")</f>
        <v>4</v>
      </c>
      <c r="L100" s="25">
        <f>SUMIFS(C100:G100, C6:G6, "19MEE314_CO4")</f>
        <v>0</v>
      </c>
      <c r="M100" s="25">
        <f>SUMIFS(C100:G100, C6:G6, "19MEE314_CO5")</f>
        <v>0</v>
      </c>
    </row>
    <row r="101" spans="1:13" x14ac:dyDescent="0.3">
      <c r="A101" s="24" t="s">
        <v>328</v>
      </c>
      <c r="B101" s="24" t="s">
        <v>329</v>
      </c>
      <c r="C101" s="24">
        <v>4</v>
      </c>
      <c r="D101" s="24">
        <v>7</v>
      </c>
      <c r="E101" s="24">
        <v>0</v>
      </c>
      <c r="F101" s="24">
        <v>12.5</v>
      </c>
      <c r="G101" s="24">
        <v>5</v>
      </c>
      <c r="I101" s="25">
        <f>SUMIFS(C101:G101, C6:G6, "19MEE314_CO1")</f>
        <v>4</v>
      </c>
      <c r="J101" s="25">
        <f>SUMIFS(C101:G101, C6:G6, "19MEE314_CO2")</f>
        <v>19.5</v>
      </c>
      <c r="K101" s="25">
        <f>SUMIFS(C101:G101, C6:G6, "19MEE314_CO3")</f>
        <v>5</v>
      </c>
      <c r="L101" s="25">
        <f>SUMIFS(C101:G101, C6:G6, "19MEE314_CO4")</f>
        <v>0</v>
      </c>
      <c r="M101" s="25">
        <f>SUMIFS(C101:G101, C6:G6, "19MEE314_CO5")</f>
        <v>0</v>
      </c>
    </row>
    <row r="102" spans="1:13" x14ac:dyDescent="0.3">
      <c r="A102" s="26" t="s">
        <v>330</v>
      </c>
      <c r="B102" s="26" t="s">
        <v>331</v>
      </c>
      <c r="C102" s="26">
        <v>5</v>
      </c>
      <c r="D102" s="26">
        <v>9</v>
      </c>
      <c r="E102" s="26">
        <v>2.5</v>
      </c>
      <c r="F102" s="26">
        <v>14</v>
      </c>
      <c r="G102" s="26">
        <v>5</v>
      </c>
      <c r="I102" s="25">
        <f>SUMIFS(C102:G102, C6:G6, "19MEE314_CO1")</f>
        <v>5</v>
      </c>
      <c r="J102" s="25">
        <f>SUMIFS(C102:G102, C6:G6, "19MEE314_CO2")</f>
        <v>25.5</v>
      </c>
      <c r="K102" s="25">
        <f>SUMIFS(C102:G102, C6:G6, "19MEE314_CO3")</f>
        <v>5</v>
      </c>
      <c r="L102" s="25">
        <f>SUMIFS(C102:G102, C6:G6, "19MEE314_CO4")</f>
        <v>0</v>
      </c>
      <c r="M102" s="25">
        <f>SUMIFS(C102:G102, C6:G6, "19MEE314_CO5")</f>
        <v>0</v>
      </c>
    </row>
    <row r="103" spans="1:13" x14ac:dyDescent="0.3">
      <c r="A103" s="24" t="s">
        <v>332</v>
      </c>
      <c r="B103" s="24" t="s">
        <v>333</v>
      </c>
      <c r="C103" s="24">
        <v>6</v>
      </c>
      <c r="D103" s="24">
        <v>7</v>
      </c>
      <c r="E103" s="24">
        <v>2.5</v>
      </c>
      <c r="F103" s="24">
        <v>10</v>
      </c>
      <c r="G103" s="24">
        <v>2</v>
      </c>
      <c r="I103" s="25">
        <f>SUMIFS(C103:G103, C6:G6, "19MEE314_CO1")</f>
        <v>6</v>
      </c>
      <c r="J103" s="25">
        <f>SUMIFS(C103:G103, C6:G6, "19MEE314_CO2")</f>
        <v>19.5</v>
      </c>
      <c r="K103" s="25">
        <f>SUMIFS(C103:G103, C6:G6, "19MEE314_CO3")</f>
        <v>2</v>
      </c>
      <c r="L103" s="25">
        <f>SUMIFS(C103:G103, C6:G6, "19MEE314_CO4")</f>
        <v>0</v>
      </c>
      <c r="M103" s="25">
        <f>SUMIFS(C103:G103, C6:G6, "19MEE314_CO5")</f>
        <v>0</v>
      </c>
    </row>
    <row r="104" spans="1:13" x14ac:dyDescent="0.3">
      <c r="A104" s="26" t="s">
        <v>334</v>
      </c>
      <c r="B104" s="26" t="s">
        <v>335</v>
      </c>
      <c r="C104" s="26">
        <v>5</v>
      </c>
      <c r="D104" s="26">
        <v>7</v>
      </c>
      <c r="E104" s="26">
        <v>1</v>
      </c>
      <c r="F104" s="26">
        <v>3</v>
      </c>
      <c r="G104" s="26">
        <v>8.5</v>
      </c>
      <c r="I104" s="25">
        <f>SUMIFS(C104:G104, C6:G6, "19MEE314_CO1")</f>
        <v>5</v>
      </c>
      <c r="J104" s="25">
        <f>SUMIFS(C104:G104, C6:G6, "19MEE314_CO2")</f>
        <v>11</v>
      </c>
      <c r="K104" s="25">
        <f>SUMIFS(C104:G104, C6:G6, "19MEE314_CO3")</f>
        <v>8.5</v>
      </c>
      <c r="L104" s="25">
        <f>SUMIFS(C104:G104, C6:G6, "19MEE314_CO4")</f>
        <v>0</v>
      </c>
      <c r="M104" s="25">
        <f>SUMIFS(C104:G104, C6:G6, "19MEE314_CO5")</f>
        <v>0</v>
      </c>
    </row>
    <row r="105" spans="1:13" x14ac:dyDescent="0.3">
      <c r="A105" s="24" t="s">
        <v>336</v>
      </c>
      <c r="B105" s="24" t="s">
        <v>337</v>
      </c>
      <c r="C105" s="24">
        <v>6</v>
      </c>
      <c r="D105" s="24">
        <v>7</v>
      </c>
      <c r="E105" s="24">
        <v>5</v>
      </c>
      <c r="F105" s="24">
        <v>12.5</v>
      </c>
      <c r="G105" s="24">
        <v>7</v>
      </c>
      <c r="I105" s="25">
        <f>SUMIFS(C105:G105, C6:G6, "19MEE314_CO1")</f>
        <v>6</v>
      </c>
      <c r="J105" s="25">
        <f>SUMIFS(C105:G105, C6:G6, "19MEE314_CO2")</f>
        <v>24.5</v>
      </c>
      <c r="K105" s="25">
        <f>SUMIFS(C105:G105, C6:G6, "19MEE314_CO3")</f>
        <v>7</v>
      </c>
      <c r="L105" s="25">
        <f>SUMIFS(C105:G105, C6:G6, "19MEE314_CO4")</f>
        <v>0</v>
      </c>
      <c r="M105" s="25">
        <f>SUMIFS(C105:G105, C6:G6, "19MEE314_CO5")</f>
        <v>0</v>
      </c>
    </row>
    <row r="106" spans="1:13" x14ac:dyDescent="0.3">
      <c r="A106" s="26" t="s">
        <v>338</v>
      </c>
      <c r="B106" s="26" t="s">
        <v>339</v>
      </c>
      <c r="C106" s="26">
        <v>7</v>
      </c>
      <c r="D106" s="26">
        <v>10</v>
      </c>
      <c r="E106" s="26">
        <v>2.5</v>
      </c>
      <c r="F106" s="26">
        <v>11.5</v>
      </c>
      <c r="G106" s="26">
        <v>11</v>
      </c>
      <c r="I106" s="25">
        <f>SUMIFS(C106:G106, C6:G6, "19MEE314_CO1")</f>
        <v>7</v>
      </c>
      <c r="J106" s="25">
        <f>SUMIFS(C106:G106, C6:G6, "19MEE314_CO2")</f>
        <v>24</v>
      </c>
      <c r="K106" s="25">
        <f>SUMIFS(C106:G106, C6:G6, "19MEE314_CO3")</f>
        <v>11</v>
      </c>
      <c r="L106" s="25">
        <f>SUMIFS(C106:G106, C6:G6, "19MEE314_CO4")</f>
        <v>0</v>
      </c>
      <c r="M106" s="25">
        <f>SUMIFS(C106:G106, C6:G6, "19MEE314_CO5")</f>
        <v>0</v>
      </c>
    </row>
    <row r="107" spans="1:13" x14ac:dyDescent="0.3">
      <c r="A107" s="24" t="s">
        <v>340</v>
      </c>
      <c r="B107" s="24" t="s">
        <v>341</v>
      </c>
      <c r="C107" s="24">
        <v>6</v>
      </c>
      <c r="D107" s="24">
        <v>0</v>
      </c>
      <c r="E107" s="24">
        <v>0</v>
      </c>
      <c r="F107" s="24">
        <v>8.5</v>
      </c>
      <c r="G107" s="24">
        <v>5</v>
      </c>
      <c r="I107" s="25">
        <f>SUMIFS(C107:G107, C6:G6, "19MEE314_CO1")</f>
        <v>6</v>
      </c>
      <c r="J107" s="25">
        <f>SUMIFS(C107:G107, C6:G6, "19MEE314_CO2")</f>
        <v>8.5</v>
      </c>
      <c r="K107" s="25">
        <f>SUMIFS(C107:G107, C6:G6, "19MEE314_CO3")</f>
        <v>5</v>
      </c>
      <c r="L107" s="25">
        <f>SUMIFS(C107:G107, C6:G6, "19MEE314_CO4")</f>
        <v>0</v>
      </c>
      <c r="M107" s="25">
        <f>SUMIFS(C107:G107, C6:G6, "19MEE314_CO5")</f>
        <v>0</v>
      </c>
    </row>
    <row r="108" spans="1:13" x14ac:dyDescent="0.3">
      <c r="A108" s="26" t="s">
        <v>342</v>
      </c>
      <c r="B108" s="26" t="s">
        <v>343</v>
      </c>
      <c r="C108" s="26">
        <v>2</v>
      </c>
      <c r="D108" s="26">
        <v>0</v>
      </c>
      <c r="E108" s="26">
        <v>2</v>
      </c>
      <c r="F108" s="26">
        <v>0</v>
      </c>
      <c r="G108" s="26">
        <v>5</v>
      </c>
      <c r="I108" s="25">
        <f>SUMIFS(C108:G108, C6:G6, "19MEE314_CO1")</f>
        <v>2</v>
      </c>
      <c r="J108" s="25">
        <f>SUMIFS(C108:G108, C6:G6, "19MEE314_CO2")</f>
        <v>2</v>
      </c>
      <c r="K108" s="25">
        <f>SUMIFS(C108:G108, C6:G6, "19MEE314_CO3")</f>
        <v>5</v>
      </c>
      <c r="L108" s="25">
        <f>SUMIFS(C108:G108, C6:G6, "19MEE314_CO4")</f>
        <v>0</v>
      </c>
      <c r="M108" s="25">
        <f>SUMIFS(C108:G108, C6:G6, "19MEE314_CO5")</f>
        <v>0</v>
      </c>
    </row>
    <row r="109" spans="1:13" x14ac:dyDescent="0.3">
      <c r="A109" s="24" t="s">
        <v>344</v>
      </c>
      <c r="B109" s="24" t="s">
        <v>345</v>
      </c>
      <c r="C109" s="24">
        <v>6</v>
      </c>
      <c r="D109" s="24">
        <v>5</v>
      </c>
      <c r="E109" s="24">
        <v>2.5</v>
      </c>
      <c r="F109" s="24">
        <v>14</v>
      </c>
      <c r="G109" s="24">
        <v>5</v>
      </c>
      <c r="I109" s="25">
        <f>SUMIFS(C109:G109, C6:G6, "19MEE314_CO1")</f>
        <v>6</v>
      </c>
      <c r="J109" s="25">
        <f>SUMIFS(C109:G109, C6:G6, "19MEE314_CO2")</f>
        <v>21.5</v>
      </c>
      <c r="K109" s="25">
        <f>SUMIFS(C109:G109, C6:G6, "19MEE314_CO3")</f>
        <v>5</v>
      </c>
      <c r="L109" s="25">
        <f>SUMIFS(C109:G109, C6:G6, "19MEE314_CO4")</f>
        <v>0</v>
      </c>
      <c r="M109" s="25">
        <f>SUMIFS(C109:G109, C6:G6, "19MEE314_CO5")</f>
        <v>0</v>
      </c>
    </row>
    <row r="110" spans="1:13" x14ac:dyDescent="0.3">
      <c r="A110" s="26" t="s">
        <v>346</v>
      </c>
      <c r="B110" s="26" t="s">
        <v>347</v>
      </c>
      <c r="C110" s="26">
        <v>6</v>
      </c>
      <c r="D110" s="26">
        <v>5</v>
      </c>
      <c r="E110" s="26">
        <v>2.5</v>
      </c>
      <c r="F110" s="26">
        <v>14</v>
      </c>
      <c r="G110" s="26">
        <v>2</v>
      </c>
      <c r="I110" s="25">
        <f>SUMIFS(C110:G110, C6:G6, "19MEE314_CO1")</f>
        <v>6</v>
      </c>
      <c r="J110" s="25">
        <f>SUMIFS(C110:G110, C6:G6, "19MEE314_CO2")</f>
        <v>21.5</v>
      </c>
      <c r="K110" s="25">
        <f>SUMIFS(C110:G110, C6:G6, "19MEE314_CO3")</f>
        <v>2</v>
      </c>
      <c r="L110" s="25">
        <f>SUMIFS(C110:G110, C6:G6, "19MEE314_CO4")</f>
        <v>0</v>
      </c>
      <c r="M110" s="25">
        <f>SUMIFS(C110:G110, C6:G6, "19MEE314_CO5")</f>
        <v>0</v>
      </c>
    </row>
    <row r="111" spans="1:13" x14ac:dyDescent="0.3">
      <c r="A111" s="24" t="s">
        <v>348</v>
      </c>
      <c r="B111" s="24" t="s">
        <v>349</v>
      </c>
      <c r="C111" s="24">
        <v>6</v>
      </c>
      <c r="D111" s="24">
        <v>5</v>
      </c>
      <c r="E111" s="24">
        <v>1</v>
      </c>
      <c r="F111" s="24">
        <v>12</v>
      </c>
      <c r="G111" s="24">
        <v>6</v>
      </c>
      <c r="I111" s="25">
        <f>SUMIFS(C111:G111, C6:G6, "19MEE314_CO1")</f>
        <v>6</v>
      </c>
      <c r="J111" s="25">
        <f>SUMIFS(C111:G111, C6:G6, "19MEE314_CO2")</f>
        <v>18</v>
      </c>
      <c r="K111" s="25">
        <f>SUMIFS(C111:G111, C6:G6, "19MEE314_CO3")</f>
        <v>6</v>
      </c>
      <c r="L111" s="25">
        <f>SUMIFS(C111:G111, C6:G6, "19MEE314_CO4")</f>
        <v>0</v>
      </c>
      <c r="M111" s="25">
        <f>SUMIFS(C111:G111, C6:G6, "19MEE314_CO5")</f>
        <v>0</v>
      </c>
    </row>
    <row r="112" spans="1:13" x14ac:dyDescent="0.3">
      <c r="A112" s="26" t="s">
        <v>350</v>
      </c>
      <c r="B112" s="26" t="s">
        <v>351</v>
      </c>
      <c r="C112" s="26">
        <v>0</v>
      </c>
      <c r="D112" s="26">
        <v>2</v>
      </c>
      <c r="E112" s="26">
        <v>1</v>
      </c>
      <c r="F112" s="26">
        <v>10</v>
      </c>
      <c r="G112" s="26">
        <v>5</v>
      </c>
      <c r="I112" s="25">
        <f>SUMIFS(C112:G112, C6:G6, "19MEE314_CO1")</f>
        <v>0</v>
      </c>
      <c r="J112" s="25">
        <f>SUMIFS(C112:G112, C6:G6, "19MEE314_CO2")</f>
        <v>13</v>
      </c>
      <c r="K112" s="25">
        <f>SUMIFS(C112:G112, C6:G6, "19MEE314_CO3")</f>
        <v>5</v>
      </c>
      <c r="L112" s="25">
        <f>SUMIFS(C112:G112, C6:G6, "19MEE314_CO4")</f>
        <v>0</v>
      </c>
      <c r="M112" s="25">
        <f>SUMIFS(C112:G112, C6:G6, "19MEE314_CO5")</f>
        <v>0</v>
      </c>
    </row>
    <row r="113" spans="1:13" x14ac:dyDescent="0.3">
      <c r="A113" s="24" t="s">
        <v>352</v>
      </c>
      <c r="B113" s="24" t="s">
        <v>353</v>
      </c>
      <c r="C113" s="24">
        <v>5</v>
      </c>
      <c r="D113" s="24">
        <v>0</v>
      </c>
      <c r="E113" s="24">
        <v>1</v>
      </c>
      <c r="F113" s="24">
        <v>9.5</v>
      </c>
      <c r="G113" s="24">
        <v>5</v>
      </c>
      <c r="I113" s="25">
        <f>SUMIFS(C113:G113, C6:G6, "19MEE314_CO1")</f>
        <v>5</v>
      </c>
      <c r="J113" s="25">
        <f>SUMIFS(C113:G113, C6:G6, "19MEE314_CO2")</f>
        <v>10.5</v>
      </c>
      <c r="K113" s="25">
        <f>SUMIFS(C113:G113, C6:G6, "19MEE314_CO3")</f>
        <v>5</v>
      </c>
      <c r="L113" s="25">
        <f>SUMIFS(C113:G113, C6:G6, "19MEE314_CO4")</f>
        <v>0</v>
      </c>
      <c r="M113" s="25">
        <f>SUMIFS(C113:G113, C6:G6, "19MEE314_CO5")</f>
        <v>0</v>
      </c>
    </row>
    <row r="114" spans="1:13" x14ac:dyDescent="0.3">
      <c r="A114" s="26" t="s">
        <v>354</v>
      </c>
      <c r="B114" s="26" t="s">
        <v>355</v>
      </c>
      <c r="C114" s="26">
        <v>6</v>
      </c>
      <c r="D114" s="26">
        <v>0</v>
      </c>
      <c r="E114" s="26">
        <v>1</v>
      </c>
      <c r="F114" s="26">
        <v>2</v>
      </c>
      <c r="G114" s="26">
        <v>5</v>
      </c>
      <c r="I114" s="25">
        <f>SUMIFS(C114:G114, C6:G6, "19MEE314_CO1")</f>
        <v>6</v>
      </c>
      <c r="J114" s="25">
        <f>SUMIFS(C114:G114, C6:G6, "19MEE314_CO2")</f>
        <v>3</v>
      </c>
      <c r="K114" s="25">
        <f>SUMIFS(C114:G114, C6:G6, "19MEE314_CO3")</f>
        <v>5</v>
      </c>
      <c r="L114" s="25">
        <f>SUMIFS(C114:G114, C6:G6, "19MEE314_CO4")</f>
        <v>0</v>
      </c>
      <c r="M114" s="25">
        <f>SUMIFS(C114:G114, C6:G6, "19MEE314_CO5")</f>
        <v>0</v>
      </c>
    </row>
    <row r="115" spans="1:13" x14ac:dyDescent="0.3">
      <c r="A115" s="24" t="s">
        <v>356</v>
      </c>
      <c r="B115" s="24" t="s">
        <v>357</v>
      </c>
      <c r="C115" s="24">
        <v>5</v>
      </c>
      <c r="D115" s="24">
        <v>4</v>
      </c>
      <c r="E115" s="24">
        <v>0</v>
      </c>
      <c r="F115" s="24">
        <v>2</v>
      </c>
      <c r="G115" s="24">
        <v>0</v>
      </c>
      <c r="I115" s="25">
        <f>SUMIFS(C115:G115, C6:G6, "19MEE314_CO1")</f>
        <v>5</v>
      </c>
      <c r="J115" s="25">
        <f>SUMIFS(C115:G115, C6:G6, "19MEE314_CO2")</f>
        <v>6</v>
      </c>
      <c r="K115" s="25">
        <f>SUMIFS(C115:G115, C6:G6, "19MEE314_CO3")</f>
        <v>0</v>
      </c>
      <c r="L115" s="25">
        <f>SUMIFS(C115:G115, C6:G6, "19MEE314_CO4")</f>
        <v>0</v>
      </c>
      <c r="M115" s="25">
        <f>SUMIFS(C115:G115, C6:G6, "19MEE314_CO5")</f>
        <v>0</v>
      </c>
    </row>
    <row r="116" spans="1:13" x14ac:dyDescent="0.3">
      <c r="A116" s="26" t="s">
        <v>358</v>
      </c>
      <c r="B116" s="26" t="s">
        <v>359</v>
      </c>
      <c r="C116" s="26">
        <v>6</v>
      </c>
      <c r="D116" s="26">
        <v>4</v>
      </c>
      <c r="E116" s="26">
        <v>1.5</v>
      </c>
      <c r="F116" s="26">
        <v>3</v>
      </c>
      <c r="G116" s="26">
        <v>5</v>
      </c>
      <c r="I116" s="25">
        <f>SUMIFS(C116:G116, C6:G6, "19MEE314_CO1")</f>
        <v>6</v>
      </c>
      <c r="J116" s="25">
        <f>SUMIFS(C116:G116, C6:G6, "19MEE314_CO2")</f>
        <v>8.5</v>
      </c>
      <c r="K116" s="25">
        <f>SUMIFS(C116:G116, C6:G6, "19MEE314_CO3")</f>
        <v>5</v>
      </c>
      <c r="L116" s="25">
        <f>SUMIFS(C116:G116, C6:G6, "19MEE314_CO4")</f>
        <v>0</v>
      </c>
      <c r="M116" s="25">
        <f>SUMIFS(C116:G116, C6:G6, "19MEE314_CO5")</f>
        <v>0</v>
      </c>
    </row>
    <row r="117" spans="1:13" x14ac:dyDescent="0.3">
      <c r="A117" s="24"/>
      <c r="B117" s="24"/>
      <c r="C117" s="24"/>
      <c r="D117" s="24"/>
      <c r="E117" s="24"/>
      <c r="F117" s="24"/>
      <c r="G117" s="24"/>
      <c r="I117" s="25">
        <f>SUMIFS(C117:G117, C6:G6, "19MEE314_CO1")</f>
        <v>0</v>
      </c>
      <c r="J117" s="25">
        <f>SUMIFS(C117:G117, C6:G6, "19MEE314_CO2")</f>
        <v>0</v>
      </c>
      <c r="K117" s="25">
        <f>SUMIFS(C117:G117, C6:G6, "19MEE314_CO3")</f>
        <v>0</v>
      </c>
      <c r="L117" s="25">
        <f>SUMIFS(C117:G117, C6:G6, "19MEE314_CO4")</f>
        <v>0</v>
      </c>
      <c r="M117" s="25">
        <f>SUMIFS(C117:G117, C6:G6, "19MEE314_CO5")</f>
        <v>0</v>
      </c>
    </row>
    <row r="118" spans="1:13" x14ac:dyDescent="0.3">
      <c r="A118" s="26" t="s">
        <v>369</v>
      </c>
      <c r="B118" s="26" t="s">
        <v>370</v>
      </c>
      <c r="C118" s="26">
        <v>7</v>
      </c>
      <c r="D118" s="26">
        <v>1</v>
      </c>
      <c r="E118" s="26">
        <v>7</v>
      </c>
      <c r="F118" s="26">
        <v>5</v>
      </c>
      <c r="G118" s="26">
        <v>7</v>
      </c>
      <c r="I118" s="25">
        <f>SUMIFS(C118:G118, C6:G6, "19MEE314_CO1")</f>
        <v>7</v>
      </c>
      <c r="J118" s="25">
        <f>SUMIFS(C118:G118, C6:G6, "19MEE314_CO2")</f>
        <v>13</v>
      </c>
      <c r="K118" s="25">
        <f>SUMIFS(C118:G118, C6:G6, "19MEE314_CO3")</f>
        <v>7</v>
      </c>
      <c r="L118" s="25">
        <f>SUMIFS(C118:G118, C6:G6, "19MEE314_CO4")</f>
        <v>0</v>
      </c>
      <c r="M118" s="25">
        <f>SUMIFS(C118:G118, C6:G6, "19MEE314_CO5")</f>
        <v>0</v>
      </c>
    </row>
    <row r="119" spans="1:13" x14ac:dyDescent="0.3">
      <c r="A119" s="24" t="s">
        <v>371</v>
      </c>
      <c r="B119" s="24" t="s">
        <v>372</v>
      </c>
      <c r="C119" s="24">
        <v>7</v>
      </c>
      <c r="D119" s="24">
        <v>5</v>
      </c>
      <c r="E119" s="24">
        <v>2.5</v>
      </c>
      <c r="F119" s="24">
        <v>14</v>
      </c>
      <c r="G119" s="24">
        <v>12</v>
      </c>
      <c r="I119" s="25">
        <f>SUMIFS(C119:G119, C6:G6, "19MEE314_CO1")</f>
        <v>7</v>
      </c>
      <c r="J119" s="25">
        <f>SUMIFS(C119:G119, C6:G6, "19MEE314_CO2")</f>
        <v>21.5</v>
      </c>
      <c r="K119" s="25">
        <f>SUMIFS(C119:G119, C6:G6, "19MEE314_CO3")</f>
        <v>12</v>
      </c>
      <c r="L119" s="25">
        <f>SUMIFS(C119:G119, C6:G6, "19MEE314_CO4")</f>
        <v>0</v>
      </c>
      <c r="M119" s="25">
        <f>SUMIFS(C119:G119, C6:G6, "19MEE314_CO5")</f>
        <v>0</v>
      </c>
    </row>
    <row r="120" spans="1:13" x14ac:dyDescent="0.3">
      <c r="A120" s="26" t="s">
        <v>373</v>
      </c>
      <c r="B120" s="26" t="s">
        <v>374</v>
      </c>
      <c r="C120" s="26">
        <v>7</v>
      </c>
      <c r="D120" s="26">
        <v>0</v>
      </c>
      <c r="E120" s="26">
        <v>2.5</v>
      </c>
      <c r="F120" s="26">
        <v>5</v>
      </c>
      <c r="G120" s="26">
        <v>6</v>
      </c>
      <c r="I120" s="25">
        <f>SUMIFS(C120:G120, C6:G6, "19MEE314_CO1")</f>
        <v>7</v>
      </c>
      <c r="J120" s="25">
        <f>SUMIFS(C120:G120, C6:G6, "19MEE314_CO2")</f>
        <v>7.5</v>
      </c>
      <c r="K120" s="25">
        <f>SUMIFS(C120:G120, C6:G6, "19MEE314_CO3")</f>
        <v>6</v>
      </c>
      <c r="L120" s="25">
        <f>SUMIFS(C120:G120, C6:G6, "19MEE314_CO4")</f>
        <v>0</v>
      </c>
      <c r="M120" s="25">
        <f>SUMIFS(C120:G120, C6:G6, "19MEE314_CO5")</f>
        <v>0</v>
      </c>
    </row>
    <row r="121" spans="1:13" x14ac:dyDescent="0.3">
      <c r="A121" s="24" t="s">
        <v>375</v>
      </c>
      <c r="B121" s="24" t="s">
        <v>376</v>
      </c>
      <c r="C121" s="24">
        <v>0</v>
      </c>
      <c r="D121" s="24">
        <v>4</v>
      </c>
      <c r="E121" s="24">
        <v>1.5</v>
      </c>
      <c r="F121" s="24">
        <v>3</v>
      </c>
      <c r="G121" s="24">
        <v>3</v>
      </c>
      <c r="I121" s="25">
        <f>SUMIFS(C121:G121, C6:G6, "19MEE314_CO1")</f>
        <v>0</v>
      </c>
      <c r="J121" s="25">
        <f>SUMIFS(C121:G121, C6:G6, "19MEE314_CO2")</f>
        <v>8.5</v>
      </c>
      <c r="K121" s="25">
        <f>SUMIFS(C121:G121, C6:G6, "19MEE314_CO3")</f>
        <v>3</v>
      </c>
      <c r="L121" s="25">
        <f>SUMIFS(C121:G121, C6:G6, "19MEE314_CO4")</f>
        <v>0</v>
      </c>
      <c r="M121" s="25">
        <f>SUMIFS(C121:G121, C6:G6, "19MEE314_CO5")</f>
        <v>0</v>
      </c>
    </row>
    <row r="122" spans="1:13" x14ac:dyDescent="0.3">
      <c r="A122" s="26" t="s">
        <v>377</v>
      </c>
      <c r="B122" s="26" t="s">
        <v>378</v>
      </c>
      <c r="C122" s="26">
        <v>6</v>
      </c>
      <c r="D122" s="26">
        <v>0</v>
      </c>
      <c r="E122" s="26">
        <v>2.5</v>
      </c>
      <c r="F122" s="26">
        <v>2</v>
      </c>
      <c r="G122" s="26">
        <v>4</v>
      </c>
      <c r="I122" s="25">
        <f>SUMIFS(C122:G122, C6:G6, "19MEE314_CO1")</f>
        <v>6</v>
      </c>
      <c r="J122" s="25">
        <f>SUMIFS(C122:G122, C6:G6, "19MEE314_CO2")</f>
        <v>4.5</v>
      </c>
      <c r="K122" s="25">
        <f>SUMIFS(C122:G122, C6:G6, "19MEE314_CO3")</f>
        <v>4</v>
      </c>
      <c r="L122" s="25">
        <f>SUMIFS(C122:G122, C6:G6, "19MEE314_CO4")</f>
        <v>0</v>
      </c>
      <c r="M122" s="25">
        <f>SUMIFS(C122:G122, C6:G6, "19MEE314_CO5")</f>
        <v>0</v>
      </c>
    </row>
    <row r="123" spans="1:13" x14ac:dyDescent="0.3">
      <c r="A123" s="24" t="s">
        <v>379</v>
      </c>
      <c r="B123" s="24" t="s">
        <v>380</v>
      </c>
      <c r="C123" s="24">
        <v>6</v>
      </c>
      <c r="D123" s="24">
        <v>8</v>
      </c>
      <c r="E123" s="24">
        <v>2.5</v>
      </c>
      <c r="F123" s="24">
        <v>11</v>
      </c>
      <c r="G123" s="24">
        <v>4</v>
      </c>
      <c r="I123" s="25">
        <f>SUMIFS(C123:G123, C6:G6, "19MEE314_CO1")</f>
        <v>6</v>
      </c>
      <c r="J123" s="25">
        <f>SUMIFS(C123:G123, C6:G6, "19MEE314_CO2")</f>
        <v>21.5</v>
      </c>
      <c r="K123" s="25">
        <f>SUMIFS(C123:G123, C6:G6, "19MEE314_CO3")</f>
        <v>4</v>
      </c>
      <c r="L123" s="25">
        <f>SUMIFS(C123:G123, C6:G6, "19MEE314_CO4")</f>
        <v>0</v>
      </c>
      <c r="M123" s="25">
        <f>SUMIFS(C123:G123, C6:G6, "19MEE314_CO5")</f>
        <v>0</v>
      </c>
    </row>
    <row r="124" spans="1:13" x14ac:dyDescent="0.3">
      <c r="A124" s="26" t="s">
        <v>381</v>
      </c>
      <c r="B124" s="26" t="s">
        <v>382</v>
      </c>
      <c r="C124" s="26">
        <v>7</v>
      </c>
      <c r="D124" s="26">
        <v>0</v>
      </c>
      <c r="E124" s="26">
        <v>5</v>
      </c>
      <c r="F124" s="26">
        <v>2</v>
      </c>
      <c r="G124" s="26">
        <v>6</v>
      </c>
      <c r="I124" s="25">
        <f>SUMIFS(C124:G124, C6:G6, "19MEE314_CO1")</f>
        <v>7</v>
      </c>
      <c r="J124" s="25">
        <f>SUMIFS(C124:G124, C6:G6, "19MEE314_CO2")</f>
        <v>7</v>
      </c>
      <c r="K124" s="25">
        <f>SUMIFS(C124:G124, C6:G6, "19MEE314_CO3")</f>
        <v>6</v>
      </c>
      <c r="L124" s="25">
        <f>SUMIFS(C124:G124, C6:G6, "19MEE314_CO4")</f>
        <v>0</v>
      </c>
      <c r="M124" s="25">
        <f>SUMIFS(C124:G124, C6:G6, "19MEE314_CO5")</f>
        <v>0</v>
      </c>
    </row>
    <row r="125" spans="1:13" x14ac:dyDescent="0.3">
      <c r="A125" s="24" t="s">
        <v>383</v>
      </c>
      <c r="B125" s="24" t="s">
        <v>384</v>
      </c>
      <c r="C125" s="24">
        <v>3</v>
      </c>
      <c r="D125" s="24">
        <v>7</v>
      </c>
      <c r="E125" s="24">
        <v>4.5</v>
      </c>
      <c r="F125" s="24">
        <v>10</v>
      </c>
      <c r="G125" s="24">
        <v>5</v>
      </c>
      <c r="I125" s="25">
        <f>SUMIFS(C125:G125, C6:G6, "19MEE314_CO1")</f>
        <v>3</v>
      </c>
      <c r="J125" s="25">
        <f>SUMIFS(C125:G125, C6:G6, "19MEE314_CO2")</f>
        <v>21.5</v>
      </c>
      <c r="K125" s="25">
        <f>SUMIFS(C125:G125, C6:G6, "19MEE314_CO3")</f>
        <v>5</v>
      </c>
      <c r="L125" s="25">
        <f>SUMIFS(C125:G125, C6:G6, "19MEE314_CO4")</f>
        <v>0</v>
      </c>
      <c r="M125" s="25">
        <f>SUMIFS(C125:G125, C6:G6, "19MEE314_CO5")</f>
        <v>0</v>
      </c>
    </row>
    <row r="126" spans="1:13" x14ac:dyDescent="0.3">
      <c r="A126" s="26" t="s">
        <v>385</v>
      </c>
      <c r="B126" s="26" t="s">
        <v>386</v>
      </c>
      <c r="C126" s="26">
        <v>6</v>
      </c>
      <c r="D126" s="26">
        <v>0</v>
      </c>
      <c r="E126" s="26">
        <v>2.5</v>
      </c>
      <c r="F126" s="26">
        <v>10</v>
      </c>
      <c r="G126" s="26">
        <v>5</v>
      </c>
      <c r="I126" s="25">
        <f>SUMIFS(C126:G126, C6:G6, "19MEE314_CO1")</f>
        <v>6</v>
      </c>
      <c r="J126" s="25">
        <f>SUMIFS(C126:G126, C6:G6, "19MEE314_CO2")</f>
        <v>12.5</v>
      </c>
      <c r="K126" s="25">
        <f>SUMIFS(C126:G126, C6:G6, "19MEE314_CO3")</f>
        <v>5</v>
      </c>
      <c r="L126" s="25">
        <f>SUMIFS(C126:G126, C6:G6, "19MEE314_CO4")</f>
        <v>0</v>
      </c>
      <c r="M126" s="25">
        <f>SUMIFS(C126:G126, C6:G6, "19MEE314_CO5")</f>
        <v>0</v>
      </c>
    </row>
    <row r="127" spans="1:13" x14ac:dyDescent="0.3">
      <c r="A127" s="24" t="s">
        <v>387</v>
      </c>
      <c r="B127" s="24" t="s">
        <v>388</v>
      </c>
      <c r="C127" s="24">
        <v>6</v>
      </c>
      <c r="D127" s="24">
        <v>8</v>
      </c>
      <c r="E127" s="24">
        <v>2.5</v>
      </c>
      <c r="F127" s="24">
        <v>7</v>
      </c>
      <c r="G127" s="24">
        <v>5</v>
      </c>
      <c r="I127" s="25">
        <f>SUMIFS(C127:G127, C6:G6, "19MEE314_CO1")</f>
        <v>6</v>
      </c>
      <c r="J127" s="25">
        <f>SUMIFS(C127:G127, C6:G6, "19MEE314_CO2")</f>
        <v>17.5</v>
      </c>
      <c r="K127" s="25">
        <f>SUMIFS(C127:G127, C6:G6, "19MEE314_CO3")</f>
        <v>5</v>
      </c>
      <c r="L127" s="25">
        <f>SUMIFS(C127:G127, C6:G6, "19MEE314_CO4")</f>
        <v>0</v>
      </c>
      <c r="M127" s="25">
        <f>SUMIFS(C127:G127, C6:G6, "19MEE314_CO5")</f>
        <v>0</v>
      </c>
    </row>
    <row r="128" spans="1:13" x14ac:dyDescent="0.3">
      <c r="A128" s="26" t="s">
        <v>389</v>
      </c>
      <c r="B128" s="26" t="s">
        <v>390</v>
      </c>
      <c r="C128" s="26">
        <v>1</v>
      </c>
      <c r="D128" s="26">
        <v>6</v>
      </c>
      <c r="E128" s="26">
        <v>2.5</v>
      </c>
      <c r="F128" s="26">
        <v>9</v>
      </c>
      <c r="G128" s="26">
        <v>6</v>
      </c>
      <c r="I128" s="25">
        <f>SUMIFS(C128:G128, C6:G6, "19MEE314_CO1")</f>
        <v>1</v>
      </c>
      <c r="J128" s="25">
        <f>SUMIFS(C128:G128, C6:G6, "19MEE314_CO2")</f>
        <v>17.5</v>
      </c>
      <c r="K128" s="25">
        <f>SUMIFS(C128:G128, C6:G6, "19MEE314_CO3")</f>
        <v>6</v>
      </c>
      <c r="L128" s="25">
        <f>SUMIFS(C128:G128, C6:G6, "19MEE314_CO4")</f>
        <v>0</v>
      </c>
      <c r="M128" s="25">
        <f>SUMIFS(C128:G128, C6:G6, "19MEE314_CO5")</f>
        <v>0</v>
      </c>
    </row>
    <row r="129" spans="1:13" x14ac:dyDescent="0.3">
      <c r="A129" s="24" t="s">
        <v>391</v>
      </c>
      <c r="B129" s="24" t="s">
        <v>392</v>
      </c>
      <c r="C129" s="24">
        <v>2</v>
      </c>
      <c r="D129" s="24">
        <v>4</v>
      </c>
      <c r="E129" s="24">
        <v>2.5</v>
      </c>
      <c r="F129" s="24">
        <v>6</v>
      </c>
      <c r="G129" s="24">
        <v>5</v>
      </c>
      <c r="I129" s="25">
        <f>SUMIFS(C129:G129, C6:G6, "19MEE314_CO1")</f>
        <v>2</v>
      </c>
      <c r="J129" s="25">
        <f>SUMIFS(C129:G129, C6:G6, "19MEE314_CO2")</f>
        <v>12.5</v>
      </c>
      <c r="K129" s="25">
        <f>SUMIFS(C129:G129, C6:G6, "19MEE314_CO3")</f>
        <v>5</v>
      </c>
      <c r="L129" s="25">
        <f>SUMIFS(C129:G129, C6:G6, "19MEE314_CO4")</f>
        <v>0</v>
      </c>
      <c r="M129" s="25">
        <f>SUMIFS(C129:G129, C6:G6, "19MEE314_CO5")</f>
        <v>0</v>
      </c>
    </row>
    <row r="130" spans="1:13" x14ac:dyDescent="0.3">
      <c r="A130" s="26" t="s">
        <v>393</v>
      </c>
      <c r="B130" s="26" t="s">
        <v>394</v>
      </c>
      <c r="C130" s="26">
        <v>6</v>
      </c>
      <c r="D130" s="26">
        <v>6</v>
      </c>
      <c r="E130" s="26">
        <v>2.5</v>
      </c>
      <c r="F130" s="26">
        <v>2</v>
      </c>
      <c r="G130" s="26">
        <v>7</v>
      </c>
      <c r="I130" s="25">
        <f>SUMIFS(C130:G130, C6:G6, "19MEE314_CO1")</f>
        <v>6</v>
      </c>
      <c r="J130" s="25">
        <f>SUMIFS(C130:G130, C6:G6, "19MEE314_CO2")</f>
        <v>10.5</v>
      </c>
      <c r="K130" s="25">
        <f>SUMIFS(C130:G130, C6:G6, "19MEE314_CO3")</f>
        <v>7</v>
      </c>
      <c r="L130" s="25">
        <f>SUMIFS(C130:G130, C6:G6, "19MEE314_CO4")</f>
        <v>0</v>
      </c>
      <c r="M130" s="25">
        <f>SUMIFS(C130:G130, C6:G6, "19MEE314_CO5")</f>
        <v>0</v>
      </c>
    </row>
    <row r="131" spans="1:13" x14ac:dyDescent="0.3">
      <c r="A131" s="24" t="s">
        <v>395</v>
      </c>
      <c r="B131" s="24" t="s">
        <v>396</v>
      </c>
      <c r="C131" s="24">
        <v>2</v>
      </c>
      <c r="D131" s="24">
        <v>2</v>
      </c>
      <c r="E131" s="24">
        <v>0</v>
      </c>
      <c r="F131" s="24">
        <v>5</v>
      </c>
      <c r="G131" s="24">
        <v>5</v>
      </c>
      <c r="I131" s="25">
        <f>SUMIFS(C131:G131, C6:G6, "19MEE314_CO1")</f>
        <v>2</v>
      </c>
      <c r="J131" s="25">
        <f>SUMIFS(C131:G131, C6:G6, "19MEE314_CO2")</f>
        <v>7</v>
      </c>
      <c r="K131" s="25">
        <f>SUMIFS(C131:G131, C6:G6, "19MEE314_CO3")</f>
        <v>5</v>
      </c>
      <c r="L131" s="25">
        <f>SUMIFS(C131:G131, C6:G6, "19MEE314_CO4")</f>
        <v>0</v>
      </c>
      <c r="M131" s="25">
        <f>SUMIFS(C131:G131, C6:G6, "19MEE314_CO5")</f>
        <v>0</v>
      </c>
    </row>
    <row r="132" spans="1:13" x14ac:dyDescent="0.3">
      <c r="A132" s="26" t="s">
        <v>397</v>
      </c>
      <c r="B132" s="26" t="s">
        <v>398</v>
      </c>
      <c r="C132" s="26">
        <v>5</v>
      </c>
      <c r="D132" s="26">
        <v>5</v>
      </c>
      <c r="E132" s="26">
        <v>2.5</v>
      </c>
      <c r="F132" s="26">
        <v>11</v>
      </c>
      <c r="G132" s="26">
        <v>4</v>
      </c>
      <c r="I132" s="25">
        <f>SUMIFS(C132:G132, C6:G6, "19MEE314_CO1")</f>
        <v>5</v>
      </c>
      <c r="J132" s="25">
        <f>SUMIFS(C132:G132, C6:G6, "19MEE314_CO2")</f>
        <v>18.5</v>
      </c>
      <c r="K132" s="25">
        <f>SUMIFS(C132:G132, C6:G6, "19MEE314_CO3")</f>
        <v>4</v>
      </c>
      <c r="L132" s="25">
        <f>SUMIFS(C132:G132, C6:G6, "19MEE314_CO4")</f>
        <v>0</v>
      </c>
      <c r="M132" s="25">
        <f>SUMIFS(C132:G132, C6:G6, "19MEE314_CO5")</f>
        <v>0</v>
      </c>
    </row>
    <row r="133" spans="1:13" x14ac:dyDescent="0.3">
      <c r="A133" s="24" t="s">
        <v>399</v>
      </c>
      <c r="B133" s="24" t="s">
        <v>400</v>
      </c>
      <c r="C133" s="24">
        <v>0</v>
      </c>
      <c r="D133" s="24">
        <v>0</v>
      </c>
      <c r="E133" s="24">
        <v>0</v>
      </c>
      <c r="F133" s="24">
        <v>7</v>
      </c>
      <c r="G133" s="24">
        <v>0</v>
      </c>
      <c r="I133" s="25">
        <f>SUMIFS(C133:G133, C6:G6, "19MEE314_CO1")</f>
        <v>0</v>
      </c>
      <c r="J133" s="25">
        <f>SUMIFS(C133:G133, C6:G6, "19MEE314_CO2")</f>
        <v>7</v>
      </c>
      <c r="K133" s="25">
        <f>SUMIFS(C133:G133, C6:G6, "19MEE314_CO3")</f>
        <v>0</v>
      </c>
      <c r="L133" s="25">
        <f>SUMIFS(C133:G133, C6:G6, "19MEE314_CO4")</f>
        <v>0</v>
      </c>
      <c r="M133" s="25">
        <f>SUMIFS(C133:G133, C6:G6, "19MEE314_CO5")</f>
        <v>0</v>
      </c>
    </row>
    <row r="134" spans="1:13" x14ac:dyDescent="0.3">
      <c r="A134" s="26" t="s">
        <v>401</v>
      </c>
      <c r="B134" s="26" t="s">
        <v>402</v>
      </c>
      <c r="C134" s="26">
        <v>7</v>
      </c>
      <c r="D134" s="26">
        <v>5</v>
      </c>
      <c r="E134" s="26">
        <v>0</v>
      </c>
      <c r="F134" s="26">
        <v>14</v>
      </c>
      <c r="G134" s="26">
        <v>6</v>
      </c>
      <c r="I134" s="25">
        <f>SUMIFS(C134:G134, C6:G6, "19MEE314_CO1")</f>
        <v>7</v>
      </c>
      <c r="J134" s="25">
        <f>SUMIFS(C134:G134, C6:G6, "19MEE314_CO2")</f>
        <v>19</v>
      </c>
      <c r="K134" s="25">
        <f>SUMIFS(C134:G134, C6:G6, "19MEE314_CO3")</f>
        <v>6</v>
      </c>
      <c r="L134" s="25">
        <f>SUMIFS(C134:G134, C6:G6, "19MEE314_CO4")</f>
        <v>0</v>
      </c>
      <c r="M134" s="25">
        <f>SUMIFS(C134:G134, C6:G6, "19MEE314_CO5")</f>
        <v>0</v>
      </c>
    </row>
    <row r="135" spans="1:13" x14ac:dyDescent="0.3">
      <c r="A135" s="24" t="s">
        <v>403</v>
      </c>
      <c r="B135" s="24" t="s">
        <v>404</v>
      </c>
      <c r="C135" s="24">
        <v>3</v>
      </c>
      <c r="D135" s="24">
        <v>0</v>
      </c>
      <c r="E135" s="24">
        <v>0</v>
      </c>
      <c r="F135" s="24">
        <v>1</v>
      </c>
      <c r="G135" s="24">
        <v>7</v>
      </c>
      <c r="I135" s="25">
        <f>SUMIFS(C135:G135, C6:G6, "19MEE314_CO1")</f>
        <v>3</v>
      </c>
      <c r="J135" s="25">
        <f>SUMIFS(C135:G135, C6:G6, "19MEE314_CO2")</f>
        <v>1</v>
      </c>
      <c r="K135" s="25">
        <f>SUMIFS(C135:G135, C6:G6, "19MEE314_CO3")</f>
        <v>7</v>
      </c>
      <c r="L135" s="25">
        <f>SUMIFS(C135:G135, C6:G6, "19MEE314_CO4")</f>
        <v>0</v>
      </c>
      <c r="M135" s="25">
        <f>SUMIFS(C135:G135, C6:G6, "19MEE314_CO5")</f>
        <v>0</v>
      </c>
    </row>
    <row r="136" spans="1:13" x14ac:dyDescent="0.3">
      <c r="A136" s="26" t="s">
        <v>405</v>
      </c>
      <c r="B136" s="26" t="s">
        <v>406</v>
      </c>
      <c r="C136" s="26">
        <v>6</v>
      </c>
      <c r="D136" s="26">
        <v>5</v>
      </c>
      <c r="E136" s="26">
        <v>2.5</v>
      </c>
      <c r="F136" s="26">
        <v>9.5</v>
      </c>
      <c r="G136" s="26">
        <v>2</v>
      </c>
      <c r="I136" s="25">
        <f>SUMIFS(C136:G136, C6:G6, "19MEE314_CO1")</f>
        <v>6</v>
      </c>
      <c r="J136" s="25">
        <f>SUMIFS(C136:G136, C6:G6, "19MEE314_CO2")</f>
        <v>17</v>
      </c>
      <c r="K136" s="25">
        <f>SUMIFS(C136:G136, C6:G6, "19MEE314_CO3")</f>
        <v>2</v>
      </c>
      <c r="L136" s="25">
        <f>SUMIFS(C136:G136, C6:G6, "19MEE314_CO4")</f>
        <v>0</v>
      </c>
      <c r="M136" s="25">
        <f>SUMIFS(C136:G136, C6:G6, "19MEE314_CO5")</f>
        <v>0</v>
      </c>
    </row>
    <row r="137" spans="1:13" x14ac:dyDescent="0.3">
      <c r="A137" s="24" t="s">
        <v>407</v>
      </c>
      <c r="B137" s="24" t="s">
        <v>408</v>
      </c>
      <c r="C137" s="24">
        <v>0</v>
      </c>
      <c r="D137" s="24">
        <v>0</v>
      </c>
      <c r="E137" s="24">
        <v>0</v>
      </c>
      <c r="F137" s="24">
        <v>6</v>
      </c>
      <c r="G137" s="24">
        <v>0</v>
      </c>
      <c r="I137" s="25">
        <f>SUMIFS(C137:G137, C6:G6, "19MEE314_CO1")</f>
        <v>0</v>
      </c>
      <c r="J137" s="25">
        <f>SUMIFS(C137:G137, C6:G6, "19MEE314_CO2")</f>
        <v>6</v>
      </c>
      <c r="K137" s="25">
        <f>SUMIFS(C137:G137, C6:G6, "19MEE314_CO3")</f>
        <v>0</v>
      </c>
      <c r="L137" s="25">
        <f>SUMIFS(C137:G137, C6:G6, "19MEE314_CO4")</f>
        <v>0</v>
      </c>
      <c r="M137" s="25">
        <f>SUMIFS(C137:G137, C6:G6, "19MEE314_CO5")</f>
        <v>0</v>
      </c>
    </row>
    <row r="138" spans="1:13" x14ac:dyDescent="0.3">
      <c r="A138" s="26" t="s">
        <v>409</v>
      </c>
      <c r="B138" s="26" t="s">
        <v>410</v>
      </c>
      <c r="C138" s="26">
        <v>6</v>
      </c>
      <c r="D138" s="26">
        <v>6</v>
      </c>
      <c r="E138" s="26">
        <v>2.5</v>
      </c>
      <c r="F138" s="26">
        <v>3</v>
      </c>
      <c r="G138" s="26">
        <v>5</v>
      </c>
      <c r="I138" s="25">
        <f>SUMIFS(C138:G138, C6:G6, "19MEE314_CO1")</f>
        <v>6</v>
      </c>
      <c r="J138" s="25">
        <f>SUMIFS(C138:G138, C6:G6, "19MEE314_CO2")</f>
        <v>11.5</v>
      </c>
      <c r="K138" s="25">
        <f>SUMIFS(C138:G138, C6:G6, "19MEE314_CO3")</f>
        <v>5</v>
      </c>
      <c r="L138" s="25">
        <f>SUMIFS(C138:G138, C6:G6, "19MEE314_CO4")</f>
        <v>0</v>
      </c>
      <c r="M138" s="25">
        <f>SUMIFS(C138:G138, C6:G6, "19MEE314_CO5")</f>
        <v>0</v>
      </c>
    </row>
    <row r="139" spans="1:13" x14ac:dyDescent="0.3">
      <c r="A139" s="24" t="s">
        <v>411</v>
      </c>
      <c r="B139" s="24" t="s">
        <v>412</v>
      </c>
      <c r="C139" s="24">
        <v>5</v>
      </c>
      <c r="D139" s="24">
        <v>6</v>
      </c>
      <c r="E139" s="24">
        <v>1.5</v>
      </c>
      <c r="F139" s="24">
        <v>11</v>
      </c>
      <c r="G139" s="24">
        <v>2</v>
      </c>
      <c r="I139" s="25">
        <f>SUMIFS(C139:G139, C6:G6, "19MEE314_CO1")</f>
        <v>5</v>
      </c>
      <c r="J139" s="25">
        <f>SUMIFS(C139:G139, C6:G6, "19MEE314_CO2")</f>
        <v>18.5</v>
      </c>
      <c r="K139" s="25">
        <f>SUMIFS(C139:G139, C6:G6, "19MEE314_CO3")</f>
        <v>2</v>
      </c>
      <c r="L139" s="25">
        <f>SUMIFS(C139:G139, C6:G6, "19MEE314_CO4")</f>
        <v>0</v>
      </c>
      <c r="M139" s="25">
        <f>SUMIFS(C139:G139, C6:G6, "19MEE314_CO5")</f>
        <v>0</v>
      </c>
    </row>
    <row r="140" spans="1:13" x14ac:dyDescent="0.3">
      <c r="A140" s="26" t="s">
        <v>413</v>
      </c>
      <c r="B140" s="26" t="s">
        <v>414</v>
      </c>
      <c r="C140" s="26">
        <v>6</v>
      </c>
      <c r="D140" s="26">
        <v>0</v>
      </c>
      <c r="E140" s="26">
        <v>3.5</v>
      </c>
      <c r="F140" s="26">
        <v>12</v>
      </c>
      <c r="G140" s="26">
        <v>6</v>
      </c>
      <c r="I140" s="25">
        <f>SUMIFS(C140:G140, C6:G6, "19MEE314_CO1")</f>
        <v>6</v>
      </c>
      <c r="J140" s="25">
        <f>SUMIFS(C140:G140, C6:G6, "19MEE314_CO2")</f>
        <v>15.5</v>
      </c>
      <c r="K140" s="25">
        <f>SUMIFS(C140:G140, C6:G6, "19MEE314_CO3")</f>
        <v>6</v>
      </c>
      <c r="L140" s="25">
        <f>SUMIFS(C140:G140, C6:G6, "19MEE314_CO4")</f>
        <v>0</v>
      </c>
      <c r="M140" s="25">
        <f>SUMIFS(C140:G140, C6:G6, "19MEE314_CO5")</f>
        <v>0</v>
      </c>
    </row>
    <row r="141" spans="1:13" x14ac:dyDescent="0.3">
      <c r="A141" s="24" t="s">
        <v>415</v>
      </c>
      <c r="B141" s="24" t="s">
        <v>416</v>
      </c>
      <c r="C141" s="24">
        <v>4</v>
      </c>
      <c r="D141" s="24">
        <v>0</v>
      </c>
      <c r="E141" s="24">
        <v>2.5</v>
      </c>
      <c r="F141" s="24">
        <v>10</v>
      </c>
      <c r="G141" s="24">
        <v>3</v>
      </c>
      <c r="I141" s="25">
        <f>SUMIFS(C141:G141, C6:G6, "19MEE314_CO1")</f>
        <v>4</v>
      </c>
      <c r="J141" s="25">
        <f>SUMIFS(C141:G141, C6:G6, "19MEE314_CO2")</f>
        <v>12.5</v>
      </c>
      <c r="K141" s="25">
        <f>SUMIFS(C141:G141, C6:G6, "19MEE314_CO3")</f>
        <v>3</v>
      </c>
      <c r="L141" s="25">
        <f>SUMIFS(C141:G141, C6:G6, "19MEE314_CO4")</f>
        <v>0</v>
      </c>
      <c r="M141" s="25">
        <f>SUMIFS(C141:G141, C6:G6, "19MEE314_CO5")</f>
        <v>0</v>
      </c>
    </row>
    <row r="142" spans="1:13" x14ac:dyDescent="0.3">
      <c r="A142" s="26" t="s">
        <v>417</v>
      </c>
      <c r="B142" s="26" t="s">
        <v>418</v>
      </c>
      <c r="C142" s="26">
        <v>5</v>
      </c>
      <c r="D142" s="26">
        <v>7</v>
      </c>
      <c r="E142" s="26">
        <v>2.5</v>
      </c>
      <c r="F142" s="26">
        <v>9</v>
      </c>
      <c r="G142" s="26">
        <v>5</v>
      </c>
      <c r="I142" s="25">
        <f>SUMIFS(C142:G142, C6:G6, "19MEE314_CO1")</f>
        <v>5</v>
      </c>
      <c r="J142" s="25">
        <f>SUMIFS(C142:G142, C6:G6, "19MEE314_CO2")</f>
        <v>18.5</v>
      </c>
      <c r="K142" s="25">
        <f>SUMIFS(C142:G142, C6:G6, "19MEE314_CO3")</f>
        <v>5</v>
      </c>
      <c r="L142" s="25">
        <f>SUMIFS(C142:G142, C6:G6, "19MEE314_CO4")</f>
        <v>0</v>
      </c>
      <c r="M142" s="25">
        <f>SUMIFS(C142:G142, C6:G6, "19MEE314_CO5")</f>
        <v>0</v>
      </c>
    </row>
    <row r="143" spans="1:13" x14ac:dyDescent="0.3">
      <c r="A143" s="24" t="s">
        <v>419</v>
      </c>
      <c r="B143" s="24" t="s">
        <v>420</v>
      </c>
      <c r="C143" s="24">
        <v>5</v>
      </c>
      <c r="D143" s="24">
        <v>1</v>
      </c>
      <c r="E143" s="24">
        <v>1</v>
      </c>
      <c r="F143" s="24">
        <v>10</v>
      </c>
      <c r="G143" s="24">
        <v>0</v>
      </c>
      <c r="I143" s="25">
        <f>SUMIFS(C143:G143, C6:G6, "19MEE314_CO1")</f>
        <v>5</v>
      </c>
      <c r="J143" s="25">
        <f>SUMIFS(C143:G143, C6:G6, "19MEE314_CO2")</f>
        <v>12</v>
      </c>
      <c r="K143" s="25">
        <f>SUMIFS(C143:G143, C6:G6, "19MEE314_CO3")</f>
        <v>0</v>
      </c>
      <c r="L143" s="25">
        <f>SUMIFS(C143:G143, C6:G6, "19MEE314_CO4")</f>
        <v>0</v>
      </c>
      <c r="M143" s="25">
        <f>SUMIFS(C143:G143, C6:G6, "19MEE314_CO5")</f>
        <v>0</v>
      </c>
    </row>
    <row r="144" spans="1:13" x14ac:dyDescent="0.3">
      <c r="A144" s="26" t="s">
        <v>421</v>
      </c>
      <c r="B144" s="26" t="s">
        <v>422</v>
      </c>
      <c r="C144" s="26">
        <v>2</v>
      </c>
      <c r="D144" s="26">
        <v>5</v>
      </c>
      <c r="E144" s="26">
        <v>0</v>
      </c>
      <c r="F144" s="26">
        <v>5</v>
      </c>
      <c r="G144" s="26">
        <v>11</v>
      </c>
      <c r="I144" s="25">
        <f>SUMIFS(C144:G144, C6:G6, "19MEE314_CO1")</f>
        <v>2</v>
      </c>
      <c r="J144" s="25">
        <f>SUMIFS(C144:G144, C6:G6, "19MEE314_CO2")</f>
        <v>10</v>
      </c>
      <c r="K144" s="25">
        <f>SUMIFS(C144:G144, C6:G6, "19MEE314_CO3")</f>
        <v>11</v>
      </c>
      <c r="L144" s="25">
        <f>SUMIFS(C144:G144, C6:G6, "19MEE314_CO4")</f>
        <v>0</v>
      </c>
      <c r="M144" s="25">
        <f>SUMIFS(C144:G144, C6:G6, "19MEE314_CO5")</f>
        <v>0</v>
      </c>
    </row>
    <row r="145" spans="1:13" x14ac:dyDescent="0.3">
      <c r="A145" s="24" t="s">
        <v>423</v>
      </c>
      <c r="B145" s="24" t="s">
        <v>424</v>
      </c>
      <c r="C145" s="24">
        <v>13</v>
      </c>
      <c r="D145" s="24">
        <v>4</v>
      </c>
      <c r="E145" s="24">
        <v>3</v>
      </c>
      <c r="F145" s="24">
        <v>0</v>
      </c>
      <c r="G145" s="24">
        <v>0</v>
      </c>
      <c r="I145" s="25">
        <f>SUMIFS(C145:G145, C6:G6, "19MEE314_CO1")</f>
        <v>13</v>
      </c>
      <c r="J145" s="25">
        <f>SUMIFS(C145:G145, C6:G6, "19MEE314_CO2")</f>
        <v>7</v>
      </c>
      <c r="K145" s="25">
        <f>SUMIFS(C145:G145, C6:G6, "19MEE314_CO3")</f>
        <v>0</v>
      </c>
      <c r="L145" s="25">
        <f>SUMIFS(C145:G145, C6:G6, "19MEE314_CO4")</f>
        <v>0</v>
      </c>
      <c r="M145" s="25">
        <f>SUMIFS(C145:G145, C6:G6, "19MEE314_CO5")</f>
        <v>0</v>
      </c>
    </row>
    <row r="146" spans="1:13" x14ac:dyDescent="0.3">
      <c r="A146" s="26" t="s">
        <v>425</v>
      </c>
      <c r="B146" s="26" t="s">
        <v>426</v>
      </c>
      <c r="C146" s="26">
        <v>5</v>
      </c>
      <c r="D146" s="26">
        <v>0</v>
      </c>
      <c r="E146" s="26">
        <v>2.5</v>
      </c>
      <c r="F146" s="26">
        <v>3</v>
      </c>
      <c r="G146" s="26">
        <v>4</v>
      </c>
      <c r="I146" s="25">
        <f>SUMIFS(C146:G146, C6:G6, "19MEE314_CO1")</f>
        <v>5</v>
      </c>
      <c r="J146" s="25">
        <f>SUMIFS(C146:G146, C6:G6, "19MEE314_CO2")</f>
        <v>5.5</v>
      </c>
      <c r="K146" s="25">
        <f>SUMIFS(C146:G146, C6:G6, "19MEE314_CO3")</f>
        <v>4</v>
      </c>
      <c r="L146" s="25">
        <f>SUMIFS(C146:G146, C6:G6, "19MEE314_CO4")</f>
        <v>0</v>
      </c>
      <c r="M146" s="25">
        <f>SUMIFS(C146:G146, C6:G6, "19MEE314_CO5")</f>
        <v>0</v>
      </c>
    </row>
    <row r="147" spans="1:13" x14ac:dyDescent="0.3">
      <c r="A147" s="24" t="s">
        <v>427</v>
      </c>
      <c r="B147" s="24" t="s">
        <v>428</v>
      </c>
      <c r="C147" s="24">
        <v>5</v>
      </c>
      <c r="D147" s="24">
        <v>0</v>
      </c>
      <c r="E147" s="24">
        <v>1</v>
      </c>
      <c r="F147" s="24">
        <v>7.5</v>
      </c>
      <c r="G147" s="24">
        <v>0</v>
      </c>
      <c r="I147" s="25">
        <f>SUMIFS(C147:G147, C6:G6, "19MEE314_CO1")</f>
        <v>5</v>
      </c>
      <c r="J147" s="25">
        <f>SUMIFS(C147:G147, C6:G6, "19MEE314_CO2")</f>
        <v>8.5</v>
      </c>
      <c r="K147" s="25">
        <f>SUMIFS(C147:G147, C6:G6, "19MEE314_CO3")</f>
        <v>0</v>
      </c>
      <c r="L147" s="25">
        <f>SUMIFS(C147:G147, C6:G6, "19MEE314_CO4")</f>
        <v>0</v>
      </c>
      <c r="M147" s="25">
        <f>SUMIFS(C147:G147, C6:G6, "19MEE314_CO5")</f>
        <v>0</v>
      </c>
    </row>
    <row r="148" spans="1:13" x14ac:dyDescent="0.3">
      <c r="A148" s="26" t="s">
        <v>429</v>
      </c>
      <c r="B148" s="26" t="s">
        <v>430</v>
      </c>
      <c r="C148" s="26">
        <v>7</v>
      </c>
      <c r="D148" s="26">
        <v>5</v>
      </c>
      <c r="E148" s="26">
        <v>0</v>
      </c>
      <c r="F148" s="26">
        <v>14</v>
      </c>
      <c r="G148" s="26">
        <v>12</v>
      </c>
      <c r="I148" s="25">
        <f>SUMIFS(C148:G148, C6:G6, "19MEE314_CO1")</f>
        <v>7</v>
      </c>
      <c r="J148" s="25">
        <f>SUMIFS(C148:G148, C6:G6, "19MEE314_CO2")</f>
        <v>19</v>
      </c>
      <c r="K148" s="25">
        <f>SUMIFS(C148:G148, C6:G6, "19MEE314_CO3")</f>
        <v>12</v>
      </c>
      <c r="L148" s="25">
        <f>SUMIFS(C148:G148, C6:G6, "19MEE314_CO4")</f>
        <v>0</v>
      </c>
      <c r="M148" s="25">
        <f>SUMIFS(C148:G148, C6:G6, "19MEE314_CO5")</f>
        <v>0</v>
      </c>
    </row>
    <row r="149" spans="1:13" x14ac:dyDescent="0.3">
      <c r="A149" s="24" t="s">
        <v>431</v>
      </c>
      <c r="B149" s="24" t="s">
        <v>432</v>
      </c>
      <c r="C149" s="24">
        <v>1</v>
      </c>
      <c r="D149" s="24">
        <v>5</v>
      </c>
      <c r="E149" s="24">
        <v>0.5</v>
      </c>
      <c r="F149" s="24">
        <v>5</v>
      </c>
      <c r="G149" s="24">
        <v>6</v>
      </c>
      <c r="I149" s="25">
        <f>SUMIFS(C149:G149, C6:G6, "19MEE314_CO1")</f>
        <v>1</v>
      </c>
      <c r="J149" s="25">
        <f>SUMIFS(C149:G149, C6:G6, "19MEE314_CO2")</f>
        <v>10.5</v>
      </c>
      <c r="K149" s="25">
        <f>SUMIFS(C149:G149, C6:G6, "19MEE314_CO3")</f>
        <v>6</v>
      </c>
      <c r="L149" s="25">
        <f>SUMIFS(C149:G149, C6:G6, "19MEE314_CO4")</f>
        <v>0</v>
      </c>
      <c r="M149" s="25">
        <f>SUMIFS(C149:G149, C6:G6, "19MEE314_CO5")</f>
        <v>0</v>
      </c>
    </row>
    <row r="150" spans="1:13" x14ac:dyDescent="0.3">
      <c r="A150" s="26" t="s">
        <v>433</v>
      </c>
      <c r="B150" s="26" t="s">
        <v>434</v>
      </c>
      <c r="C150" s="26">
        <v>6</v>
      </c>
      <c r="D150" s="26">
        <v>0</v>
      </c>
      <c r="E150" s="26">
        <v>0</v>
      </c>
      <c r="F150" s="26">
        <v>0</v>
      </c>
      <c r="G150" s="26">
        <v>0</v>
      </c>
      <c r="I150" s="25">
        <f>SUMIFS(C150:G150, C6:G6, "19MEE314_CO1")</f>
        <v>6</v>
      </c>
      <c r="J150" s="25">
        <f>SUMIFS(C150:G150, C6:G6, "19MEE314_CO2")</f>
        <v>0</v>
      </c>
      <c r="K150" s="25">
        <f>SUMIFS(C150:G150, C6:G6, "19MEE314_CO3")</f>
        <v>0</v>
      </c>
      <c r="L150" s="25">
        <f>SUMIFS(C150:G150, C6:G6, "19MEE314_CO4")</f>
        <v>0</v>
      </c>
      <c r="M150" s="25">
        <f>SUMIFS(C150:G150, C6:G6, "19MEE314_CO5")</f>
        <v>0</v>
      </c>
    </row>
    <row r="151" spans="1:13" x14ac:dyDescent="0.3">
      <c r="A151" s="24" t="s">
        <v>435</v>
      </c>
      <c r="B151" s="24" t="s">
        <v>436</v>
      </c>
      <c r="C151" s="24">
        <v>7</v>
      </c>
      <c r="D151" s="24">
        <v>4</v>
      </c>
      <c r="E151" s="24">
        <v>0</v>
      </c>
      <c r="F151" s="24">
        <v>14</v>
      </c>
      <c r="G151" s="24">
        <v>8.5</v>
      </c>
      <c r="I151" s="25">
        <f>SUMIFS(C151:G151, C6:G6, "19MEE314_CO1")</f>
        <v>7</v>
      </c>
      <c r="J151" s="25">
        <f>SUMIFS(C151:G151, C6:G6, "19MEE314_CO2")</f>
        <v>18</v>
      </c>
      <c r="K151" s="25">
        <f>SUMIFS(C151:G151, C6:G6, "19MEE314_CO3")</f>
        <v>8.5</v>
      </c>
      <c r="L151" s="25">
        <f>SUMIFS(C151:G151, C6:G6, "19MEE314_CO4")</f>
        <v>0</v>
      </c>
      <c r="M151" s="25">
        <f>SUMIFS(C151:G151, C6:G6, "19MEE314_CO5")</f>
        <v>0</v>
      </c>
    </row>
    <row r="152" spans="1:13" x14ac:dyDescent="0.3">
      <c r="A152" s="26" t="s">
        <v>437</v>
      </c>
      <c r="B152" s="26" t="s">
        <v>438</v>
      </c>
      <c r="C152" s="26">
        <v>5</v>
      </c>
      <c r="D152" s="26">
        <v>2</v>
      </c>
      <c r="E152" s="26">
        <v>0</v>
      </c>
      <c r="F152" s="26">
        <v>14</v>
      </c>
      <c r="G152" s="26">
        <v>7</v>
      </c>
      <c r="I152" s="25">
        <f>SUMIFS(C152:G152, C6:G6, "19MEE314_CO1")</f>
        <v>5</v>
      </c>
      <c r="J152" s="25">
        <f>SUMIFS(C152:G152, C6:G6, "19MEE314_CO2")</f>
        <v>16</v>
      </c>
      <c r="K152" s="25">
        <f>SUMIFS(C152:G152, C6:G6, "19MEE314_CO3")</f>
        <v>7</v>
      </c>
      <c r="L152" s="25">
        <f>SUMIFS(C152:G152, C6:G6, "19MEE314_CO4")</f>
        <v>0</v>
      </c>
      <c r="M152" s="25">
        <f>SUMIFS(C152:G152, C6:G6, "19MEE314_CO5")</f>
        <v>0</v>
      </c>
    </row>
    <row r="153" spans="1:13" x14ac:dyDescent="0.3">
      <c r="A153" s="24" t="s">
        <v>439</v>
      </c>
      <c r="B153" s="24" t="s">
        <v>440</v>
      </c>
      <c r="C153" s="24">
        <v>6</v>
      </c>
      <c r="D153" s="24">
        <v>3</v>
      </c>
      <c r="E153" s="24">
        <v>0</v>
      </c>
      <c r="F153" s="24">
        <v>8</v>
      </c>
      <c r="G153" s="24">
        <v>3</v>
      </c>
      <c r="I153" s="25">
        <f>SUMIFS(C153:G153, C6:G6, "19MEE314_CO1")</f>
        <v>6</v>
      </c>
      <c r="J153" s="25">
        <f>SUMIFS(C153:G153, C6:G6, "19MEE314_CO2")</f>
        <v>11</v>
      </c>
      <c r="K153" s="25">
        <f>SUMIFS(C153:G153, C6:G6, "19MEE314_CO3")</f>
        <v>3</v>
      </c>
      <c r="L153" s="25">
        <f>SUMIFS(C153:G153, C6:G6, "19MEE314_CO4")</f>
        <v>0</v>
      </c>
      <c r="M153" s="25">
        <f>SUMIFS(C153:G153, C6:G6, "19MEE314_CO5")</f>
        <v>0</v>
      </c>
    </row>
    <row r="154" spans="1:13" x14ac:dyDescent="0.3">
      <c r="A154" s="26" t="s">
        <v>441</v>
      </c>
      <c r="B154" s="26" t="s">
        <v>442</v>
      </c>
      <c r="C154" s="26">
        <v>6</v>
      </c>
      <c r="D154" s="26">
        <v>5</v>
      </c>
      <c r="E154" s="26">
        <v>1</v>
      </c>
      <c r="F154" s="26">
        <v>12.5</v>
      </c>
      <c r="G154" s="26">
        <v>5</v>
      </c>
      <c r="I154" s="25">
        <f>SUMIFS(C154:G154, C6:G6, "19MEE314_CO1")</f>
        <v>6</v>
      </c>
      <c r="J154" s="25">
        <f>SUMIFS(C154:G154, C6:G6, "19MEE314_CO2")</f>
        <v>18.5</v>
      </c>
      <c r="K154" s="25">
        <f>SUMIFS(C154:G154, C6:G6, "19MEE314_CO3")</f>
        <v>5</v>
      </c>
      <c r="L154" s="25">
        <f>SUMIFS(C154:G154, C6:G6, "19MEE314_CO4")</f>
        <v>0</v>
      </c>
      <c r="M154" s="25">
        <f>SUMIFS(C154:G154, C6:G6, "19MEE314_CO5")</f>
        <v>0</v>
      </c>
    </row>
    <row r="155" spans="1:13" x14ac:dyDescent="0.3">
      <c r="A155" s="24" t="s">
        <v>443</v>
      </c>
      <c r="B155" s="24" t="s">
        <v>444</v>
      </c>
      <c r="C155" s="24">
        <v>7</v>
      </c>
      <c r="D155" s="24">
        <v>2</v>
      </c>
      <c r="E155" s="24">
        <v>0</v>
      </c>
      <c r="F155" s="24">
        <v>11</v>
      </c>
      <c r="G155" s="24">
        <v>4</v>
      </c>
      <c r="I155" s="25">
        <f>SUMIFS(C155:G155, C6:G6, "19MEE314_CO1")</f>
        <v>7</v>
      </c>
      <c r="J155" s="25">
        <f>SUMIFS(C155:G155, C6:G6, "19MEE314_CO2")</f>
        <v>13</v>
      </c>
      <c r="K155" s="25">
        <f>SUMIFS(C155:G155, C6:G6, "19MEE314_CO3")</f>
        <v>4</v>
      </c>
      <c r="L155" s="25">
        <f>SUMIFS(C155:G155, C6:G6, "19MEE314_CO4")</f>
        <v>0</v>
      </c>
      <c r="M155" s="25">
        <f>SUMIFS(C155:G155, C6:G6, "19MEE314_CO5")</f>
        <v>0</v>
      </c>
    </row>
    <row r="156" spans="1:13" x14ac:dyDescent="0.3">
      <c r="A156" s="26" t="s">
        <v>445</v>
      </c>
      <c r="B156" s="26" t="s">
        <v>446</v>
      </c>
      <c r="C156" s="26">
        <v>5</v>
      </c>
      <c r="D156" s="26">
        <v>5</v>
      </c>
      <c r="E156" s="26">
        <v>2.5</v>
      </c>
      <c r="F156" s="26">
        <v>8</v>
      </c>
      <c r="G156" s="26">
        <v>7</v>
      </c>
      <c r="I156" s="25">
        <f>SUMIFS(C156:G156, C6:G6, "19MEE314_CO1")</f>
        <v>5</v>
      </c>
      <c r="J156" s="25">
        <f>SUMIFS(C156:G156, C6:G6, "19MEE314_CO2")</f>
        <v>15.5</v>
      </c>
      <c r="K156" s="25">
        <f>SUMIFS(C156:G156, C6:G6, "19MEE314_CO3")</f>
        <v>7</v>
      </c>
      <c r="L156" s="25">
        <f>SUMIFS(C156:G156, C6:G6, "19MEE314_CO4")</f>
        <v>0</v>
      </c>
      <c r="M156" s="25">
        <f>SUMIFS(C156:G156, C6:G6, "19MEE314_CO5")</f>
        <v>0</v>
      </c>
    </row>
    <row r="157" spans="1:13" x14ac:dyDescent="0.3">
      <c r="A157" s="24" t="s">
        <v>447</v>
      </c>
      <c r="B157" s="24" t="s">
        <v>448</v>
      </c>
      <c r="C157" s="24">
        <v>6</v>
      </c>
      <c r="D157" s="24">
        <v>3</v>
      </c>
      <c r="E157" s="24">
        <v>2.5</v>
      </c>
      <c r="F157" s="24">
        <v>14</v>
      </c>
      <c r="G157" s="24">
        <v>5</v>
      </c>
      <c r="I157" s="25">
        <f>SUMIFS(C157:G157, C6:G6, "19MEE314_CO1")</f>
        <v>6</v>
      </c>
      <c r="J157" s="25">
        <f>SUMIFS(C157:G157, C6:G6, "19MEE314_CO2")</f>
        <v>19.5</v>
      </c>
      <c r="K157" s="25">
        <f>SUMIFS(C157:G157, C6:G6, "19MEE314_CO3")</f>
        <v>5</v>
      </c>
      <c r="L157" s="25">
        <f>SUMIFS(C157:G157, C6:G6, "19MEE314_CO4")</f>
        <v>0</v>
      </c>
      <c r="M157" s="25">
        <f>SUMIFS(C157:G157, C6:G6, "19MEE314_CO5")</f>
        <v>0</v>
      </c>
    </row>
    <row r="158" spans="1:13" x14ac:dyDescent="0.3">
      <c r="A158" s="26" t="s">
        <v>449</v>
      </c>
      <c r="B158" s="26" t="s">
        <v>450</v>
      </c>
      <c r="C158" s="26">
        <v>7</v>
      </c>
      <c r="D158" s="26">
        <v>9</v>
      </c>
      <c r="E158" s="26">
        <v>2.5</v>
      </c>
      <c r="F158" s="26">
        <v>12</v>
      </c>
      <c r="G158" s="26">
        <v>12</v>
      </c>
      <c r="I158" s="25">
        <f>SUMIFS(C158:G158, C6:G6, "19MEE314_CO1")</f>
        <v>7</v>
      </c>
      <c r="J158" s="25">
        <f>SUMIFS(C158:G158, C6:G6, "19MEE314_CO2")</f>
        <v>23.5</v>
      </c>
      <c r="K158" s="25">
        <f>SUMIFS(C158:G158, C6:G6, "19MEE314_CO3")</f>
        <v>12</v>
      </c>
      <c r="L158" s="25">
        <f>SUMIFS(C158:G158, C6:G6, "19MEE314_CO4")</f>
        <v>0</v>
      </c>
      <c r="M158" s="25">
        <f>SUMIFS(C158:G158, C6:G6, "19MEE314_CO5")</f>
        <v>0</v>
      </c>
    </row>
    <row r="159" spans="1:13" x14ac:dyDescent="0.3">
      <c r="A159" s="24" t="s">
        <v>451</v>
      </c>
      <c r="B159" s="24" t="s">
        <v>452</v>
      </c>
      <c r="C159" s="24">
        <v>6</v>
      </c>
      <c r="D159" s="24">
        <v>5</v>
      </c>
      <c r="E159" s="24">
        <v>1.5</v>
      </c>
      <c r="F159" s="24">
        <v>14</v>
      </c>
      <c r="G159" s="24">
        <v>10</v>
      </c>
      <c r="I159" s="25">
        <f>SUMIFS(C159:G159, C6:G6, "19MEE314_CO1")</f>
        <v>6</v>
      </c>
      <c r="J159" s="25">
        <f>SUMIFS(C159:G159, C6:G6, "19MEE314_CO2")</f>
        <v>20.5</v>
      </c>
      <c r="K159" s="25">
        <f>SUMIFS(C159:G159, C6:G6, "19MEE314_CO3")</f>
        <v>10</v>
      </c>
      <c r="L159" s="25">
        <f>SUMIFS(C159:G159, C6:G6, "19MEE314_CO4")</f>
        <v>0</v>
      </c>
      <c r="M159" s="25">
        <f>SUMIFS(C159:G159, C6:G6, "19MEE314_CO5")</f>
        <v>0</v>
      </c>
    </row>
    <row r="160" spans="1:13" x14ac:dyDescent="0.3">
      <c r="A160" s="26" t="s">
        <v>453</v>
      </c>
      <c r="B160" s="26" t="s">
        <v>454</v>
      </c>
      <c r="C160" s="26">
        <v>7</v>
      </c>
      <c r="D160" s="26">
        <v>0</v>
      </c>
      <c r="E160" s="26">
        <v>5</v>
      </c>
      <c r="F160" s="26">
        <v>12</v>
      </c>
      <c r="G160" s="26">
        <v>7</v>
      </c>
      <c r="I160" s="25">
        <f>SUMIFS(C160:G160, C6:G6, "19MEE314_CO1")</f>
        <v>7</v>
      </c>
      <c r="J160" s="25">
        <f>SUMIFS(C160:G160, C6:G6, "19MEE314_CO2")</f>
        <v>17</v>
      </c>
      <c r="K160" s="25">
        <f>SUMIFS(C160:G160, C6:G6, "19MEE314_CO3")</f>
        <v>7</v>
      </c>
      <c r="L160" s="25">
        <f>SUMIFS(C160:G160, C6:G6, "19MEE314_CO4")</f>
        <v>0</v>
      </c>
      <c r="M160" s="25">
        <f>SUMIFS(C160:G160, C6:G6, "19MEE314_CO5")</f>
        <v>0</v>
      </c>
    </row>
    <row r="161" spans="1:13" x14ac:dyDescent="0.3">
      <c r="A161" s="24" t="s">
        <v>455</v>
      </c>
      <c r="B161" s="24" t="s">
        <v>456</v>
      </c>
      <c r="C161" s="24">
        <v>4</v>
      </c>
      <c r="D161" s="24">
        <v>5</v>
      </c>
      <c r="E161" s="24">
        <v>2</v>
      </c>
      <c r="F161" s="24">
        <v>10</v>
      </c>
      <c r="G161" s="24">
        <v>8.5</v>
      </c>
      <c r="I161" s="25">
        <f>SUMIFS(C161:G161, C6:G6, "19MEE314_CO1")</f>
        <v>4</v>
      </c>
      <c r="J161" s="25">
        <f>SUMIFS(C161:G161, C6:G6, "19MEE314_CO2")</f>
        <v>17</v>
      </c>
      <c r="K161" s="25">
        <f>SUMIFS(C161:G161, C6:G6, "19MEE314_CO3")</f>
        <v>8.5</v>
      </c>
      <c r="L161" s="25">
        <f>SUMIFS(C161:G161, C6:G6, "19MEE314_CO4")</f>
        <v>0</v>
      </c>
      <c r="M161" s="25">
        <f>SUMIFS(C161:G161, C6:G6, "19MEE314_CO5")</f>
        <v>0</v>
      </c>
    </row>
    <row r="162" spans="1:13" x14ac:dyDescent="0.3">
      <c r="A162" s="26" t="s">
        <v>457</v>
      </c>
      <c r="B162" s="26" t="s">
        <v>458</v>
      </c>
      <c r="C162" s="26">
        <v>6</v>
      </c>
      <c r="D162" s="26">
        <v>5</v>
      </c>
      <c r="E162" s="26">
        <v>1.5</v>
      </c>
      <c r="F162" s="26">
        <v>1.5</v>
      </c>
      <c r="G162" s="26">
        <v>6</v>
      </c>
      <c r="I162" s="25">
        <f>SUMIFS(C162:G162, C6:G6, "19MEE314_CO1")</f>
        <v>6</v>
      </c>
      <c r="J162" s="25">
        <f>SUMIFS(C162:G162, C6:G6, "19MEE314_CO2")</f>
        <v>8</v>
      </c>
      <c r="K162" s="25">
        <f>SUMIFS(C162:G162, C6:G6, "19MEE314_CO3")</f>
        <v>6</v>
      </c>
      <c r="L162" s="25">
        <f>SUMIFS(C162:G162, C6:G6, "19MEE314_CO4")</f>
        <v>0</v>
      </c>
      <c r="M162" s="25">
        <f>SUMIFS(C162:G162, C6:G6, "19MEE314_CO5")</f>
        <v>0</v>
      </c>
    </row>
    <row r="163" spans="1:13" x14ac:dyDescent="0.3">
      <c r="A163" s="24" t="s">
        <v>459</v>
      </c>
      <c r="B163" s="24" t="s">
        <v>460</v>
      </c>
      <c r="C163" s="24">
        <v>7</v>
      </c>
      <c r="D163" s="24">
        <v>6</v>
      </c>
      <c r="E163" s="24">
        <v>2.5</v>
      </c>
      <c r="F163" s="24">
        <v>7.5</v>
      </c>
      <c r="G163" s="24">
        <v>6</v>
      </c>
      <c r="I163" s="25">
        <f>SUMIFS(C163:G163, C6:G6, "19MEE314_CO1")</f>
        <v>7</v>
      </c>
      <c r="J163" s="25">
        <f>SUMIFS(C163:G163, C6:G6, "19MEE314_CO2")</f>
        <v>16</v>
      </c>
      <c r="K163" s="25">
        <f>SUMIFS(C163:G163, C6:G6, "19MEE314_CO3")</f>
        <v>6</v>
      </c>
      <c r="L163" s="25">
        <f>SUMIFS(C163:G163, C6:G6, "19MEE314_CO4")</f>
        <v>0</v>
      </c>
      <c r="M163" s="25">
        <f>SUMIFS(C163:G163, C6:G6, "19MEE314_CO5")</f>
        <v>0</v>
      </c>
    </row>
    <row r="164" spans="1:13" x14ac:dyDescent="0.3">
      <c r="A164" s="26" t="s">
        <v>461</v>
      </c>
      <c r="B164" s="26" t="s">
        <v>462</v>
      </c>
      <c r="C164" s="26">
        <v>2</v>
      </c>
      <c r="D164" s="26">
        <v>10</v>
      </c>
      <c r="E164" s="26">
        <v>2.5</v>
      </c>
      <c r="F164" s="26">
        <v>11</v>
      </c>
      <c r="G164" s="26">
        <v>5</v>
      </c>
      <c r="I164" s="25">
        <f>SUMIFS(C164:G164, C6:G6, "19MEE314_CO1")</f>
        <v>2</v>
      </c>
      <c r="J164" s="25">
        <f>SUMIFS(C164:G164, C6:G6, "19MEE314_CO2")</f>
        <v>23.5</v>
      </c>
      <c r="K164" s="25">
        <f>SUMIFS(C164:G164, C6:G6, "19MEE314_CO3")</f>
        <v>5</v>
      </c>
      <c r="L164" s="25">
        <f>SUMIFS(C164:G164, C6:G6, "19MEE314_CO4")</f>
        <v>0</v>
      </c>
      <c r="M164" s="25">
        <f>SUMIFS(C164:G164, C6:G6, "19MEE314_CO5")</f>
        <v>0</v>
      </c>
    </row>
    <row r="165" spans="1:13" x14ac:dyDescent="0.3">
      <c r="A165" s="24" t="s">
        <v>463</v>
      </c>
      <c r="B165" s="24" t="s">
        <v>464</v>
      </c>
      <c r="C165" s="24">
        <v>0</v>
      </c>
      <c r="D165" s="24">
        <v>0</v>
      </c>
      <c r="E165" s="24">
        <v>1.5</v>
      </c>
      <c r="F165" s="24">
        <v>5</v>
      </c>
      <c r="G165" s="24">
        <v>3</v>
      </c>
      <c r="I165" s="25">
        <f>SUMIFS(C165:G165, C6:G6, "19MEE314_CO1")</f>
        <v>0</v>
      </c>
      <c r="J165" s="25">
        <f>SUMIFS(C165:G165, C6:G6, "19MEE314_CO2")</f>
        <v>6.5</v>
      </c>
      <c r="K165" s="25">
        <f>SUMIFS(C165:G165, C6:G6, "19MEE314_CO3")</f>
        <v>3</v>
      </c>
      <c r="L165" s="25">
        <f>SUMIFS(C165:G165, C6:G6, "19MEE314_CO4")</f>
        <v>0</v>
      </c>
      <c r="M165" s="25">
        <f>SUMIFS(C165:G165, C6:G6, "19MEE314_CO5")</f>
        <v>0</v>
      </c>
    </row>
    <row r="166" spans="1:13" x14ac:dyDescent="0.3">
      <c r="A166" s="26" t="s">
        <v>465</v>
      </c>
      <c r="B166" s="26" t="s">
        <v>466</v>
      </c>
      <c r="C166" s="26">
        <v>2</v>
      </c>
      <c r="D166" s="26">
        <v>0</v>
      </c>
      <c r="E166" s="26">
        <v>0</v>
      </c>
      <c r="F166" s="26">
        <v>7</v>
      </c>
      <c r="G166" s="26">
        <v>1</v>
      </c>
      <c r="I166" s="25">
        <f>SUMIFS(C166:G166, C6:G6, "19MEE314_CO1")</f>
        <v>2</v>
      </c>
      <c r="J166" s="25">
        <f>SUMIFS(C166:G166, C6:G6, "19MEE314_CO2")</f>
        <v>7</v>
      </c>
      <c r="K166" s="25">
        <f>SUMIFS(C166:G166, C6:G6, "19MEE314_CO3")</f>
        <v>1</v>
      </c>
      <c r="L166" s="25">
        <f>SUMIFS(C166:G166, C6:G6, "19MEE314_CO4")</f>
        <v>0</v>
      </c>
      <c r="M166" s="25">
        <f>SUMIFS(C166:G166, C6:G6, "19MEE314_CO5")</f>
        <v>0</v>
      </c>
    </row>
    <row r="167" spans="1:13" x14ac:dyDescent="0.3">
      <c r="A167" s="24" t="s">
        <v>467</v>
      </c>
      <c r="B167" s="24" t="s">
        <v>468</v>
      </c>
      <c r="C167" s="24">
        <v>9</v>
      </c>
      <c r="D167" s="24">
        <v>0</v>
      </c>
      <c r="E167" s="24">
        <v>1</v>
      </c>
      <c r="F167" s="24">
        <v>1</v>
      </c>
      <c r="G167" s="24">
        <v>0</v>
      </c>
      <c r="I167" s="25">
        <f>SUMIFS(C167:G167, C6:G6, "19MEE314_CO1")</f>
        <v>9</v>
      </c>
      <c r="J167" s="25">
        <f>SUMIFS(C167:G167, C6:G6, "19MEE314_CO2")</f>
        <v>2</v>
      </c>
      <c r="K167" s="25">
        <f>SUMIFS(C167:G167, C6:G6, "19MEE314_CO3")</f>
        <v>0</v>
      </c>
      <c r="L167" s="25">
        <f>SUMIFS(C167:G167, C6:G6, "19MEE314_CO4")</f>
        <v>0</v>
      </c>
      <c r="M167" s="25">
        <f>SUMIFS(C167:G167, C6:G6, "19MEE314_CO5")</f>
        <v>0</v>
      </c>
    </row>
    <row r="170" spans="1:13" x14ac:dyDescent="0.3">
      <c r="A170" s="27" t="s">
        <v>57</v>
      </c>
      <c r="B170" s="53" t="s">
        <v>58</v>
      </c>
      <c r="C170" s="51"/>
    </row>
    <row r="171" spans="1:13" x14ac:dyDescent="0.3">
      <c r="A171" s="28" t="s">
        <v>59</v>
      </c>
      <c r="B171" s="50" t="s">
        <v>60</v>
      </c>
      <c r="C171" s="51"/>
    </row>
    <row r="172" spans="1:13" x14ac:dyDescent="0.3">
      <c r="A172" s="29" t="s">
        <v>61</v>
      </c>
      <c r="B172" s="52" t="s">
        <v>62</v>
      </c>
      <c r="C172" s="51"/>
    </row>
    <row r="173" spans="1:13" x14ac:dyDescent="0.3">
      <c r="A173" s="30" t="s">
        <v>183</v>
      </c>
      <c r="B173" s="55" t="s">
        <v>184</v>
      </c>
      <c r="C173" s="51"/>
    </row>
    <row r="174" spans="1:13" x14ac:dyDescent="0.3">
      <c r="A174" s="31" t="s">
        <v>185</v>
      </c>
      <c r="B174" s="54" t="s">
        <v>186</v>
      </c>
      <c r="C174" s="51"/>
    </row>
  </sheetData>
  <mergeCells count="7">
    <mergeCell ref="B174:C174"/>
    <mergeCell ref="B170:C170"/>
    <mergeCell ref="B171:C171"/>
    <mergeCell ref="B172:C172"/>
    <mergeCell ref="B9:G9"/>
    <mergeCell ref="B1:G1"/>
    <mergeCell ref="B173:C173"/>
  </mergeCells>
  <conditionalFormatting sqref="A11:G167">
    <cfRule type="expression" dxfId="55" priority="42">
      <formula>ISBLANK(A11)</formula>
    </cfRule>
  </conditionalFormatting>
  <conditionalFormatting sqref="C3">
    <cfRule type="expression" dxfId="54" priority="2">
      <formula>ISBLANK(C3)</formula>
    </cfRule>
  </conditionalFormatting>
  <conditionalFormatting sqref="C4">
    <cfRule type="expression" dxfId="53" priority="4">
      <formula>ISBLANK(C4)</formula>
    </cfRule>
  </conditionalFormatting>
  <conditionalFormatting sqref="C5">
    <cfRule type="expression" dxfId="52" priority="6">
      <formula>ISBLANK(C5)</formula>
    </cfRule>
  </conditionalFormatting>
  <conditionalFormatting sqref="C10">
    <cfRule type="expression" dxfId="51" priority="41">
      <formula>COUNTIF(C11:C167, "&gt;="&amp;$C$4)=0</formula>
    </cfRule>
  </conditionalFormatting>
  <conditionalFormatting sqref="C11:C167">
    <cfRule type="expression" dxfId="50" priority="43">
      <formula>C11&gt;$C$3</formula>
    </cfRule>
  </conditionalFormatting>
  <conditionalFormatting sqref="C3:G3">
    <cfRule type="expression" dxfId="49" priority="1">
      <formula>OR(C3&gt;100,C3&lt;0)</formula>
    </cfRule>
  </conditionalFormatting>
  <conditionalFormatting sqref="C4:G4">
    <cfRule type="expression" dxfId="48" priority="3">
      <formula>OR(C4&gt;max_marks_cell,C4&lt;0)</formula>
    </cfRule>
  </conditionalFormatting>
  <conditionalFormatting sqref="C5:G5">
    <cfRule type="expression" dxfId="47" priority="5">
      <formula>OR(C5&gt;5,C5&lt;0)</formula>
    </cfRule>
  </conditionalFormatting>
  <conditionalFormatting sqref="C7:G7">
    <cfRule type="expression" dxfId="46" priority="7">
      <formula>OR(C7&gt;100,C7&lt;0)</formula>
    </cfRule>
    <cfRule type="expression" dxfId="45" priority="8">
      <formula>ISBLANK(C7)</formula>
    </cfRule>
  </conditionalFormatting>
  <conditionalFormatting sqref="D10">
    <cfRule type="expression" dxfId="44" priority="46">
      <formula>COUNTIF(D11:D167, "&gt;="&amp;$D$4)=0</formula>
    </cfRule>
  </conditionalFormatting>
  <conditionalFormatting sqref="D11:D167">
    <cfRule type="expression" dxfId="43" priority="48">
      <formula>D11&gt;$D$3</formula>
    </cfRule>
  </conditionalFormatting>
  <conditionalFormatting sqref="D3:G5">
    <cfRule type="expression" dxfId="42" priority="10">
      <formula>ISBLANK(D3)</formula>
    </cfRule>
  </conditionalFormatting>
  <conditionalFormatting sqref="E10">
    <cfRule type="expression" dxfId="41" priority="51">
      <formula>COUNTIF(E11:E167, "&gt;="&amp;$E$4)=0</formula>
    </cfRule>
  </conditionalFormatting>
  <conditionalFormatting sqref="E11:E167">
    <cfRule type="expression" dxfId="40" priority="53">
      <formula>E11&gt;$E$3</formula>
    </cfRule>
  </conditionalFormatting>
  <conditionalFormatting sqref="F10">
    <cfRule type="expression" dxfId="39" priority="56">
      <formula>COUNTIF(F11:F167, "&gt;="&amp;$F$4)=0</formula>
    </cfRule>
  </conditionalFormatting>
  <conditionalFormatting sqref="F11:F167">
    <cfRule type="expression" dxfId="38" priority="58">
      <formula>F11&gt;$F$3</formula>
    </cfRule>
  </conditionalFormatting>
  <conditionalFormatting sqref="G10">
    <cfRule type="expression" dxfId="37" priority="61">
      <formula>COUNTIF(G11:G167, "&gt;="&amp;$G$4)=0</formula>
    </cfRule>
  </conditionalFormatting>
  <conditionalFormatting sqref="G11:G167">
    <cfRule type="expression" dxfId="36" priority="63">
      <formula>G11&gt;$G$3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74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14" customWidth="1"/>
  </cols>
  <sheetData>
    <row r="1" spans="1:13" x14ac:dyDescent="0.3">
      <c r="A1" s="2"/>
      <c r="B1" s="48" t="s">
        <v>473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9</v>
      </c>
      <c r="D3" s="24">
        <v>9</v>
      </c>
      <c r="E3" s="24">
        <v>9</v>
      </c>
      <c r="F3" s="24">
        <v>9</v>
      </c>
      <c r="G3" s="24">
        <v>9</v>
      </c>
      <c r="I3" s="25">
        <f>SUMIFS(C3:G3, C6:G6, "19MEE314_CO1")</f>
        <v>9</v>
      </c>
      <c r="J3" s="25">
        <f>SUMIFS(C3:G3, C6:G6, "19MEE314_CO2")</f>
        <v>9</v>
      </c>
      <c r="K3" s="25">
        <f>SUMIFS(C3:G3, C6:G6, "19MEE314_CO3")</f>
        <v>9</v>
      </c>
      <c r="L3" s="25">
        <f>SUMIFS(C3:G3, C6:G6, "19MEE314_CO4")</f>
        <v>9</v>
      </c>
      <c r="M3" s="25">
        <f>SUMIFS(C3:G3, C6:G6, "19MEE314_CO5")</f>
        <v>9</v>
      </c>
    </row>
    <row r="4" spans="1:13" x14ac:dyDescent="0.3">
      <c r="A4" s="2"/>
      <c r="B4" s="22" t="s">
        <v>70</v>
      </c>
      <c r="C4" s="26">
        <v>5.3999999999999986</v>
      </c>
      <c r="D4" s="26">
        <v>5.3999999999999986</v>
      </c>
      <c r="E4" s="26">
        <v>5.3999999999999986</v>
      </c>
      <c r="F4" s="26">
        <v>5.3999999999999986</v>
      </c>
      <c r="G4" s="26">
        <v>5.3999999999999986</v>
      </c>
      <c r="I4" s="25">
        <f>SUMIFS(C4:G4, C6:G6, "19MEE314_CO1")</f>
        <v>5.3999999999999986</v>
      </c>
      <c r="J4" s="25">
        <f>SUMIFS(C4:G4, C6:G6, "19MEE314_CO2")</f>
        <v>5.3999999999999986</v>
      </c>
      <c r="K4" s="25">
        <f>SUMIFS(C4:G4, C6:G6, "19MEE314_CO3")</f>
        <v>5.3999999999999986</v>
      </c>
      <c r="L4" s="25">
        <f>SUMIFS(C4:G4, C6:G6, "19MEE314_CO4")</f>
        <v>5.3999999999999986</v>
      </c>
      <c r="M4" s="25">
        <f>SUMIFS(C4:G4, C6:G6, "19MEE314_CO5")</f>
        <v>5.3999999999999986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75</v>
      </c>
      <c r="F6" s="5" t="s">
        <v>194</v>
      </c>
      <c r="G6" s="5" t="s">
        <v>195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8.7840000000000007</v>
      </c>
      <c r="D11" s="24">
        <v>8.7840000000000007</v>
      </c>
      <c r="E11" s="24">
        <v>8.7840000000000007</v>
      </c>
      <c r="F11" s="24">
        <v>8.7840000000000007</v>
      </c>
      <c r="G11" s="24">
        <v>8.7840000000000007</v>
      </c>
      <c r="I11" s="25">
        <f>SUMIFS(C11:G11, C6:G6, "19MEE314_CO1")</f>
        <v>8.7840000000000007</v>
      </c>
      <c r="J11" s="25">
        <f>SUMIFS(C11:G11, C6:G6, "19MEE314_CO2")</f>
        <v>8.7840000000000007</v>
      </c>
      <c r="K11" s="25">
        <f>SUMIFS(C11:G11, C6:G6, "19MEE314_CO3")</f>
        <v>8.7840000000000007</v>
      </c>
      <c r="L11" s="25">
        <f>SUMIFS(C11:G11, C6:G6, "19MEE314_CO4")</f>
        <v>8.7840000000000007</v>
      </c>
      <c r="M11" s="25">
        <f>SUMIFS(C11:G11, C6:G6, "19MEE314_CO5")</f>
        <v>8.7840000000000007</v>
      </c>
    </row>
    <row r="12" spans="1:13" x14ac:dyDescent="0.3">
      <c r="A12" s="26" t="s">
        <v>82</v>
      </c>
      <c r="B12" s="26" t="s">
        <v>83</v>
      </c>
      <c r="C12" s="26">
        <v>7.7760000000000007</v>
      </c>
      <c r="D12" s="26">
        <v>7.7760000000000007</v>
      </c>
      <c r="E12" s="26">
        <v>7.7760000000000007</v>
      </c>
      <c r="F12" s="26">
        <v>7.7760000000000007</v>
      </c>
      <c r="G12" s="26">
        <v>7.7760000000000007</v>
      </c>
      <c r="I12" s="25">
        <f>SUMIFS(C12:G12, C6:G6, "19MEE314_CO1")</f>
        <v>7.7760000000000007</v>
      </c>
      <c r="J12" s="25">
        <f>SUMIFS(C12:G12, C6:G6, "19MEE314_CO2")</f>
        <v>7.7760000000000007</v>
      </c>
      <c r="K12" s="25">
        <f>SUMIFS(C12:G12, C6:G6, "19MEE314_CO3")</f>
        <v>7.7760000000000007</v>
      </c>
      <c r="L12" s="25">
        <f>SUMIFS(C12:G12, C6:G6, "19MEE314_CO4")</f>
        <v>7.7760000000000007</v>
      </c>
      <c r="M12" s="25">
        <f>SUMIFS(C12:G12, C6:G6, "19MEE314_CO5")</f>
        <v>7.7760000000000007</v>
      </c>
    </row>
    <row r="13" spans="1:13" x14ac:dyDescent="0.3">
      <c r="A13" s="24" t="s">
        <v>84</v>
      </c>
      <c r="B13" s="24" t="s">
        <v>85</v>
      </c>
      <c r="C13" s="24">
        <v>8.7759999999999998</v>
      </c>
      <c r="D13" s="24">
        <v>8.7759999999999998</v>
      </c>
      <c r="E13" s="24">
        <v>8.7759999999999998</v>
      </c>
      <c r="F13" s="24">
        <v>8.7759999999999998</v>
      </c>
      <c r="G13" s="24">
        <v>8.7759999999999998</v>
      </c>
      <c r="I13" s="25">
        <f>SUMIFS(C13:G13, C6:G6, "19MEE314_CO1")</f>
        <v>8.7759999999999998</v>
      </c>
      <c r="J13" s="25">
        <f>SUMIFS(C13:G13, C6:G6, "19MEE314_CO2")</f>
        <v>8.7759999999999998</v>
      </c>
      <c r="K13" s="25">
        <f>SUMIFS(C13:G13, C6:G6, "19MEE314_CO3")</f>
        <v>8.7759999999999998</v>
      </c>
      <c r="L13" s="25">
        <f>SUMIFS(C13:G13, C6:G6, "19MEE314_CO4")</f>
        <v>8.7759999999999998</v>
      </c>
      <c r="M13" s="25">
        <f>SUMIFS(C13:G13, C6:G6, "19MEE314_CO5")</f>
        <v>8.7759999999999998</v>
      </c>
    </row>
    <row r="14" spans="1:13" x14ac:dyDescent="0.3">
      <c r="A14" s="26" t="s">
        <v>86</v>
      </c>
      <c r="B14" s="26" t="s">
        <v>87</v>
      </c>
      <c r="C14" s="26">
        <v>8.4359999999999999</v>
      </c>
      <c r="D14" s="26">
        <v>8.4359999999999999</v>
      </c>
      <c r="E14" s="26">
        <v>8.4359999999999999</v>
      </c>
      <c r="F14" s="26">
        <v>8.4359999999999999</v>
      </c>
      <c r="G14" s="26">
        <v>8.4359999999999999</v>
      </c>
      <c r="I14" s="25">
        <f>SUMIFS(C14:G14, C6:G6, "19MEE314_CO1")</f>
        <v>8.4359999999999999</v>
      </c>
      <c r="J14" s="25">
        <f>SUMIFS(C14:G14, C6:G6, "19MEE314_CO2")</f>
        <v>8.4359999999999999</v>
      </c>
      <c r="K14" s="25">
        <f>SUMIFS(C14:G14, C6:G6, "19MEE314_CO3")</f>
        <v>8.4359999999999999</v>
      </c>
      <c r="L14" s="25">
        <f>SUMIFS(C14:G14, C6:G6, "19MEE314_CO4")</f>
        <v>8.4359999999999999</v>
      </c>
      <c r="M14" s="25">
        <f>SUMIFS(C14:G14, C6:G6, "19MEE314_CO5")</f>
        <v>8.4359999999999999</v>
      </c>
    </row>
    <row r="15" spans="1:13" x14ac:dyDescent="0.3">
      <c r="A15" s="24" t="s">
        <v>88</v>
      </c>
      <c r="B15" s="24" t="s">
        <v>89</v>
      </c>
      <c r="C15" s="24">
        <v>7.6760000000000002</v>
      </c>
      <c r="D15" s="24">
        <v>7.6760000000000002</v>
      </c>
      <c r="E15" s="24">
        <v>7.6760000000000002</v>
      </c>
      <c r="F15" s="24">
        <v>7.6760000000000002</v>
      </c>
      <c r="G15" s="24">
        <v>7.6760000000000002</v>
      </c>
      <c r="I15" s="25">
        <f>SUMIFS(C15:G15, C6:G6, "19MEE314_CO1")</f>
        <v>7.6760000000000002</v>
      </c>
      <c r="J15" s="25">
        <f>SUMIFS(C15:G15, C6:G6, "19MEE314_CO2")</f>
        <v>7.6760000000000002</v>
      </c>
      <c r="K15" s="25">
        <f>SUMIFS(C15:G15, C6:G6, "19MEE314_CO3")</f>
        <v>7.6760000000000002</v>
      </c>
      <c r="L15" s="25">
        <f>SUMIFS(C15:G15, C6:G6, "19MEE314_CO4")</f>
        <v>7.6760000000000002</v>
      </c>
      <c r="M15" s="25">
        <f>SUMIFS(C15:G15, C6:G6, "19MEE314_CO5")</f>
        <v>7.6760000000000002</v>
      </c>
    </row>
    <row r="16" spans="1:13" x14ac:dyDescent="0.3">
      <c r="A16" s="26" t="s">
        <v>90</v>
      </c>
      <c r="B16" s="26" t="s">
        <v>91</v>
      </c>
      <c r="C16" s="26">
        <v>8.7460000000000004</v>
      </c>
      <c r="D16" s="26">
        <v>8.7460000000000004</v>
      </c>
      <c r="E16" s="26">
        <v>8.7460000000000004</v>
      </c>
      <c r="F16" s="26">
        <v>8.7460000000000004</v>
      </c>
      <c r="G16" s="26">
        <v>8.7460000000000004</v>
      </c>
      <c r="I16" s="25">
        <f>SUMIFS(C16:G16, C6:G6, "19MEE314_CO1")</f>
        <v>8.7460000000000004</v>
      </c>
      <c r="J16" s="25">
        <f>SUMIFS(C16:G16, C6:G6, "19MEE314_CO2")</f>
        <v>8.7460000000000004</v>
      </c>
      <c r="K16" s="25">
        <f>SUMIFS(C16:G16, C6:G6, "19MEE314_CO3")</f>
        <v>8.7460000000000004</v>
      </c>
      <c r="L16" s="25">
        <f>SUMIFS(C16:G16, C6:G6, "19MEE314_CO4")</f>
        <v>8.7460000000000004</v>
      </c>
      <c r="M16" s="25">
        <f>SUMIFS(C16:G16, C6:G6, "19MEE314_CO5")</f>
        <v>8.7460000000000004</v>
      </c>
    </row>
    <row r="17" spans="1:13" x14ac:dyDescent="0.3">
      <c r="A17" s="24" t="s">
        <v>92</v>
      </c>
      <c r="B17" s="24" t="s">
        <v>93</v>
      </c>
      <c r="C17" s="24">
        <v>7.4</v>
      </c>
      <c r="D17" s="24">
        <v>7.4</v>
      </c>
      <c r="E17" s="24">
        <v>7.4</v>
      </c>
      <c r="F17" s="24">
        <v>7.4</v>
      </c>
      <c r="G17" s="24">
        <v>7.4</v>
      </c>
      <c r="I17" s="25">
        <f>SUMIFS(C17:G17, C6:G6, "19MEE314_CO1")</f>
        <v>7.4</v>
      </c>
      <c r="J17" s="25">
        <f>SUMIFS(C17:G17, C6:G6, "19MEE314_CO2")</f>
        <v>7.4</v>
      </c>
      <c r="K17" s="25">
        <f>SUMIFS(C17:G17, C6:G6, "19MEE314_CO3")</f>
        <v>7.4</v>
      </c>
      <c r="L17" s="25">
        <f>SUMIFS(C17:G17, C6:G6, "19MEE314_CO4")</f>
        <v>7.4</v>
      </c>
      <c r="M17" s="25">
        <f>SUMIFS(C17:G17, C6:G6, "19MEE314_CO5")</f>
        <v>7.4</v>
      </c>
    </row>
    <row r="18" spans="1:13" x14ac:dyDescent="0.3">
      <c r="A18" s="26" t="s">
        <v>94</v>
      </c>
      <c r="B18" s="26" t="s">
        <v>95</v>
      </c>
      <c r="C18" s="26">
        <v>7.9159999999999986</v>
      </c>
      <c r="D18" s="26">
        <v>7.9159999999999986</v>
      </c>
      <c r="E18" s="26">
        <v>7.9159999999999986</v>
      </c>
      <c r="F18" s="26">
        <v>7.9159999999999986</v>
      </c>
      <c r="G18" s="26">
        <v>7.9159999999999986</v>
      </c>
      <c r="I18" s="25">
        <f>SUMIFS(C18:G18, C6:G6, "19MEE314_CO1")</f>
        <v>7.9159999999999986</v>
      </c>
      <c r="J18" s="25">
        <f>SUMIFS(C18:G18, C6:G6, "19MEE314_CO2")</f>
        <v>7.9159999999999986</v>
      </c>
      <c r="K18" s="25">
        <f>SUMIFS(C18:G18, C6:G6, "19MEE314_CO3")</f>
        <v>7.9159999999999986</v>
      </c>
      <c r="L18" s="25">
        <f>SUMIFS(C18:G18, C6:G6, "19MEE314_CO4")</f>
        <v>7.9159999999999986</v>
      </c>
      <c r="M18" s="25">
        <f>SUMIFS(C18:G18, C6:G6, "19MEE314_CO5")</f>
        <v>7.9159999999999986</v>
      </c>
    </row>
    <row r="19" spans="1:13" x14ac:dyDescent="0.3">
      <c r="A19" s="24" t="s">
        <v>96</v>
      </c>
      <c r="B19" s="24" t="s">
        <v>97</v>
      </c>
      <c r="C19" s="24">
        <v>5.9</v>
      </c>
      <c r="D19" s="24">
        <v>5.9</v>
      </c>
      <c r="E19" s="24">
        <v>5.9</v>
      </c>
      <c r="F19" s="24">
        <v>5.9</v>
      </c>
      <c r="G19" s="24">
        <v>5.9</v>
      </c>
      <c r="I19" s="25">
        <f>SUMIFS(C19:G19, C6:G6, "19MEE314_CO1")</f>
        <v>5.9</v>
      </c>
      <c r="J19" s="25">
        <f>SUMIFS(C19:G19, C6:G6, "19MEE314_CO2")</f>
        <v>5.9</v>
      </c>
      <c r="K19" s="25">
        <f>SUMIFS(C19:G19, C6:G6, "19MEE314_CO3")</f>
        <v>5.9</v>
      </c>
      <c r="L19" s="25">
        <f>SUMIFS(C19:G19, C6:G6, "19MEE314_CO4")</f>
        <v>5.9</v>
      </c>
      <c r="M19" s="25">
        <f>SUMIFS(C19:G19, C6:G6, "19MEE314_CO5")</f>
        <v>5.9</v>
      </c>
    </row>
    <row r="20" spans="1:13" x14ac:dyDescent="0.3">
      <c r="A20" s="26" t="s">
        <v>98</v>
      </c>
      <c r="B20" s="26" t="s">
        <v>99</v>
      </c>
      <c r="C20" s="26">
        <v>5.1259999999999986</v>
      </c>
      <c r="D20" s="26">
        <v>5.1259999999999986</v>
      </c>
      <c r="E20" s="26">
        <v>5.1259999999999986</v>
      </c>
      <c r="F20" s="26">
        <v>5.1259999999999986</v>
      </c>
      <c r="G20" s="26">
        <v>5.1259999999999986</v>
      </c>
      <c r="I20" s="25">
        <f>SUMIFS(C20:G20, C6:G6, "19MEE314_CO1")</f>
        <v>5.1259999999999986</v>
      </c>
      <c r="J20" s="25">
        <f>SUMIFS(C20:G20, C6:G6, "19MEE314_CO2")</f>
        <v>5.1259999999999986</v>
      </c>
      <c r="K20" s="25">
        <f>SUMIFS(C20:G20, C6:G6, "19MEE314_CO3")</f>
        <v>5.1259999999999986</v>
      </c>
      <c r="L20" s="25">
        <f>SUMIFS(C20:G20, C6:G6, "19MEE314_CO4")</f>
        <v>5.1259999999999986</v>
      </c>
      <c r="M20" s="25">
        <f>SUMIFS(C20:G20, C6:G6, "19MEE314_CO5")</f>
        <v>5.1259999999999986</v>
      </c>
    </row>
    <row r="21" spans="1:13" x14ac:dyDescent="0.3">
      <c r="A21" s="24" t="s">
        <v>100</v>
      </c>
      <c r="B21" s="24" t="s">
        <v>101</v>
      </c>
      <c r="C21" s="24">
        <v>5.8239999999999998</v>
      </c>
      <c r="D21" s="24">
        <v>5.8239999999999998</v>
      </c>
      <c r="E21" s="24">
        <v>5.8239999999999998</v>
      </c>
      <c r="F21" s="24">
        <v>5.8239999999999998</v>
      </c>
      <c r="G21" s="24">
        <v>5.8239999999999998</v>
      </c>
      <c r="I21" s="25">
        <f>SUMIFS(C21:G21, C6:G6, "19MEE314_CO1")</f>
        <v>5.8239999999999998</v>
      </c>
      <c r="J21" s="25">
        <f>SUMIFS(C21:G21, C6:G6, "19MEE314_CO2")</f>
        <v>5.8239999999999998</v>
      </c>
      <c r="K21" s="25">
        <f>SUMIFS(C21:G21, C6:G6, "19MEE314_CO3")</f>
        <v>5.8239999999999998</v>
      </c>
      <c r="L21" s="25">
        <f>SUMIFS(C21:G21, C6:G6, "19MEE314_CO4")</f>
        <v>5.8239999999999998</v>
      </c>
      <c r="M21" s="25">
        <f>SUMIFS(C21:G21, C6:G6, "19MEE314_CO5")</f>
        <v>5.8239999999999998</v>
      </c>
    </row>
    <row r="22" spans="1:13" x14ac:dyDescent="0.3">
      <c r="A22" s="26" t="s">
        <v>102</v>
      </c>
      <c r="B22" s="26" t="s">
        <v>103</v>
      </c>
      <c r="C22" s="26">
        <v>8.18</v>
      </c>
      <c r="D22" s="26">
        <v>8.18</v>
      </c>
      <c r="E22" s="26">
        <v>8.18</v>
      </c>
      <c r="F22" s="26">
        <v>8.18</v>
      </c>
      <c r="G22" s="26">
        <v>8.18</v>
      </c>
      <c r="I22" s="25">
        <f>SUMIFS(C22:G22, C6:G6, "19MEE314_CO1")</f>
        <v>8.18</v>
      </c>
      <c r="J22" s="25">
        <f>SUMIFS(C22:G22, C6:G6, "19MEE314_CO2")</f>
        <v>8.18</v>
      </c>
      <c r="K22" s="25">
        <f>SUMIFS(C22:G22, C6:G6, "19MEE314_CO3")</f>
        <v>8.18</v>
      </c>
      <c r="L22" s="25">
        <f>SUMIFS(C22:G22, C6:G6, "19MEE314_CO4")</f>
        <v>8.18</v>
      </c>
      <c r="M22" s="25">
        <f>SUMIFS(C22:G22, C6:G6, "19MEE314_CO5")</f>
        <v>8.18</v>
      </c>
    </row>
    <row r="23" spans="1:13" x14ac:dyDescent="0.3">
      <c r="A23" s="24" t="s">
        <v>104</v>
      </c>
      <c r="B23" s="24" t="s">
        <v>105</v>
      </c>
      <c r="C23" s="24">
        <v>7.1</v>
      </c>
      <c r="D23" s="24">
        <v>7.1</v>
      </c>
      <c r="E23" s="24">
        <v>7.1</v>
      </c>
      <c r="F23" s="24">
        <v>7.1</v>
      </c>
      <c r="G23" s="24">
        <v>7.1</v>
      </c>
      <c r="I23" s="25">
        <f>SUMIFS(C23:G23, C6:G6, "19MEE314_CO1")</f>
        <v>7.1</v>
      </c>
      <c r="J23" s="25">
        <f>SUMIFS(C23:G23, C6:G6, "19MEE314_CO2")</f>
        <v>7.1</v>
      </c>
      <c r="K23" s="25">
        <f>SUMIFS(C23:G23, C6:G6, "19MEE314_CO3")</f>
        <v>7.1</v>
      </c>
      <c r="L23" s="25">
        <f>SUMIFS(C23:G23, C6:G6, "19MEE314_CO4")</f>
        <v>7.1</v>
      </c>
      <c r="M23" s="25">
        <f>SUMIFS(C23:G23, C6:G6, "19MEE314_CO5")</f>
        <v>7.1</v>
      </c>
    </row>
    <row r="24" spans="1:13" x14ac:dyDescent="0.3">
      <c r="A24" s="26" t="s">
        <v>106</v>
      </c>
      <c r="B24" s="26" t="s">
        <v>107</v>
      </c>
      <c r="C24" s="26">
        <v>6.9019999999999992</v>
      </c>
      <c r="D24" s="26">
        <v>6.9019999999999992</v>
      </c>
      <c r="E24" s="26">
        <v>6.9019999999999992</v>
      </c>
      <c r="F24" s="26">
        <v>6.9019999999999992</v>
      </c>
      <c r="G24" s="26">
        <v>6.9019999999999992</v>
      </c>
      <c r="I24" s="25">
        <f>SUMIFS(C24:G24, C6:G6, "19MEE314_CO1")</f>
        <v>6.9019999999999992</v>
      </c>
      <c r="J24" s="25">
        <f>SUMIFS(C24:G24, C6:G6, "19MEE314_CO2")</f>
        <v>6.9019999999999992</v>
      </c>
      <c r="K24" s="25">
        <f>SUMIFS(C24:G24, C6:G6, "19MEE314_CO3")</f>
        <v>6.9019999999999992</v>
      </c>
      <c r="L24" s="25">
        <f>SUMIFS(C24:G24, C6:G6, "19MEE314_CO4")</f>
        <v>6.9019999999999992</v>
      </c>
      <c r="M24" s="25">
        <f>SUMIFS(C24:G24, C6:G6, "19MEE314_CO5")</f>
        <v>6.9019999999999992</v>
      </c>
    </row>
    <row r="25" spans="1:13" x14ac:dyDescent="0.3">
      <c r="A25" s="24" t="s">
        <v>108</v>
      </c>
      <c r="B25" s="24" t="s">
        <v>109</v>
      </c>
      <c r="C25" s="24">
        <v>7.58</v>
      </c>
      <c r="D25" s="24">
        <v>7.58</v>
      </c>
      <c r="E25" s="24">
        <v>7.58</v>
      </c>
      <c r="F25" s="24">
        <v>7.58</v>
      </c>
      <c r="G25" s="24">
        <v>7.58</v>
      </c>
      <c r="I25" s="25">
        <f>SUMIFS(C25:G25, C6:G6, "19MEE314_CO1")</f>
        <v>7.58</v>
      </c>
      <c r="J25" s="25">
        <f>SUMIFS(C25:G25, C6:G6, "19MEE314_CO2")</f>
        <v>7.58</v>
      </c>
      <c r="K25" s="25">
        <f>SUMIFS(C25:G25, C6:G6, "19MEE314_CO3")</f>
        <v>7.58</v>
      </c>
      <c r="L25" s="25">
        <f>SUMIFS(C25:G25, C6:G6, "19MEE314_CO4")</f>
        <v>7.58</v>
      </c>
      <c r="M25" s="25">
        <f>SUMIFS(C25:G25, C6:G6, "19MEE314_CO5")</f>
        <v>7.58</v>
      </c>
    </row>
    <row r="26" spans="1:13" x14ac:dyDescent="0.3">
      <c r="A26" s="26" t="s">
        <v>110</v>
      </c>
      <c r="B26" s="26" t="s">
        <v>111</v>
      </c>
      <c r="C26" s="26">
        <v>8.4</v>
      </c>
      <c r="D26" s="26">
        <v>8.4</v>
      </c>
      <c r="E26" s="26">
        <v>8.4</v>
      </c>
      <c r="F26" s="26">
        <v>8.4</v>
      </c>
      <c r="G26" s="26">
        <v>8.4</v>
      </c>
      <c r="I26" s="25">
        <f>SUMIFS(C26:G26, C6:G6, "19MEE314_CO1")</f>
        <v>8.4</v>
      </c>
      <c r="J26" s="25">
        <f>SUMIFS(C26:G26, C6:G6, "19MEE314_CO2")</f>
        <v>8.4</v>
      </c>
      <c r="K26" s="25">
        <f>SUMIFS(C26:G26, C6:G6, "19MEE314_CO3")</f>
        <v>8.4</v>
      </c>
      <c r="L26" s="25">
        <f>SUMIFS(C26:G26, C6:G6, "19MEE314_CO4")</f>
        <v>8.4</v>
      </c>
      <c r="M26" s="25">
        <f>SUMIFS(C26:G26, C6:G6, "19MEE314_CO5")</f>
        <v>8.4</v>
      </c>
    </row>
    <row r="27" spans="1:13" x14ac:dyDescent="0.3">
      <c r="A27" s="24" t="s">
        <v>112</v>
      </c>
      <c r="B27" s="24" t="s">
        <v>113</v>
      </c>
      <c r="C27" s="24">
        <v>8.4259999999999984</v>
      </c>
      <c r="D27" s="24">
        <v>8.4259999999999984</v>
      </c>
      <c r="E27" s="24">
        <v>8.4259999999999984</v>
      </c>
      <c r="F27" s="24">
        <v>8.4259999999999984</v>
      </c>
      <c r="G27" s="24">
        <v>8.4259999999999984</v>
      </c>
      <c r="I27" s="25">
        <f>SUMIFS(C27:G27, C6:G6, "19MEE314_CO1")</f>
        <v>8.4259999999999984</v>
      </c>
      <c r="J27" s="25">
        <f>SUMIFS(C27:G27, C6:G6, "19MEE314_CO2")</f>
        <v>8.4259999999999984</v>
      </c>
      <c r="K27" s="25">
        <f>SUMIFS(C27:G27, C6:G6, "19MEE314_CO3")</f>
        <v>8.4259999999999984</v>
      </c>
      <c r="L27" s="25">
        <f>SUMIFS(C27:G27, C6:G6, "19MEE314_CO4")</f>
        <v>8.4259999999999984</v>
      </c>
      <c r="M27" s="25">
        <f>SUMIFS(C27:G27, C6:G6, "19MEE314_CO5")</f>
        <v>8.4259999999999984</v>
      </c>
    </row>
    <row r="28" spans="1:13" x14ac:dyDescent="0.3">
      <c r="A28" s="26" t="s">
        <v>114</v>
      </c>
      <c r="B28" s="26" t="s">
        <v>115</v>
      </c>
      <c r="C28" s="26">
        <v>6.952</v>
      </c>
      <c r="D28" s="26">
        <v>6.952</v>
      </c>
      <c r="E28" s="26">
        <v>6.952</v>
      </c>
      <c r="F28" s="26">
        <v>6.952</v>
      </c>
      <c r="G28" s="26">
        <v>6.952</v>
      </c>
      <c r="I28" s="25">
        <f>SUMIFS(C28:G28, C6:G6, "19MEE314_CO1")</f>
        <v>6.952</v>
      </c>
      <c r="J28" s="25">
        <f>SUMIFS(C28:G28, C6:G6, "19MEE314_CO2")</f>
        <v>6.952</v>
      </c>
      <c r="K28" s="25">
        <f>SUMIFS(C28:G28, C6:G6, "19MEE314_CO3")</f>
        <v>6.952</v>
      </c>
      <c r="L28" s="25">
        <f>SUMIFS(C28:G28, C6:G6, "19MEE314_CO4")</f>
        <v>6.952</v>
      </c>
      <c r="M28" s="25">
        <f>SUMIFS(C28:G28, C6:G6, "19MEE314_CO5")</f>
        <v>6.952</v>
      </c>
    </row>
    <row r="29" spans="1:13" x14ac:dyDescent="0.3">
      <c r="A29" s="24" t="s">
        <v>116</v>
      </c>
      <c r="B29" s="24" t="s">
        <v>117</v>
      </c>
      <c r="C29" s="24">
        <v>8.1720000000000006</v>
      </c>
      <c r="D29" s="24">
        <v>8.1720000000000006</v>
      </c>
      <c r="E29" s="24">
        <v>8.1720000000000006</v>
      </c>
      <c r="F29" s="24">
        <v>8.1720000000000006</v>
      </c>
      <c r="G29" s="24">
        <v>8.1720000000000006</v>
      </c>
      <c r="I29" s="25">
        <f>SUMIFS(C29:G29, C6:G6, "19MEE314_CO1")</f>
        <v>8.1720000000000006</v>
      </c>
      <c r="J29" s="25">
        <f>SUMIFS(C29:G29, C6:G6, "19MEE314_CO2")</f>
        <v>8.1720000000000006</v>
      </c>
      <c r="K29" s="25">
        <f>SUMIFS(C29:G29, C6:G6, "19MEE314_CO3")</f>
        <v>8.1720000000000006</v>
      </c>
      <c r="L29" s="25">
        <f>SUMIFS(C29:G29, C6:G6, "19MEE314_CO4")</f>
        <v>8.1720000000000006</v>
      </c>
      <c r="M29" s="25">
        <f>SUMIFS(C29:G29, C6:G6, "19MEE314_CO5")</f>
        <v>8.1720000000000006</v>
      </c>
    </row>
    <row r="30" spans="1:13" x14ac:dyDescent="0.3">
      <c r="A30" s="26" t="s">
        <v>118</v>
      </c>
      <c r="B30" s="26" t="s">
        <v>119</v>
      </c>
      <c r="C30" s="26">
        <v>8.120000000000001</v>
      </c>
      <c r="D30" s="26">
        <v>8.120000000000001</v>
      </c>
      <c r="E30" s="26">
        <v>8.120000000000001</v>
      </c>
      <c r="F30" s="26">
        <v>8.120000000000001</v>
      </c>
      <c r="G30" s="26">
        <v>8.120000000000001</v>
      </c>
      <c r="I30" s="25">
        <f>SUMIFS(C30:G30, C6:G6, "19MEE314_CO1")</f>
        <v>8.120000000000001</v>
      </c>
      <c r="J30" s="25">
        <f>SUMIFS(C30:G30, C6:G6, "19MEE314_CO2")</f>
        <v>8.120000000000001</v>
      </c>
      <c r="K30" s="25">
        <f>SUMIFS(C30:G30, C6:G6, "19MEE314_CO3")</f>
        <v>8.120000000000001</v>
      </c>
      <c r="L30" s="25">
        <f>SUMIFS(C30:G30, C6:G6, "19MEE314_CO4")</f>
        <v>8.120000000000001</v>
      </c>
      <c r="M30" s="25">
        <f>SUMIFS(C30:G30, C6:G6, "19MEE314_CO5")</f>
        <v>8.120000000000001</v>
      </c>
    </row>
    <row r="31" spans="1:13" x14ac:dyDescent="0.3">
      <c r="A31" s="24" t="s">
        <v>120</v>
      </c>
      <c r="B31" s="24" t="s">
        <v>121</v>
      </c>
      <c r="C31" s="24">
        <v>8.74</v>
      </c>
      <c r="D31" s="24">
        <v>8.74</v>
      </c>
      <c r="E31" s="24">
        <v>8.74</v>
      </c>
      <c r="F31" s="24">
        <v>8.74</v>
      </c>
      <c r="G31" s="24">
        <v>8.74</v>
      </c>
      <c r="I31" s="25">
        <f>SUMIFS(C31:G31, C6:G6, "19MEE314_CO1")</f>
        <v>8.74</v>
      </c>
      <c r="J31" s="25">
        <f>SUMIFS(C31:G31, C6:G6, "19MEE314_CO2")</f>
        <v>8.74</v>
      </c>
      <c r="K31" s="25">
        <f>SUMIFS(C31:G31, C6:G6, "19MEE314_CO3")</f>
        <v>8.74</v>
      </c>
      <c r="L31" s="25">
        <f>SUMIFS(C31:G31, C6:G6, "19MEE314_CO4")</f>
        <v>8.74</v>
      </c>
      <c r="M31" s="25">
        <f>SUMIFS(C31:G31, C6:G6, "19MEE314_CO5")</f>
        <v>8.74</v>
      </c>
    </row>
    <row r="32" spans="1:13" x14ac:dyDescent="0.3">
      <c r="A32" s="26" t="s">
        <v>122</v>
      </c>
      <c r="B32" s="26" t="s">
        <v>123</v>
      </c>
      <c r="C32" s="26">
        <v>5.9260000000000002</v>
      </c>
      <c r="D32" s="26">
        <v>5.9260000000000002</v>
      </c>
      <c r="E32" s="26">
        <v>5.9260000000000002</v>
      </c>
      <c r="F32" s="26">
        <v>5.9260000000000002</v>
      </c>
      <c r="G32" s="26">
        <v>5.9260000000000002</v>
      </c>
      <c r="I32" s="25">
        <f>SUMIFS(C32:G32, C6:G6, "19MEE314_CO1")</f>
        <v>5.9260000000000002</v>
      </c>
      <c r="J32" s="25">
        <f>SUMIFS(C32:G32, C6:G6, "19MEE314_CO2")</f>
        <v>5.9260000000000002</v>
      </c>
      <c r="K32" s="25">
        <f>SUMIFS(C32:G32, C6:G6, "19MEE314_CO3")</f>
        <v>5.9260000000000002</v>
      </c>
      <c r="L32" s="25">
        <f>SUMIFS(C32:G32, C6:G6, "19MEE314_CO4")</f>
        <v>5.9260000000000002</v>
      </c>
      <c r="M32" s="25">
        <f>SUMIFS(C32:G32, C6:G6, "19MEE314_CO5")</f>
        <v>5.9260000000000002</v>
      </c>
    </row>
    <row r="33" spans="1:13" x14ac:dyDescent="0.3">
      <c r="A33" s="24" t="s">
        <v>124</v>
      </c>
      <c r="B33" s="24" t="s">
        <v>125</v>
      </c>
      <c r="C33" s="24">
        <v>7.1960000000000006</v>
      </c>
      <c r="D33" s="24">
        <v>7.1960000000000006</v>
      </c>
      <c r="E33" s="24">
        <v>7.1960000000000006</v>
      </c>
      <c r="F33" s="24">
        <v>7.1960000000000006</v>
      </c>
      <c r="G33" s="24">
        <v>7.1960000000000006</v>
      </c>
      <c r="I33" s="25">
        <f>SUMIFS(C33:G33, C6:G6, "19MEE314_CO1")</f>
        <v>7.1960000000000006</v>
      </c>
      <c r="J33" s="25">
        <f>SUMIFS(C33:G33, C6:G6, "19MEE314_CO2")</f>
        <v>7.1960000000000006</v>
      </c>
      <c r="K33" s="25">
        <f>SUMIFS(C33:G33, C6:G6, "19MEE314_CO3")</f>
        <v>7.1960000000000006</v>
      </c>
      <c r="L33" s="25">
        <f>SUMIFS(C33:G33, C6:G6, "19MEE314_CO4")</f>
        <v>7.1960000000000006</v>
      </c>
      <c r="M33" s="25">
        <f>SUMIFS(C33:G33, C6:G6, "19MEE314_CO5")</f>
        <v>7.1960000000000006</v>
      </c>
    </row>
    <row r="34" spans="1:13" x14ac:dyDescent="0.3">
      <c r="A34" s="26" t="s">
        <v>126</v>
      </c>
      <c r="B34" s="26" t="s">
        <v>127</v>
      </c>
      <c r="C34" s="26">
        <v>4.2759999999999998</v>
      </c>
      <c r="D34" s="26">
        <v>4.2759999999999998</v>
      </c>
      <c r="E34" s="26">
        <v>4.2759999999999998</v>
      </c>
      <c r="F34" s="26">
        <v>4.2759999999999998</v>
      </c>
      <c r="G34" s="26">
        <v>4.2759999999999998</v>
      </c>
      <c r="I34" s="25">
        <f>SUMIFS(C34:G34, C6:G6, "19MEE314_CO1")</f>
        <v>4.2759999999999998</v>
      </c>
      <c r="J34" s="25">
        <f>SUMIFS(C34:G34, C6:G6, "19MEE314_CO2")</f>
        <v>4.2759999999999998</v>
      </c>
      <c r="K34" s="25">
        <f>SUMIFS(C34:G34, C6:G6, "19MEE314_CO3")</f>
        <v>4.2759999999999998</v>
      </c>
      <c r="L34" s="25">
        <f>SUMIFS(C34:G34, C6:G6, "19MEE314_CO4")</f>
        <v>4.2759999999999998</v>
      </c>
      <c r="M34" s="25">
        <f>SUMIFS(C34:G34, C6:G6, "19MEE314_CO5")</f>
        <v>4.2759999999999998</v>
      </c>
    </row>
    <row r="35" spans="1:13" x14ac:dyDescent="0.3">
      <c r="A35" s="24" t="s">
        <v>128</v>
      </c>
      <c r="B35" s="24" t="s">
        <v>129</v>
      </c>
      <c r="C35" s="24">
        <v>6.6260000000000003</v>
      </c>
      <c r="D35" s="24">
        <v>6.6260000000000003</v>
      </c>
      <c r="E35" s="24">
        <v>6.6260000000000003</v>
      </c>
      <c r="F35" s="24">
        <v>6.6260000000000003</v>
      </c>
      <c r="G35" s="24">
        <v>6.6260000000000003</v>
      </c>
      <c r="I35" s="25">
        <f>SUMIFS(C35:G35, C6:G6, "19MEE314_CO1")</f>
        <v>6.6260000000000003</v>
      </c>
      <c r="J35" s="25">
        <f>SUMIFS(C35:G35, C6:G6, "19MEE314_CO2")</f>
        <v>6.6260000000000003</v>
      </c>
      <c r="K35" s="25">
        <f>SUMIFS(C35:G35, C6:G6, "19MEE314_CO3")</f>
        <v>6.6260000000000003</v>
      </c>
      <c r="L35" s="25">
        <f>SUMIFS(C35:G35, C6:G6, "19MEE314_CO4")</f>
        <v>6.6260000000000003</v>
      </c>
      <c r="M35" s="25">
        <f>SUMIFS(C35:G35, C6:G6, "19MEE314_CO5")</f>
        <v>6.6260000000000003</v>
      </c>
    </row>
    <row r="36" spans="1:13" x14ac:dyDescent="0.3">
      <c r="A36" s="26" t="s">
        <v>130</v>
      </c>
      <c r="B36" s="26" t="s">
        <v>131</v>
      </c>
      <c r="C36" s="26">
        <v>6.2</v>
      </c>
      <c r="D36" s="26">
        <v>6.2</v>
      </c>
      <c r="E36" s="26">
        <v>6.2</v>
      </c>
      <c r="F36" s="26">
        <v>6.2</v>
      </c>
      <c r="G36" s="26">
        <v>6.2</v>
      </c>
      <c r="I36" s="25">
        <f>SUMIFS(C36:G36, C6:G6, "19MEE314_CO1")</f>
        <v>6.2</v>
      </c>
      <c r="J36" s="25">
        <f>SUMIFS(C36:G36, C6:G6, "19MEE314_CO2")</f>
        <v>6.2</v>
      </c>
      <c r="K36" s="25">
        <f>SUMIFS(C36:G36, C6:G6, "19MEE314_CO3")</f>
        <v>6.2</v>
      </c>
      <c r="L36" s="25">
        <f>SUMIFS(C36:G36, C6:G6, "19MEE314_CO4")</f>
        <v>6.2</v>
      </c>
      <c r="M36" s="25">
        <f>SUMIFS(C36:G36, C6:G6, "19MEE314_CO5")</f>
        <v>6.2</v>
      </c>
    </row>
    <row r="37" spans="1:13" x14ac:dyDescent="0.3">
      <c r="A37" s="24" t="s">
        <v>132</v>
      </c>
      <c r="B37" s="24" t="s">
        <v>133</v>
      </c>
      <c r="C37" s="24">
        <v>7.56</v>
      </c>
      <c r="D37" s="24">
        <v>7.56</v>
      </c>
      <c r="E37" s="24">
        <v>7.56</v>
      </c>
      <c r="F37" s="24">
        <v>7.56</v>
      </c>
      <c r="G37" s="24">
        <v>7.56</v>
      </c>
      <c r="I37" s="25">
        <f>SUMIFS(C37:G37, C6:G6, "19MEE314_CO1")</f>
        <v>7.56</v>
      </c>
      <c r="J37" s="25">
        <f>SUMIFS(C37:G37, C6:G6, "19MEE314_CO2")</f>
        <v>7.56</v>
      </c>
      <c r="K37" s="25">
        <f>SUMIFS(C37:G37, C6:G6, "19MEE314_CO3")</f>
        <v>7.56</v>
      </c>
      <c r="L37" s="25">
        <f>SUMIFS(C37:G37, C6:G6, "19MEE314_CO4")</f>
        <v>7.56</v>
      </c>
      <c r="M37" s="25">
        <f>SUMIFS(C37:G37, C6:G6, "19MEE314_CO5")</f>
        <v>7.56</v>
      </c>
    </row>
    <row r="38" spans="1:13" x14ac:dyDescent="0.3">
      <c r="A38" s="26" t="s">
        <v>134</v>
      </c>
      <c r="B38" s="26" t="s">
        <v>135</v>
      </c>
      <c r="C38" s="26">
        <v>5.55</v>
      </c>
      <c r="D38" s="26">
        <v>5.55</v>
      </c>
      <c r="E38" s="26">
        <v>5.55</v>
      </c>
      <c r="F38" s="26">
        <v>5.55</v>
      </c>
      <c r="G38" s="26">
        <v>5.55</v>
      </c>
      <c r="I38" s="25">
        <f>SUMIFS(C38:G38, C6:G6, "19MEE314_CO1")</f>
        <v>5.55</v>
      </c>
      <c r="J38" s="25">
        <f>SUMIFS(C38:G38, C6:G6, "19MEE314_CO2")</f>
        <v>5.55</v>
      </c>
      <c r="K38" s="25">
        <f>SUMIFS(C38:G38, C6:G6, "19MEE314_CO3")</f>
        <v>5.55</v>
      </c>
      <c r="L38" s="25">
        <f>SUMIFS(C38:G38, C6:G6, "19MEE314_CO4")</f>
        <v>5.55</v>
      </c>
      <c r="M38" s="25">
        <f>SUMIFS(C38:G38, C6:G6, "19MEE314_CO5")</f>
        <v>5.55</v>
      </c>
    </row>
    <row r="39" spans="1:13" x14ac:dyDescent="0.3">
      <c r="A39" s="24" t="s">
        <v>136</v>
      </c>
      <c r="B39" s="24" t="s">
        <v>137</v>
      </c>
      <c r="C39" s="24">
        <v>7.9700000000000006</v>
      </c>
      <c r="D39" s="24">
        <v>7.9700000000000006</v>
      </c>
      <c r="E39" s="24">
        <v>7.9700000000000006</v>
      </c>
      <c r="F39" s="24">
        <v>7.9700000000000006</v>
      </c>
      <c r="G39" s="24">
        <v>7.9700000000000006</v>
      </c>
      <c r="I39" s="25">
        <f>SUMIFS(C39:G39, C6:G6, "19MEE314_CO1")</f>
        <v>7.9700000000000006</v>
      </c>
      <c r="J39" s="25">
        <f>SUMIFS(C39:G39, C6:G6, "19MEE314_CO2")</f>
        <v>7.9700000000000006</v>
      </c>
      <c r="K39" s="25">
        <f>SUMIFS(C39:G39, C6:G6, "19MEE314_CO3")</f>
        <v>7.9700000000000006</v>
      </c>
      <c r="L39" s="25">
        <f>SUMIFS(C39:G39, C6:G6, "19MEE314_CO4")</f>
        <v>7.9700000000000006</v>
      </c>
      <c r="M39" s="25">
        <f>SUMIFS(C39:G39, C6:G6, "19MEE314_CO5")</f>
        <v>7.9700000000000006</v>
      </c>
    </row>
    <row r="40" spans="1:13" x14ac:dyDescent="0.3">
      <c r="A40" s="26" t="s">
        <v>138</v>
      </c>
      <c r="B40" s="26" t="s">
        <v>139</v>
      </c>
      <c r="C40" s="26">
        <v>6.15</v>
      </c>
      <c r="D40" s="26">
        <v>6.15</v>
      </c>
      <c r="E40" s="26">
        <v>6.15</v>
      </c>
      <c r="F40" s="26">
        <v>6.15</v>
      </c>
      <c r="G40" s="26">
        <v>6.15</v>
      </c>
      <c r="I40" s="25">
        <f>SUMIFS(C40:G40, C6:G6, "19MEE314_CO1")</f>
        <v>6.15</v>
      </c>
      <c r="J40" s="25">
        <f>SUMIFS(C40:G40, C6:G6, "19MEE314_CO2")</f>
        <v>6.15</v>
      </c>
      <c r="K40" s="25">
        <f>SUMIFS(C40:G40, C6:G6, "19MEE314_CO3")</f>
        <v>6.15</v>
      </c>
      <c r="L40" s="25">
        <f>SUMIFS(C40:G40, C6:G6, "19MEE314_CO4")</f>
        <v>6.15</v>
      </c>
      <c r="M40" s="25">
        <f>SUMIFS(C40:G40, C6:G6, "19MEE314_CO5")</f>
        <v>6.15</v>
      </c>
    </row>
    <row r="41" spans="1:13" x14ac:dyDescent="0.3">
      <c r="A41" s="24" t="s">
        <v>140</v>
      </c>
      <c r="B41" s="24" t="s">
        <v>141</v>
      </c>
      <c r="C41" s="24">
        <v>6.1519999999999992</v>
      </c>
      <c r="D41" s="24">
        <v>6.1519999999999992</v>
      </c>
      <c r="E41" s="24">
        <v>6.1519999999999992</v>
      </c>
      <c r="F41" s="24">
        <v>6.1519999999999992</v>
      </c>
      <c r="G41" s="24">
        <v>6.1519999999999992</v>
      </c>
      <c r="I41" s="25">
        <f>SUMIFS(C41:G41, C6:G6, "19MEE314_CO1")</f>
        <v>6.1519999999999992</v>
      </c>
      <c r="J41" s="25">
        <f>SUMIFS(C41:G41, C6:G6, "19MEE314_CO2")</f>
        <v>6.1519999999999992</v>
      </c>
      <c r="K41" s="25">
        <f>SUMIFS(C41:G41, C6:G6, "19MEE314_CO3")</f>
        <v>6.1519999999999992</v>
      </c>
      <c r="L41" s="25">
        <f>SUMIFS(C41:G41, C6:G6, "19MEE314_CO4")</f>
        <v>6.1519999999999992</v>
      </c>
      <c r="M41" s="25">
        <f>SUMIFS(C41:G41, C6:G6, "19MEE314_CO5")</f>
        <v>6.1519999999999992</v>
      </c>
    </row>
    <row r="42" spans="1:13" x14ac:dyDescent="0.3">
      <c r="A42" s="26" t="s">
        <v>142</v>
      </c>
      <c r="B42" s="26" t="s">
        <v>143</v>
      </c>
      <c r="C42" s="26">
        <v>8.016</v>
      </c>
      <c r="D42" s="26">
        <v>8.016</v>
      </c>
      <c r="E42" s="26">
        <v>8.016</v>
      </c>
      <c r="F42" s="26">
        <v>8.016</v>
      </c>
      <c r="G42" s="26">
        <v>8.016</v>
      </c>
      <c r="I42" s="25">
        <f>SUMIFS(C42:G42, C6:G6, "19MEE314_CO1")</f>
        <v>8.016</v>
      </c>
      <c r="J42" s="25">
        <f>SUMIFS(C42:G42, C6:G6, "19MEE314_CO2")</f>
        <v>8.016</v>
      </c>
      <c r="K42" s="25">
        <f>SUMIFS(C42:G42, C6:G6, "19MEE314_CO3")</f>
        <v>8.016</v>
      </c>
      <c r="L42" s="25">
        <f>SUMIFS(C42:G42, C6:G6, "19MEE314_CO4")</f>
        <v>8.016</v>
      </c>
      <c r="M42" s="25">
        <f>SUMIFS(C42:G42, C6:G6, "19MEE314_CO5")</f>
        <v>8.016</v>
      </c>
    </row>
    <row r="43" spans="1:13" x14ac:dyDescent="0.3">
      <c r="A43" s="24" t="s">
        <v>144</v>
      </c>
      <c r="B43" s="24" t="s">
        <v>145</v>
      </c>
      <c r="C43" s="24">
        <v>7.94</v>
      </c>
      <c r="D43" s="24">
        <v>7.94</v>
      </c>
      <c r="E43" s="24">
        <v>7.94</v>
      </c>
      <c r="F43" s="24">
        <v>7.94</v>
      </c>
      <c r="G43" s="24">
        <v>7.94</v>
      </c>
      <c r="I43" s="25">
        <f>SUMIFS(C43:G43, C6:G6, "19MEE314_CO1")</f>
        <v>7.94</v>
      </c>
      <c r="J43" s="25">
        <f>SUMIFS(C43:G43, C6:G6, "19MEE314_CO2")</f>
        <v>7.94</v>
      </c>
      <c r="K43" s="25">
        <f>SUMIFS(C43:G43, C6:G6, "19MEE314_CO3")</f>
        <v>7.94</v>
      </c>
      <c r="L43" s="25">
        <f>SUMIFS(C43:G43, C6:G6, "19MEE314_CO4")</f>
        <v>7.94</v>
      </c>
      <c r="M43" s="25">
        <f>SUMIFS(C43:G43, C6:G6, "19MEE314_CO5")</f>
        <v>7.94</v>
      </c>
    </row>
    <row r="44" spans="1:13" x14ac:dyDescent="0.3">
      <c r="A44" s="26" t="s">
        <v>146</v>
      </c>
      <c r="B44" s="26" t="s">
        <v>147</v>
      </c>
      <c r="C44" s="26">
        <v>6.65</v>
      </c>
      <c r="D44" s="26">
        <v>6.65</v>
      </c>
      <c r="E44" s="26">
        <v>6.65</v>
      </c>
      <c r="F44" s="26">
        <v>6.65</v>
      </c>
      <c r="G44" s="26">
        <v>6.65</v>
      </c>
      <c r="I44" s="25">
        <f>SUMIFS(C44:G44, C6:G6, "19MEE314_CO1")</f>
        <v>6.65</v>
      </c>
      <c r="J44" s="25">
        <f>SUMIFS(C44:G44, C6:G6, "19MEE314_CO2")</f>
        <v>6.65</v>
      </c>
      <c r="K44" s="25">
        <f>SUMIFS(C44:G44, C6:G6, "19MEE314_CO3")</f>
        <v>6.65</v>
      </c>
      <c r="L44" s="25">
        <f>SUMIFS(C44:G44, C6:G6, "19MEE314_CO4")</f>
        <v>6.65</v>
      </c>
      <c r="M44" s="25">
        <f>SUMIFS(C44:G44, C6:G6, "19MEE314_CO5")</f>
        <v>6.65</v>
      </c>
    </row>
    <row r="45" spans="1:13" x14ac:dyDescent="0.3">
      <c r="A45" s="24" t="s">
        <v>148</v>
      </c>
      <c r="B45" s="24" t="s">
        <v>149</v>
      </c>
      <c r="C45" s="24">
        <v>7.9120000000000008</v>
      </c>
      <c r="D45" s="24">
        <v>7.9120000000000008</v>
      </c>
      <c r="E45" s="24">
        <v>7.9120000000000008</v>
      </c>
      <c r="F45" s="24">
        <v>7.9120000000000008</v>
      </c>
      <c r="G45" s="24">
        <v>7.9120000000000008</v>
      </c>
      <c r="I45" s="25">
        <f>SUMIFS(C45:G45, C6:G6, "19MEE314_CO1")</f>
        <v>7.9120000000000008</v>
      </c>
      <c r="J45" s="25">
        <f>SUMIFS(C45:G45, C6:G6, "19MEE314_CO2")</f>
        <v>7.9120000000000008</v>
      </c>
      <c r="K45" s="25">
        <f>SUMIFS(C45:G45, C6:G6, "19MEE314_CO3")</f>
        <v>7.9120000000000008</v>
      </c>
      <c r="L45" s="25">
        <f>SUMIFS(C45:G45, C6:G6, "19MEE314_CO4")</f>
        <v>7.9120000000000008</v>
      </c>
      <c r="M45" s="25">
        <f>SUMIFS(C45:G45, C6:G6, "19MEE314_CO5")</f>
        <v>7.9120000000000008</v>
      </c>
    </row>
    <row r="46" spans="1:13" x14ac:dyDescent="0.3">
      <c r="A46" s="26" t="s">
        <v>150</v>
      </c>
      <c r="B46" s="26" t="s">
        <v>151</v>
      </c>
      <c r="C46" s="26">
        <v>7.8559999999999999</v>
      </c>
      <c r="D46" s="26">
        <v>7.8559999999999999</v>
      </c>
      <c r="E46" s="26">
        <v>7.8559999999999999</v>
      </c>
      <c r="F46" s="26">
        <v>7.8559999999999999</v>
      </c>
      <c r="G46" s="26">
        <v>7.8559999999999999</v>
      </c>
      <c r="I46" s="25">
        <f>SUMIFS(C46:G46, C6:G6, "19MEE314_CO1")</f>
        <v>7.8559999999999999</v>
      </c>
      <c r="J46" s="25">
        <f>SUMIFS(C46:G46, C6:G6, "19MEE314_CO2")</f>
        <v>7.8559999999999999</v>
      </c>
      <c r="K46" s="25">
        <f>SUMIFS(C46:G46, C6:G6, "19MEE314_CO3")</f>
        <v>7.8559999999999999</v>
      </c>
      <c r="L46" s="25">
        <f>SUMIFS(C46:G46, C6:G6, "19MEE314_CO4")</f>
        <v>7.8559999999999999</v>
      </c>
      <c r="M46" s="25">
        <f>SUMIFS(C46:G46, C6:G6, "19MEE314_CO5")</f>
        <v>7.8559999999999999</v>
      </c>
    </row>
    <row r="47" spans="1:13" x14ac:dyDescent="0.3">
      <c r="A47" s="24" t="s">
        <v>152</v>
      </c>
      <c r="B47" s="24" t="s">
        <v>153</v>
      </c>
      <c r="C47" s="24">
        <v>7.5</v>
      </c>
      <c r="D47" s="24">
        <v>7.5</v>
      </c>
      <c r="E47" s="24">
        <v>7.5</v>
      </c>
      <c r="F47" s="24">
        <v>7.5</v>
      </c>
      <c r="G47" s="24">
        <v>7.5</v>
      </c>
      <c r="I47" s="25">
        <f>SUMIFS(C47:G47, C6:G6, "19MEE314_CO1")</f>
        <v>7.5</v>
      </c>
      <c r="J47" s="25">
        <f>SUMIFS(C47:G47, C6:G6, "19MEE314_CO2")</f>
        <v>7.5</v>
      </c>
      <c r="K47" s="25">
        <f>SUMIFS(C47:G47, C6:G6, "19MEE314_CO3")</f>
        <v>7.5</v>
      </c>
      <c r="L47" s="25">
        <f>SUMIFS(C47:G47, C6:G6, "19MEE314_CO4")</f>
        <v>7.5</v>
      </c>
      <c r="M47" s="25">
        <f>SUMIFS(C47:G47, C6:G6, "19MEE314_CO5")</f>
        <v>7.5</v>
      </c>
    </row>
    <row r="48" spans="1:13" x14ac:dyDescent="0.3">
      <c r="A48" s="26" t="s">
        <v>154</v>
      </c>
      <c r="B48" s="26" t="s">
        <v>155</v>
      </c>
      <c r="C48" s="26">
        <v>6.1260000000000003</v>
      </c>
      <c r="D48" s="26">
        <v>6.1260000000000003</v>
      </c>
      <c r="E48" s="26">
        <v>6.1260000000000003</v>
      </c>
      <c r="F48" s="26">
        <v>6.1260000000000003</v>
      </c>
      <c r="G48" s="26">
        <v>6.1260000000000003</v>
      </c>
      <c r="I48" s="25">
        <f>SUMIFS(C48:G48, C6:G6, "19MEE314_CO1")</f>
        <v>6.1260000000000003</v>
      </c>
      <c r="J48" s="25">
        <f>SUMIFS(C48:G48, C6:G6, "19MEE314_CO2")</f>
        <v>6.1260000000000003</v>
      </c>
      <c r="K48" s="25">
        <f>SUMIFS(C48:G48, C6:G6, "19MEE314_CO3")</f>
        <v>6.1260000000000003</v>
      </c>
      <c r="L48" s="25">
        <f>SUMIFS(C48:G48, C6:G6, "19MEE314_CO4")</f>
        <v>6.1260000000000003</v>
      </c>
      <c r="M48" s="25">
        <f>SUMIFS(C48:G48, C6:G6, "19MEE314_CO5")</f>
        <v>6.1260000000000003</v>
      </c>
    </row>
    <row r="49" spans="1:13" x14ac:dyDescent="0.3">
      <c r="A49" s="24" t="s">
        <v>156</v>
      </c>
      <c r="B49" s="24" t="s">
        <v>157</v>
      </c>
      <c r="C49" s="24">
        <v>7.1859999999999999</v>
      </c>
      <c r="D49" s="24">
        <v>7.1859999999999999</v>
      </c>
      <c r="E49" s="24">
        <v>7.1859999999999999</v>
      </c>
      <c r="F49" s="24">
        <v>7.1859999999999999</v>
      </c>
      <c r="G49" s="24">
        <v>7.1859999999999999</v>
      </c>
      <c r="I49" s="25">
        <f>SUMIFS(C49:G49, C6:G6, "19MEE314_CO1")</f>
        <v>7.1859999999999999</v>
      </c>
      <c r="J49" s="25">
        <f>SUMIFS(C49:G49, C6:G6, "19MEE314_CO2")</f>
        <v>7.1859999999999999</v>
      </c>
      <c r="K49" s="25">
        <f>SUMIFS(C49:G49, C6:G6, "19MEE314_CO3")</f>
        <v>7.1859999999999999</v>
      </c>
      <c r="L49" s="25">
        <f>SUMIFS(C49:G49, C6:G6, "19MEE314_CO4")</f>
        <v>7.1859999999999999</v>
      </c>
      <c r="M49" s="25">
        <f>SUMIFS(C49:G49, C6:G6, "19MEE314_CO5")</f>
        <v>7.1859999999999999</v>
      </c>
    </row>
    <row r="50" spans="1:13" x14ac:dyDescent="0.3">
      <c r="A50" s="26" t="s">
        <v>158</v>
      </c>
      <c r="B50" s="26" t="s">
        <v>159</v>
      </c>
      <c r="C50" s="26">
        <v>5.3759999999999986</v>
      </c>
      <c r="D50" s="26">
        <v>5.3759999999999986</v>
      </c>
      <c r="E50" s="26">
        <v>5.3759999999999986</v>
      </c>
      <c r="F50" s="26">
        <v>5.3759999999999986</v>
      </c>
      <c r="G50" s="26">
        <v>5.3759999999999986</v>
      </c>
      <c r="I50" s="25">
        <f>SUMIFS(C50:G50, C6:G6, "19MEE314_CO1")</f>
        <v>5.3759999999999986</v>
      </c>
      <c r="J50" s="25">
        <f>SUMIFS(C50:G50, C6:G6, "19MEE314_CO2")</f>
        <v>5.3759999999999986</v>
      </c>
      <c r="K50" s="25">
        <f>SUMIFS(C50:G50, C6:G6, "19MEE314_CO3")</f>
        <v>5.3759999999999986</v>
      </c>
      <c r="L50" s="25">
        <f>SUMIFS(C50:G50, C6:G6, "19MEE314_CO4")</f>
        <v>5.3759999999999986</v>
      </c>
      <c r="M50" s="25">
        <f>SUMIFS(C50:G50, C6:G6, "19MEE314_CO5")</f>
        <v>5.3759999999999986</v>
      </c>
    </row>
    <row r="51" spans="1:13" x14ac:dyDescent="0.3">
      <c r="A51" s="24" t="s">
        <v>160</v>
      </c>
      <c r="B51" s="24" t="s">
        <v>161</v>
      </c>
      <c r="C51" s="24">
        <v>7.5220000000000002</v>
      </c>
      <c r="D51" s="24">
        <v>7.5220000000000002</v>
      </c>
      <c r="E51" s="24">
        <v>7.5220000000000002</v>
      </c>
      <c r="F51" s="24">
        <v>7.5220000000000002</v>
      </c>
      <c r="G51" s="24">
        <v>7.5220000000000002</v>
      </c>
      <c r="I51" s="25">
        <f>SUMIFS(C51:G51, C6:G6, "19MEE314_CO1")</f>
        <v>7.5220000000000002</v>
      </c>
      <c r="J51" s="25">
        <f>SUMIFS(C51:G51, C6:G6, "19MEE314_CO2")</f>
        <v>7.5220000000000002</v>
      </c>
      <c r="K51" s="25">
        <f>SUMIFS(C51:G51, C6:G6, "19MEE314_CO3")</f>
        <v>7.5220000000000002</v>
      </c>
      <c r="L51" s="25">
        <f>SUMIFS(C51:G51, C6:G6, "19MEE314_CO4")</f>
        <v>7.5220000000000002</v>
      </c>
      <c r="M51" s="25">
        <f>SUMIFS(C51:G51, C6:G6, "19MEE314_CO5")</f>
        <v>7.5220000000000002</v>
      </c>
    </row>
    <row r="52" spans="1:13" x14ac:dyDescent="0.3">
      <c r="A52" s="26" t="s">
        <v>162</v>
      </c>
      <c r="B52" s="26" t="s">
        <v>163</v>
      </c>
      <c r="C52" s="26">
        <v>7.35</v>
      </c>
      <c r="D52" s="26">
        <v>7.35</v>
      </c>
      <c r="E52" s="26">
        <v>7.35</v>
      </c>
      <c r="F52" s="26">
        <v>7.35</v>
      </c>
      <c r="G52" s="26">
        <v>7.35</v>
      </c>
      <c r="I52" s="25">
        <f>SUMIFS(C52:G52, C6:G6, "19MEE314_CO1")</f>
        <v>7.35</v>
      </c>
      <c r="J52" s="25">
        <f>SUMIFS(C52:G52, C6:G6, "19MEE314_CO2")</f>
        <v>7.35</v>
      </c>
      <c r="K52" s="25">
        <f>SUMIFS(C52:G52, C6:G6, "19MEE314_CO3")</f>
        <v>7.35</v>
      </c>
      <c r="L52" s="25">
        <f>SUMIFS(C52:G52, C6:G6, "19MEE314_CO4")</f>
        <v>7.35</v>
      </c>
      <c r="M52" s="25">
        <f>SUMIFS(C52:G52, C6:G6, "19MEE314_CO5")</f>
        <v>7.35</v>
      </c>
    </row>
    <row r="53" spans="1:13" x14ac:dyDescent="0.3">
      <c r="A53" s="24" t="s">
        <v>164</v>
      </c>
      <c r="B53" s="24" t="s">
        <v>165</v>
      </c>
      <c r="C53" s="24">
        <v>8.4340000000000011</v>
      </c>
      <c r="D53" s="24">
        <v>8.4340000000000011</v>
      </c>
      <c r="E53" s="24">
        <v>8.4340000000000011</v>
      </c>
      <c r="F53" s="24">
        <v>8.4340000000000011</v>
      </c>
      <c r="G53" s="24">
        <v>8.4340000000000011</v>
      </c>
      <c r="I53" s="25">
        <f>SUMIFS(C53:G53, C6:G6, "19MEE314_CO1")</f>
        <v>8.4340000000000011</v>
      </c>
      <c r="J53" s="25">
        <f>SUMIFS(C53:G53, C6:G6, "19MEE314_CO2")</f>
        <v>8.4340000000000011</v>
      </c>
      <c r="K53" s="25">
        <f>SUMIFS(C53:G53, C6:G6, "19MEE314_CO3")</f>
        <v>8.4340000000000011</v>
      </c>
      <c r="L53" s="25">
        <f>SUMIFS(C53:G53, C6:G6, "19MEE314_CO4")</f>
        <v>8.4340000000000011</v>
      </c>
      <c r="M53" s="25">
        <f>SUMIFS(C53:G53, C6:G6, "19MEE314_CO5")</f>
        <v>8.4340000000000011</v>
      </c>
    </row>
    <row r="54" spans="1:13" x14ac:dyDescent="0.3">
      <c r="A54" s="26" t="s">
        <v>166</v>
      </c>
      <c r="B54" s="26" t="s">
        <v>167</v>
      </c>
      <c r="C54" s="26">
        <v>7.5260000000000007</v>
      </c>
      <c r="D54" s="26">
        <v>7.5260000000000007</v>
      </c>
      <c r="E54" s="26">
        <v>7.5260000000000007</v>
      </c>
      <c r="F54" s="26">
        <v>7.5260000000000007</v>
      </c>
      <c r="G54" s="26">
        <v>7.5260000000000007</v>
      </c>
      <c r="I54" s="25">
        <f>SUMIFS(C54:G54, C6:G6, "19MEE314_CO1")</f>
        <v>7.5260000000000007</v>
      </c>
      <c r="J54" s="25">
        <f>SUMIFS(C54:G54, C6:G6, "19MEE314_CO2")</f>
        <v>7.5260000000000007</v>
      </c>
      <c r="K54" s="25">
        <f>SUMIFS(C54:G54, C6:G6, "19MEE314_CO3")</f>
        <v>7.5260000000000007</v>
      </c>
      <c r="L54" s="25">
        <f>SUMIFS(C54:G54, C6:G6, "19MEE314_CO4")</f>
        <v>7.5260000000000007</v>
      </c>
      <c r="M54" s="25">
        <f>SUMIFS(C54:G54, C6:G6, "19MEE314_CO5")</f>
        <v>7.5260000000000007</v>
      </c>
    </row>
    <row r="55" spans="1:13" x14ac:dyDescent="0.3">
      <c r="A55" s="24" t="s">
        <v>168</v>
      </c>
      <c r="B55" s="24" t="s">
        <v>169</v>
      </c>
      <c r="C55" s="24">
        <v>5.2240000000000002</v>
      </c>
      <c r="D55" s="24">
        <v>5.2240000000000002</v>
      </c>
      <c r="E55" s="24">
        <v>5.2240000000000002</v>
      </c>
      <c r="F55" s="24">
        <v>5.2240000000000002</v>
      </c>
      <c r="G55" s="24">
        <v>5.2240000000000002</v>
      </c>
      <c r="I55" s="25">
        <f>SUMIFS(C55:G55, C6:G6, "19MEE314_CO1")</f>
        <v>5.2240000000000002</v>
      </c>
      <c r="J55" s="25">
        <f>SUMIFS(C55:G55, C6:G6, "19MEE314_CO2")</f>
        <v>5.2240000000000002</v>
      </c>
      <c r="K55" s="25">
        <f>SUMIFS(C55:G55, C6:G6, "19MEE314_CO3")</f>
        <v>5.2240000000000002</v>
      </c>
      <c r="L55" s="25">
        <f>SUMIFS(C55:G55, C6:G6, "19MEE314_CO4")</f>
        <v>5.2240000000000002</v>
      </c>
      <c r="M55" s="25">
        <f>SUMIFS(C55:G55, C6:G6, "19MEE314_CO5")</f>
        <v>5.2240000000000002</v>
      </c>
    </row>
    <row r="56" spans="1:13" x14ac:dyDescent="0.3">
      <c r="A56" s="26" t="s">
        <v>170</v>
      </c>
      <c r="B56" s="26" t="s">
        <v>171</v>
      </c>
      <c r="C56" s="26">
        <v>5.0739999999999998</v>
      </c>
      <c r="D56" s="26">
        <v>5.0739999999999998</v>
      </c>
      <c r="E56" s="26">
        <v>5.0739999999999998</v>
      </c>
      <c r="F56" s="26">
        <v>5.0739999999999998</v>
      </c>
      <c r="G56" s="26">
        <v>5.0739999999999998</v>
      </c>
      <c r="I56" s="25">
        <f>SUMIFS(C56:G56, C6:G6, "19MEE314_CO1")</f>
        <v>5.0739999999999998</v>
      </c>
      <c r="J56" s="25">
        <f>SUMIFS(C56:G56, C6:G6, "19MEE314_CO2")</f>
        <v>5.0739999999999998</v>
      </c>
      <c r="K56" s="25">
        <f>SUMIFS(C56:G56, C6:G6, "19MEE314_CO3")</f>
        <v>5.0739999999999998</v>
      </c>
      <c r="L56" s="25">
        <f>SUMIFS(C56:G56, C6:G6, "19MEE314_CO4")</f>
        <v>5.0739999999999998</v>
      </c>
      <c r="M56" s="25">
        <f>SUMIFS(C56:G56, C6:G6, "19MEE314_CO5")</f>
        <v>5.0739999999999998</v>
      </c>
    </row>
    <row r="57" spans="1:13" x14ac:dyDescent="0.3">
      <c r="A57" s="24" t="s">
        <v>172</v>
      </c>
      <c r="B57" s="24" t="s">
        <v>173</v>
      </c>
      <c r="C57" s="24">
        <v>4.55</v>
      </c>
      <c r="D57" s="24">
        <v>6</v>
      </c>
      <c r="E57" s="24">
        <v>6</v>
      </c>
      <c r="F57" s="24">
        <v>4.55</v>
      </c>
      <c r="G57" s="24">
        <v>4.55</v>
      </c>
      <c r="I57" s="25">
        <f>SUMIFS(C57:G57, C6:G6, "19MEE314_CO1")</f>
        <v>4.55</v>
      </c>
      <c r="J57" s="25">
        <f>SUMIFS(C57:G57, C6:G6, "19MEE314_CO2")</f>
        <v>6</v>
      </c>
      <c r="K57" s="25">
        <f>SUMIFS(C57:G57, C6:G6, "19MEE314_CO3")</f>
        <v>6</v>
      </c>
      <c r="L57" s="25">
        <f>SUMIFS(C57:G57, C6:G6, "19MEE314_CO4")</f>
        <v>4.55</v>
      </c>
      <c r="M57" s="25">
        <f>SUMIFS(C57:G57, C6:G6, "19MEE314_CO5")</f>
        <v>4.55</v>
      </c>
    </row>
    <row r="58" spans="1:13" x14ac:dyDescent="0.3">
      <c r="A58" s="26" t="s">
        <v>174</v>
      </c>
      <c r="B58" s="26" t="s">
        <v>175</v>
      </c>
      <c r="C58" s="26">
        <v>5.226</v>
      </c>
      <c r="D58" s="26">
        <v>6</v>
      </c>
      <c r="E58" s="26">
        <v>6</v>
      </c>
      <c r="F58" s="26">
        <v>5.226</v>
      </c>
      <c r="G58" s="26">
        <v>5.226</v>
      </c>
      <c r="I58" s="25">
        <f>SUMIFS(C58:G58, C6:G6, "19MEE314_CO1")</f>
        <v>5.226</v>
      </c>
      <c r="J58" s="25">
        <f>SUMIFS(C58:G58, C6:G6, "19MEE314_CO2")</f>
        <v>6</v>
      </c>
      <c r="K58" s="25">
        <f>SUMIFS(C58:G58, C6:G6, "19MEE314_CO3")</f>
        <v>6</v>
      </c>
      <c r="L58" s="25">
        <f>SUMIFS(C58:G58, C6:G6, "19MEE314_CO4")</f>
        <v>5.226</v>
      </c>
      <c r="M58" s="25">
        <f>SUMIFS(C58:G58, C6:G6, "19MEE314_CO5")</f>
        <v>5.226</v>
      </c>
    </row>
    <row r="59" spans="1:13" x14ac:dyDescent="0.3">
      <c r="A59" s="24" t="s">
        <v>176</v>
      </c>
      <c r="B59" s="24" t="s">
        <v>177</v>
      </c>
      <c r="C59" s="24">
        <v>7.2260000000000009</v>
      </c>
      <c r="D59" s="24">
        <v>7.2260000000000009</v>
      </c>
      <c r="E59" s="24">
        <v>7.2260000000000009</v>
      </c>
      <c r="F59" s="24">
        <v>7.2260000000000009</v>
      </c>
      <c r="G59" s="24">
        <v>7.2260000000000009</v>
      </c>
      <c r="I59" s="25">
        <f>SUMIFS(C59:G59, C6:G6, "19MEE314_CO1")</f>
        <v>7.2260000000000009</v>
      </c>
      <c r="J59" s="25">
        <f>SUMIFS(C59:G59, C6:G6, "19MEE314_CO2")</f>
        <v>7.2260000000000009</v>
      </c>
      <c r="K59" s="25">
        <f>SUMIFS(C59:G59, C6:G6, "19MEE314_CO3")</f>
        <v>7.2260000000000009</v>
      </c>
      <c r="L59" s="25">
        <f>SUMIFS(C59:G59, C6:G6, "19MEE314_CO4")</f>
        <v>7.2260000000000009</v>
      </c>
      <c r="M59" s="25">
        <f>SUMIFS(C59:G59, C6:G6, "19MEE314_CO5")</f>
        <v>7.2260000000000009</v>
      </c>
    </row>
    <row r="60" spans="1:13" x14ac:dyDescent="0.3">
      <c r="A60" s="26" t="s">
        <v>178</v>
      </c>
      <c r="B60" s="26" t="s">
        <v>179</v>
      </c>
      <c r="C60" s="26">
        <v>6.2119999999999997</v>
      </c>
      <c r="D60" s="26">
        <v>6.2119999999999997</v>
      </c>
      <c r="E60" s="26">
        <v>6.2119999999999997</v>
      </c>
      <c r="F60" s="26">
        <v>6.2119999999999997</v>
      </c>
      <c r="G60" s="26">
        <v>6.2119999999999997</v>
      </c>
      <c r="I60" s="25">
        <f>SUMIFS(C60:G60, C6:G6, "19MEE314_CO1")</f>
        <v>6.2119999999999997</v>
      </c>
      <c r="J60" s="25">
        <f>SUMIFS(C60:G60, C6:G6, "19MEE314_CO2")</f>
        <v>6.2119999999999997</v>
      </c>
      <c r="K60" s="25">
        <f>SUMIFS(C60:G60, C6:G6, "19MEE314_CO3")</f>
        <v>6.2119999999999997</v>
      </c>
      <c r="L60" s="25">
        <f>SUMIFS(C60:G60, C6:G6, "19MEE314_CO4")</f>
        <v>6.2119999999999997</v>
      </c>
      <c r="M60" s="25">
        <f>SUMIFS(C60:G60, C6:G6, "19MEE314_CO5")</f>
        <v>6.2119999999999997</v>
      </c>
    </row>
    <row r="61" spans="1:13" x14ac:dyDescent="0.3">
      <c r="A61" s="24" t="s">
        <v>180</v>
      </c>
      <c r="B61" s="24" t="s">
        <v>187</v>
      </c>
      <c r="C61" s="24">
        <v>6.75</v>
      </c>
      <c r="D61" s="24">
        <v>6.75</v>
      </c>
      <c r="E61" s="24">
        <v>6.75</v>
      </c>
      <c r="F61" s="24">
        <v>6.75</v>
      </c>
      <c r="G61" s="24">
        <v>6.75</v>
      </c>
      <c r="I61" s="25">
        <f>SUMIFS(C61:G61, C6:G6, "19MEE314_CO1")</f>
        <v>6.75</v>
      </c>
      <c r="J61" s="25">
        <f>SUMIFS(C61:G61, C6:G6, "19MEE314_CO2")</f>
        <v>6.75</v>
      </c>
      <c r="K61" s="25">
        <f>SUMIFS(C61:G61, C6:G6, "19MEE314_CO3")</f>
        <v>6.75</v>
      </c>
      <c r="L61" s="25">
        <f>SUMIFS(C61:G61, C6:G6, "19MEE314_CO4")</f>
        <v>6.75</v>
      </c>
      <c r="M61" s="25">
        <f>SUMIFS(C61:G61, C6:G6, "19MEE314_CO5")</f>
        <v>6.75</v>
      </c>
    </row>
    <row r="62" spans="1:13" x14ac:dyDescent="0.3">
      <c r="A62" s="26" t="s">
        <v>181</v>
      </c>
      <c r="B62" s="26" t="s">
        <v>188</v>
      </c>
      <c r="C62" s="26">
        <v>6.5260000000000007</v>
      </c>
      <c r="D62" s="26">
        <v>6.5260000000000007</v>
      </c>
      <c r="E62" s="26">
        <v>6.5260000000000007</v>
      </c>
      <c r="F62" s="26">
        <v>6.5260000000000007</v>
      </c>
      <c r="G62" s="26">
        <v>6.5260000000000007</v>
      </c>
      <c r="I62" s="25">
        <f>SUMIFS(C62:G62, C6:G6, "19MEE314_CO1")</f>
        <v>6.5260000000000007</v>
      </c>
      <c r="J62" s="25">
        <f>SUMIFS(C62:G62, C6:G6, "19MEE314_CO2")</f>
        <v>6.5260000000000007</v>
      </c>
      <c r="K62" s="25">
        <f>SUMIFS(C62:G62, C6:G6, "19MEE314_CO3")</f>
        <v>6.5260000000000007</v>
      </c>
      <c r="L62" s="25">
        <f>SUMIFS(C62:G62, C6:G6, "19MEE314_CO4")</f>
        <v>6.5260000000000007</v>
      </c>
      <c r="M62" s="25">
        <f>SUMIFS(C62:G62, C6:G6, "19MEE314_CO5")</f>
        <v>6.5260000000000007</v>
      </c>
    </row>
    <row r="63" spans="1:13" x14ac:dyDescent="0.3">
      <c r="A63" s="24" t="s">
        <v>182</v>
      </c>
      <c r="B63" s="24" t="s">
        <v>189</v>
      </c>
      <c r="C63" s="24">
        <v>5.7519999999999998</v>
      </c>
      <c r="D63" s="24">
        <v>5.7519999999999998</v>
      </c>
      <c r="E63" s="24">
        <v>5.7519999999999998</v>
      </c>
      <c r="F63" s="24">
        <v>5.7519999999999998</v>
      </c>
      <c r="G63" s="24">
        <v>5.7519999999999998</v>
      </c>
      <c r="I63" s="25">
        <f>SUMIFS(C63:G63, C6:G6, "19MEE314_CO1")</f>
        <v>5.7519999999999998</v>
      </c>
      <c r="J63" s="25">
        <f>SUMIFS(C63:G63, C6:G6, "19MEE314_CO2")</f>
        <v>5.7519999999999998</v>
      </c>
      <c r="K63" s="25">
        <f>SUMIFS(C63:G63, C6:G6, "19MEE314_CO3")</f>
        <v>5.7519999999999998</v>
      </c>
      <c r="L63" s="25">
        <f>SUMIFS(C63:G63, C6:G6, "19MEE314_CO4")</f>
        <v>5.7519999999999998</v>
      </c>
      <c r="M63" s="25">
        <f>SUMIFS(C63:G63, C6:G6, "19MEE314_CO5")</f>
        <v>5.7519999999999998</v>
      </c>
    </row>
    <row r="64" spans="1:13" x14ac:dyDescent="0.3">
      <c r="A64" s="26" t="s">
        <v>190</v>
      </c>
      <c r="B64" s="26" t="s">
        <v>191</v>
      </c>
      <c r="C64" s="26">
        <v>7.4960000000000004</v>
      </c>
      <c r="D64" s="26">
        <v>7.4960000000000004</v>
      </c>
      <c r="E64" s="26">
        <v>7.4960000000000004</v>
      </c>
      <c r="F64" s="26">
        <v>7.4960000000000004</v>
      </c>
      <c r="G64" s="26">
        <v>7.4960000000000004</v>
      </c>
      <c r="I64" s="25">
        <f>SUMIFS(C64:G64, C6:G6, "19MEE314_CO1")</f>
        <v>7.4960000000000004</v>
      </c>
      <c r="J64" s="25">
        <f>SUMIFS(C64:G64, C6:G6, "19MEE314_CO2")</f>
        <v>7.4960000000000004</v>
      </c>
      <c r="K64" s="25">
        <f>SUMIFS(C64:G64, C6:G6, "19MEE314_CO3")</f>
        <v>7.4960000000000004</v>
      </c>
      <c r="L64" s="25">
        <f>SUMIFS(C64:G64, C6:G6, "19MEE314_CO4")</f>
        <v>7.4960000000000004</v>
      </c>
      <c r="M64" s="25">
        <f>SUMIFS(C64:G64, C6:G6, "19MEE314_CO5")</f>
        <v>7.4960000000000004</v>
      </c>
    </row>
    <row r="65" spans="1:13" x14ac:dyDescent="0.3">
      <c r="A65" s="24" t="s">
        <v>192</v>
      </c>
      <c r="B65" s="24" t="s">
        <v>193</v>
      </c>
      <c r="C65" s="24">
        <v>5.4</v>
      </c>
      <c r="D65" s="24">
        <v>5.4</v>
      </c>
      <c r="E65" s="24">
        <v>5.4</v>
      </c>
      <c r="F65" s="24">
        <v>5.4</v>
      </c>
      <c r="G65" s="24">
        <v>5.4</v>
      </c>
      <c r="I65" s="25">
        <f>SUMIFS(C65:G65, C6:G6, "19MEE314_CO1")</f>
        <v>5.4</v>
      </c>
      <c r="J65" s="25">
        <f>SUMIFS(C65:G65, C6:G6, "19MEE314_CO2")</f>
        <v>5.4</v>
      </c>
      <c r="K65" s="25">
        <f>SUMIFS(C65:G65, C6:G6, "19MEE314_CO3")</f>
        <v>5.4</v>
      </c>
      <c r="L65" s="25">
        <f>SUMIFS(C65:G65, C6:G6, "19MEE314_CO4")</f>
        <v>5.4</v>
      </c>
      <c r="M65" s="25">
        <f>SUMIFS(C65:G65, C6:G6, "19MEE314_CO5")</f>
        <v>5.4</v>
      </c>
    </row>
    <row r="66" spans="1:13" x14ac:dyDescent="0.3">
      <c r="A66" s="26"/>
      <c r="B66" s="26" t="s">
        <v>259</v>
      </c>
      <c r="C66" s="26">
        <v>7</v>
      </c>
      <c r="D66" s="26">
        <v>7</v>
      </c>
      <c r="E66" s="26">
        <v>7</v>
      </c>
      <c r="F66" s="26">
        <v>7</v>
      </c>
      <c r="G66" s="26">
        <v>7</v>
      </c>
      <c r="I66" s="25">
        <f>SUMIFS(C66:G66, C6:G6, "19MEE314_CO1")</f>
        <v>7</v>
      </c>
      <c r="J66" s="25">
        <f>SUMIFS(C66:G66, C6:G6, "19MEE314_CO2")</f>
        <v>7</v>
      </c>
      <c r="K66" s="25">
        <f>SUMIFS(C66:G66, C6:G6, "19MEE314_CO3")</f>
        <v>7</v>
      </c>
      <c r="L66" s="25">
        <f>SUMIFS(C66:G66, C6:G6, "19MEE314_CO4")</f>
        <v>7</v>
      </c>
      <c r="M66" s="25">
        <f>SUMIFS(C66:G66, C6:G6, "19MEE314_CO5")</f>
        <v>7</v>
      </c>
    </row>
    <row r="67" spans="1:13" x14ac:dyDescent="0.3">
      <c r="A67" s="24"/>
      <c r="B67" s="24" t="s">
        <v>261</v>
      </c>
      <c r="C67" s="24">
        <v>8.1999999999999993</v>
      </c>
      <c r="D67" s="24">
        <v>8.1999999999999993</v>
      </c>
      <c r="E67" s="24">
        <v>8.1999999999999993</v>
      </c>
      <c r="F67" s="24">
        <v>8.1999999999999993</v>
      </c>
      <c r="G67" s="24">
        <v>8.1999999999999993</v>
      </c>
      <c r="I67" s="25">
        <f>SUMIFS(C67:G67, C6:G6, "19MEE314_CO1")</f>
        <v>8.1999999999999993</v>
      </c>
      <c r="J67" s="25">
        <f>SUMIFS(C67:G67, C6:G6, "19MEE314_CO2")</f>
        <v>8.1999999999999993</v>
      </c>
      <c r="K67" s="25">
        <f>SUMIFS(C67:G67, C6:G6, "19MEE314_CO3")</f>
        <v>8.1999999999999993</v>
      </c>
      <c r="L67" s="25">
        <f>SUMIFS(C67:G67, C6:G6, "19MEE314_CO4")</f>
        <v>8.1999999999999993</v>
      </c>
      <c r="M67" s="25">
        <f>SUMIFS(C67:G67, C6:G6, "19MEE314_CO5")</f>
        <v>8.1999999999999993</v>
      </c>
    </row>
    <row r="68" spans="1:13" x14ac:dyDescent="0.3">
      <c r="A68" s="26"/>
      <c r="B68" s="26" t="s">
        <v>263</v>
      </c>
      <c r="C68" s="26">
        <v>6.6</v>
      </c>
      <c r="D68" s="26">
        <v>6.6</v>
      </c>
      <c r="E68" s="26">
        <v>6.6</v>
      </c>
      <c r="F68" s="26">
        <v>6.6</v>
      </c>
      <c r="G68" s="26">
        <v>6.6</v>
      </c>
      <c r="I68" s="25">
        <f>SUMIFS(C68:G68, C6:G6, "19MEE314_CO1")</f>
        <v>6.6</v>
      </c>
      <c r="J68" s="25">
        <f>SUMIFS(C68:G68, C6:G6, "19MEE314_CO2")</f>
        <v>6.6</v>
      </c>
      <c r="K68" s="25">
        <f>SUMIFS(C68:G68, C6:G6, "19MEE314_CO3")</f>
        <v>6.6</v>
      </c>
      <c r="L68" s="25">
        <f>SUMIFS(C68:G68, C6:G6, "19MEE314_CO4")</f>
        <v>6.6</v>
      </c>
      <c r="M68" s="25">
        <f>SUMIFS(C68:G68, C6:G6, "19MEE314_CO5")</f>
        <v>6.6</v>
      </c>
    </row>
    <row r="69" spans="1:13" x14ac:dyDescent="0.3">
      <c r="A69" s="24"/>
      <c r="B69" s="24" t="s">
        <v>265</v>
      </c>
      <c r="C69" s="24">
        <v>6.2</v>
      </c>
      <c r="D69" s="24">
        <v>6.2</v>
      </c>
      <c r="E69" s="24">
        <v>6.2</v>
      </c>
      <c r="F69" s="24">
        <v>6.2</v>
      </c>
      <c r="G69" s="24">
        <v>6.2</v>
      </c>
      <c r="I69" s="25">
        <f>SUMIFS(C69:G69, C6:G6, "19MEE314_CO1")</f>
        <v>6.2</v>
      </c>
      <c r="J69" s="25">
        <f>SUMIFS(C69:G69, C6:G6, "19MEE314_CO2")</f>
        <v>6.2</v>
      </c>
      <c r="K69" s="25">
        <f>SUMIFS(C69:G69, C6:G6, "19MEE314_CO3")</f>
        <v>6.2</v>
      </c>
      <c r="L69" s="25">
        <f>SUMIFS(C69:G69, C6:G6, "19MEE314_CO4")</f>
        <v>6.2</v>
      </c>
      <c r="M69" s="25">
        <f>SUMIFS(C69:G69, C6:G6, "19MEE314_CO5")</f>
        <v>6.2</v>
      </c>
    </row>
    <row r="70" spans="1:13" x14ac:dyDescent="0.3">
      <c r="A70" s="26"/>
      <c r="B70" s="26" t="s">
        <v>267</v>
      </c>
      <c r="C70" s="26">
        <v>7.8</v>
      </c>
      <c r="D70" s="26">
        <v>7.8</v>
      </c>
      <c r="E70" s="26">
        <v>7.8</v>
      </c>
      <c r="F70" s="26">
        <v>7.8</v>
      </c>
      <c r="G70" s="26">
        <v>7.8</v>
      </c>
      <c r="I70" s="25">
        <f>SUMIFS(C70:G70, C6:G6, "19MEE314_CO1")</f>
        <v>7.8</v>
      </c>
      <c r="J70" s="25">
        <f>SUMIFS(C70:G70, C6:G6, "19MEE314_CO2")</f>
        <v>7.8</v>
      </c>
      <c r="K70" s="25">
        <f>SUMIFS(C70:G70, C6:G6, "19MEE314_CO3")</f>
        <v>7.8</v>
      </c>
      <c r="L70" s="25">
        <f>SUMIFS(C70:G70, C6:G6, "19MEE314_CO4")</f>
        <v>7.8</v>
      </c>
      <c r="M70" s="25">
        <f>SUMIFS(C70:G70, C6:G6, "19MEE314_CO5")</f>
        <v>7.8</v>
      </c>
    </row>
    <row r="71" spans="1:13" x14ac:dyDescent="0.3">
      <c r="A71" s="24"/>
      <c r="B71" s="24" t="s">
        <v>269</v>
      </c>
      <c r="C71" s="24">
        <v>8.1999999999999993</v>
      </c>
      <c r="D71" s="24">
        <v>8.1999999999999993</v>
      </c>
      <c r="E71" s="24">
        <v>8.1999999999999993</v>
      </c>
      <c r="F71" s="24">
        <v>8.1999999999999993</v>
      </c>
      <c r="G71" s="24">
        <v>8.1999999999999993</v>
      </c>
      <c r="I71" s="25">
        <f>SUMIFS(C71:G71, C6:G6, "19MEE314_CO1")</f>
        <v>8.1999999999999993</v>
      </c>
      <c r="J71" s="25">
        <f>SUMIFS(C71:G71, C6:G6, "19MEE314_CO2")</f>
        <v>8.1999999999999993</v>
      </c>
      <c r="K71" s="25">
        <f>SUMIFS(C71:G71, C6:G6, "19MEE314_CO3")</f>
        <v>8.1999999999999993</v>
      </c>
      <c r="L71" s="25">
        <f>SUMIFS(C71:G71, C6:G6, "19MEE314_CO4")</f>
        <v>8.1999999999999993</v>
      </c>
      <c r="M71" s="25">
        <f>SUMIFS(C71:G71, C6:G6, "19MEE314_CO5")</f>
        <v>8.1999999999999993</v>
      </c>
    </row>
    <row r="72" spans="1:13" x14ac:dyDescent="0.3">
      <c r="A72" s="26"/>
      <c r="B72" s="26" t="s">
        <v>271</v>
      </c>
      <c r="C72" s="26">
        <v>7.4</v>
      </c>
      <c r="D72" s="26">
        <v>7.4</v>
      </c>
      <c r="E72" s="26">
        <v>7.4</v>
      </c>
      <c r="F72" s="26">
        <v>7.4</v>
      </c>
      <c r="G72" s="26">
        <v>7.4</v>
      </c>
      <c r="I72" s="25">
        <f>SUMIFS(C72:G72, C6:G6, "19MEE314_CO1")</f>
        <v>7.4</v>
      </c>
      <c r="J72" s="25">
        <f>SUMIFS(C72:G72, C6:G6, "19MEE314_CO2")</f>
        <v>7.4</v>
      </c>
      <c r="K72" s="25">
        <f>SUMIFS(C72:G72, C6:G6, "19MEE314_CO3")</f>
        <v>7.4</v>
      </c>
      <c r="L72" s="25">
        <f>SUMIFS(C72:G72, C6:G6, "19MEE314_CO4")</f>
        <v>7.4</v>
      </c>
      <c r="M72" s="25">
        <f>SUMIFS(C72:G72, C6:G6, "19MEE314_CO5")</f>
        <v>7.4</v>
      </c>
    </row>
    <row r="73" spans="1:13" x14ac:dyDescent="0.3">
      <c r="A73" s="24"/>
      <c r="B73" s="24" t="s">
        <v>273</v>
      </c>
      <c r="C73" s="24">
        <v>6.6</v>
      </c>
      <c r="D73" s="24">
        <v>6.6</v>
      </c>
      <c r="E73" s="24">
        <v>6.6</v>
      </c>
      <c r="F73" s="24">
        <v>6.6</v>
      </c>
      <c r="G73" s="24">
        <v>6.6</v>
      </c>
      <c r="I73" s="25">
        <f>SUMIFS(C73:G73, C6:G6, "19MEE314_CO1")</f>
        <v>6.6</v>
      </c>
      <c r="J73" s="25">
        <f>SUMIFS(C73:G73, C6:G6, "19MEE314_CO2")</f>
        <v>6.6</v>
      </c>
      <c r="K73" s="25">
        <f>SUMIFS(C73:G73, C6:G6, "19MEE314_CO3")</f>
        <v>6.6</v>
      </c>
      <c r="L73" s="25">
        <f>SUMIFS(C73:G73, C6:G6, "19MEE314_CO4")</f>
        <v>6.6</v>
      </c>
      <c r="M73" s="25">
        <f>SUMIFS(C73:G73, C6:G6, "19MEE314_CO5")</f>
        <v>6.6</v>
      </c>
    </row>
    <row r="74" spans="1:13" x14ac:dyDescent="0.3">
      <c r="A74" s="26"/>
      <c r="B74" s="26" t="s">
        <v>275</v>
      </c>
      <c r="C74" s="26">
        <v>6.4</v>
      </c>
      <c r="D74" s="26">
        <v>6.4</v>
      </c>
      <c r="E74" s="26">
        <v>6.4</v>
      </c>
      <c r="F74" s="26">
        <v>6.4</v>
      </c>
      <c r="G74" s="26">
        <v>6.4</v>
      </c>
      <c r="I74" s="25">
        <f>SUMIFS(C74:G74, C6:G6, "19MEE314_CO1")</f>
        <v>6.4</v>
      </c>
      <c r="J74" s="25">
        <f>SUMIFS(C74:G74, C6:G6, "19MEE314_CO2")</f>
        <v>6.4</v>
      </c>
      <c r="K74" s="25">
        <f>SUMIFS(C74:G74, C6:G6, "19MEE314_CO3")</f>
        <v>6.4</v>
      </c>
      <c r="L74" s="25">
        <f>SUMIFS(C74:G74, C6:G6, "19MEE314_CO4")</f>
        <v>6.4</v>
      </c>
      <c r="M74" s="25">
        <f>SUMIFS(C74:G74, C6:G6, "19MEE314_CO5")</f>
        <v>6.4</v>
      </c>
    </row>
    <row r="75" spans="1:13" x14ac:dyDescent="0.3">
      <c r="A75" s="24"/>
      <c r="B75" s="24" t="s">
        <v>277</v>
      </c>
      <c r="C75" s="24">
        <v>6.2</v>
      </c>
      <c r="D75" s="24">
        <v>6.2</v>
      </c>
      <c r="E75" s="24">
        <v>6.2</v>
      </c>
      <c r="F75" s="24">
        <v>6.2</v>
      </c>
      <c r="G75" s="24">
        <v>6.2</v>
      </c>
      <c r="I75" s="25">
        <f>SUMIFS(C75:G75, C6:G6, "19MEE314_CO1")</f>
        <v>6.2</v>
      </c>
      <c r="J75" s="25">
        <f>SUMIFS(C75:G75, C6:G6, "19MEE314_CO2")</f>
        <v>6.2</v>
      </c>
      <c r="K75" s="25">
        <f>SUMIFS(C75:G75, C6:G6, "19MEE314_CO3")</f>
        <v>6.2</v>
      </c>
      <c r="L75" s="25">
        <f>SUMIFS(C75:G75, C6:G6, "19MEE314_CO4")</f>
        <v>6.2</v>
      </c>
      <c r="M75" s="25">
        <f>SUMIFS(C75:G75, C6:G6, "19MEE314_CO5")</f>
        <v>6.2</v>
      </c>
    </row>
    <row r="76" spans="1:13" x14ac:dyDescent="0.3">
      <c r="A76" s="26"/>
      <c r="B76" s="26" t="s">
        <v>279</v>
      </c>
      <c r="C76" s="26">
        <v>7.8</v>
      </c>
      <c r="D76" s="26">
        <v>7.8</v>
      </c>
      <c r="E76" s="26">
        <v>7.8</v>
      </c>
      <c r="F76" s="26">
        <v>7.8</v>
      </c>
      <c r="G76" s="26">
        <v>7.8</v>
      </c>
      <c r="I76" s="25">
        <f>SUMIFS(C76:G76, C6:G6, "19MEE314_CO1")</f>
        <v>7.8</v>
      </c>
      <c r="J76" s="25">
        <f>SUMIFS(C76:G76, C6:G6, "19MEE314_CO2")</f>
        <v>7.8</v>
      </c>
      <c r="K76" s="25">
        <f>SUMIFS(C76:G76, C6:G6, "19MEE314_CO3")</f>
        <v>7.8</v>
      </c>
      <c r="L76" s="25">
        <f>SUMIFS(C76:G76, C6:G6, "19MEE314_CO4")</f>
        <v>7.8</v>
      </c>
      <c r="M76" s="25">
        <f>SUMIFS(C76:G76, C6:G6, "19MEE314_CO5")</f>
        <v>7.8</v>
      </c>
    </row>
    <row r="77" spans="1:13" x14ac:dyDescent="0.3">
      <c r="A77" s="24"/>
      <c r="B77" s="24" t="s">
        <v>281</v>
      </c>
      <c r="C77" s="24">
        <v>6.2</v>
      </c>
      <c r="D77" s="24">
        <v>6.2</v>
      </c>
      <c r="E77" s="24">
        <v>6.2</v>
      </c>
      <c r="F77" s="24">
        <v>6.2</v>
      </c>
      <c r="G77" s="24">
        <v>6.2</v>
      </c>
      <c r="I77" s="25">
        <f>SUMIFS(C77:G77, C6:G6, "19MEE314_CO1")</f>
        <v>6.2</v>
      </c>
      <c r="J77" s="25">
        <f>SUMIFS(C77:G77, C6:G6, "19MEE314_CO2")</f>
        <v>6.2</v>
      </c>
      <c r="K77" s="25">
        <f>SUMIFS(C77:G77, C6:G6, "19MEE314_CO3")</f>
        <v>6.2</v>
      </c>
      <c r="L77" s="25">
        <f>SUMIFS(C77:G77, C6:G6, "19MEE314_CO4")</f>
        <v>6.2</v>
      </c>
      <c r="M77" s="25">
        <f>SUMIFS(C77:G77, C6:G6, "19MEE314_CO5")</f>
        <v>6.2</v>
      </c>
    </row>
    <row r="78" spans="1:13" x14ac:dyDescent="0.3">
      <c r="A78" s="26"/>
      <c r="B78" s="26" t="s">
        <v>283</v>
      </c>
      <c r="C78" s="26">
        <v>7.6</v>
      </c>
      <c r="D78" s="26">
        <v>7.6</v>
      </c>
      <c r="E78" s="26">
        <v>7.6</v>
      </c>
      <c r="F78" s="26">
        <v>7.6</v>
      </c>
      <c r="G78" s="26">
        <v>7.6</v>
      </c>
      <c r="I78" s="25">
        <f>SUMIFS(C78:G78, C6:G6, "19MEE314_CO1")</f>
        <v>7.6</v>
      </c>
      <c r="J78" s="25">
        <f>SUMIFS(C78:G78, C6:G6, "19MEE314_CO2")</f>
        <v>7.6</v>
      </c>
      <c r="K78" s="25">
        <f>SUMIFS(C78:G78, C6:G6, "19MEE314_CO3")</f>
        <v>7.6</v>
      </c>
      <c r="L78" s="25">
        <f>SUMIFS(C78:G78, C6:G6, "19MEE314_CO4")</f>
        <v>7.6</v>
      </c>
      <c r="M78" s="25">
        <f>SUMIFS(C78:G78, C6:G6, "19MEE314_CO5")</f>
        <v>7.6</v>
      </c>
    </row>
    <row r="79" spans="1:13" x14ac:dyDescent="0.3">
      <c r="A79" s="24"/>
      <c r="B79" s="24" t="s">
        <v>285</v>
      </c>
      <c r="C79" s="24">
        <v>7</v>
      </c>
      <c r="D79" s="24">
        <v>7</v>
      </c>
      <c r="E79" s="24">
        <v>7</v>
      </c>
      <c r="F79" s="24">
        <v>7</v>
      </c>
      <c r="G79" s="24">
        <v>7</v>
      </c>
      <c r="I79" s="25">
        <f>SUMIFS(C79:G79, C6:G6, "19MEE314_CO1")</f>
        <v>7</v>
      </c>
      <c r="J79" s="25">
        <f>SUMIFS(C79:G79, C6:G6, "19MEE314_CO2")</f>
        <v>7</v>
      </c>
      <c r="K79" s="25">
        <f>SUMIFS(C79:G79, C6:G6, "19MEE314_CO3")</f>
        <v>7</v>
      </c>
      <c r="L79" s="25">
        <f>SUMIFS(C79:G79, C6:G6, "19MEE314_CO4")</f>
        <v>7</v>
      </c>
      <c r="M79" s="25">
        <f>SUMIFS(C79:G79, C6:G6, "19MEE314_CO5")</f>
        <v>7</v>
      </c>
    </row>
    <row r="80" spans="1:13" x14ac:dyDescent="0.3">
      <c r="A80" s="26"/>
      <c r="B80" s="26" t="s">
        <v>287</v>
      </c>
      <c r="C80" s="26">
        <v>6.2</v>
      </c>
      <c r="D80" s="26">
        <v>6.2</v>
      </c>
      <c r="E80" s="26">
        <v>6.2</v>
      </c>
      <c r="F80" s="26">
        <v>6.2</v>
      </c>
      <c r="G80" s="26">
        <v>6.2</v>
      </c>
      <c r="I80" s="25">
        <f>SUMIFS(C80:G80, C6:G6, "19MEE314_CO1")</f>
        <v>6.2</v>
      </c>
      <c r="J80" s="25">
        <f>SUMIFS(C80:G80, C6:G6, "19MEE314_CO2")</f>
        <v>6.2</v>
      </c>
      <c r="K80" s="25">
        <f>SUMIFS(C80:G80, C6:G6, "19MEE314_CO3")</f>
        <v>6.2</v>
      </c>
      <c r="L80" s="25">
        <f>SUMIFS(C80:G80, C6:G6, "19MEE314_CO4")</f>
        <v>6.2</v>
      </c>
      <c r="M80" s="25">
        <f>SUMIFS(C80:G80, C6:G6, "19MEE314_CO5")</f>
        <v>6.2</v>
      </c>
    </row>
    <row r="81" spans="1:13" x14ac:dyDescent="0.3">
      <c r="A81" s="24"/>
      <c r="B81" s="24" t="s">
        <v>289</v>
      </c>
      <c r="C81" s="24">
        <v>7.6</v>
      </c>
      <c r="D81" s="24">
        <v>7.6</v>
      </c>
      <c r="E81" s="24">
        <v>7.6</v>
      </c>
      <c r="F81" s="24">
        <v>7.6</v>
      </c>
      <c r="G81" s="24">
        <v>7.6</v>
      </c>
      <c r="I81" s="25">
        <f>SUMIFS(C81:G81, C6:G6, "19MEE314_CO1")</f>
        <v>7.6</v>
      </c>
      <c r="J81" s="25">
        <f>SUMIFS(C81:G81, C6:G6, "19MEE314_CO2")</f>
        <v>7.6</v>
      </c>
      <c r="K81" s="25">
        <f>SUMIFS(C81:G81, C6:G6, "19MEE314_CO3")</f>
        <v>7.6</v>
      </c>
      <c r="L81" s="25">
        <f>SUMIFS(C81:G81, C6:G6, "19MEE314_CO4")</f>
        <v>7.6</v>
      </c>
      <c r="M81" s="25">
        <f>SUMIFS(C81:G81, C6:G6, "19MEE314_CO5")</f>
        <v>7.6</v>
      </c>
    </row>
    <row r="82" spans="1:13" x14ac:dyDescent="0.3">
      <c r="A82" s="26"/>
      <c r="B82" s="26" t="s">
        <v>291</v>
      </c>
      <c r="C82" s="26">
        <v>6.6</v>
      </c>
      <c r="D82" s="26">
        <v>6.6</v>
      </c>
      <c r="E82" s="26">
        <v>6.6</v>
      </c>
      <c r="F82" s="26">
        <v>6.6</v>
      </c>
      <c r="G82" s="26">
        <v>6.6</v>
      </c>
      <c r="I82" s="25">
        <f>SUMIFS(C82:G82, C6:G6, "19MEE314_CO1")</f>
        <v>6.6</v>
      </c>
      <c r="J82" s="25">
        <f>SUMIFS(C82:G82, C6:G6, "19MEE314_CO2")</f>
        <v>6.6</v>
      </c>
      <c r="K82" s="25">
        <f>SUMIFS(C82:G82, C6:G6, "19MEE314_CO3")</f>
        <v>6.6</v>
      </c>
      <c r="L82" s="25">
        <f>SUMIFS(C82:G82, C6:G6, "19MEE314_CO4")</f>
        <v>6.6</v>
      </c>
      <c r="M82" s="25">
        <f>SUMIFS(C82:G82, C6:G6, "19MEE314_CO5")</f>
        <v>6.6</v>
      </c>
    </row>
    <row r="83" spans="1:13" x14ac:dyDescent="0.3">
      <c r="A83" s="24"/>
      <c r="B83" s="24" t="s">
        <v>293</v>
      </c>
      <c r="C83" s="24">
        <v>6.2</v>
      </c>
      <c r="D83" s="24">
        <v>6.2</v>
      </c>
      <c r="E83" s="24">
        <v>6.2</v>
      </c>
      <c r="F83" s="24">
        <v>6.2</v>
      </c>
      <c r="G83" s="24">
        <v>6.2</v>
      </c>
      <c r="I83" s="25">
        <f>SUMIFS(C83:G83, C6:G6, "19MEE314_CO1")</f>
        <v>6.2</v>
      </c>
      <c r="J83" s="25">
        <f>SUMIFS(C83:G83, C6:G6, "19MEE314_CO2")</f>
        <v>6.2</v>
      </c>
      <c r="K83" s="25">
        <f>SUMIFS(C83:G83, C6:G6, "19MEE314_CO3")</f>
        <v>6.2</v>
      </c>
      <c r="L83" s="25">
        <f>SUMIFS(C83:G83, C6:G6, "19MEE314_CO4")</f>
        <v>6.2</v>
      </c>
      <c r="M83" s="25">
        <f>SUMIFS(C83:G83, C6:G6, "19MEE314_CO5")</f>
        <v>6.2</v>
      </c>
    </row>
    <row r="84" spans="1:13" x14ac:dyDescent="0.3">
      <c r="A84" s="26"/>
      <c r="B84" s="26" t="s">
        <v>295</v>
      </c>
      <c r="C84" s="26">
        <v>8.1999999999999993</v>
      </c>
      <c r="D84" s="26">
        <v>8.1999999999999993</v>
      </c>
      <c r="E84" s="26">
        <v>8.1999999999999993</v>
      </c>
      <c r="F84" s="26">
        <v>8.1999999999999993</v>
      </c>
      <c r="G84" s="26">
        <v>8.1999999999999993</v>
      </c>
      <c r="I84" s="25">
        <f>SUMIFS(C84:G84, C6:G6, "19MEE314_CO1")</f>
        <v>8.1999999999999993</v>
      </c>
      <c r="J84" s="25">
        <f>SUMIFS(C84:G84, C6:G6, "19MEE314_CO2")</f>
        <v>8.1999999999999993</v>
      </c>
      <c r="K84" s="25">
        <f>SUMIFS(C84:G84, C6:G6, "19MEE314_CO3")</f>
        <v>8.1999999999999993</v>
      </c>
      <c r="L84" s="25">
        <f>SUMIFS(C84:G84, C6:G6, "19MEE314_CO4")</f>
        <v>8.1999999999999993</v>
      </c>
      <c r="M84" s="25">
        <f>SUMIFS(C84:G84, C6:G6, "19MEE314_CO5")</f>
        <v>8.1999999999999993</v>
      </c>
    </row>
    <row r="85" spans="1:13" x14ac:dyDescent="0.3">
      <c r="A85" s="24"/>
      <c r="B85" s="24" t="s">
        <v>297</v>
      </c>
      <c r="C85" s="24">
        <v>8.1999999999999993</v>
      </c>
      <c r="D85" s="24">
        <v>8.1999999999999993</v>
      </c>
      <c r="E85" s="24">
        <v>8.1999999999999993</v>
      </c>
      <c r="F85" s="24">
        <v>8.1999999999999993</v>
      </c>
      <c r="G85" s="24">
        <v>8.1999999999999993</v>
      </c>
      <c r="I85" s="25">
        <f>SUMIFS(C85:G85, C6:G6, "19MEE314_CO1")</f>
        <v>8.1999999999999993</v>
      </c>
      <c r="J85" s="25">
        <f>SUMIFS(C85:G85, C6:G6, "19MEE314_CO2")</f>
        <v>8.1999999999999993</v>
      </c>
      <c r="K85" s="25">
        <f>SUMIFS(C85:G85, C6:G6, "19MEE314_CO3")</f>
        <v>8.1999999999999993</v>
      </c>
      <c r="L85" s="25">
        <f>SUMIFS(C85:G85, C6:G6, "19MEE314_CO4")</f>
        <v>8.1999999999999993</v>
      </c>
      <c r="M85" s="25">
        <f>SUMIFS(C85:G85, C6:G6, "19MEE314_CO5")</f>
        <v>8.1999999999999993</v>
      </c>
    </row>
    <row r="86" spans="1:13" x14ac:dyDescent="0.3">
      <c r="A86" s="26"/>
      <c r="B86" s="26" t="s">
        <v>299</v>
      </c>
      <c r="C86" s="26">
        <v>6.8</v>
      </c>
      <c r="D86" s="26">
        <v>6.8</v>
      </c>
      <c r="E86" s="26">
        <v>6.8</v>
      </c>
      <c r="F86" s="26">
        <v>6.8</v>
      </c>
      <c r="G86" s="26">
        <v>6.8</v>
      </c>
      <c r="I86" s="25">
        <f>SUMIFS(C86:G86, C6:G6, "19MEE314_CO1")</f>
        <v>6.8</v>
      </c>
      <c r="J86" s="25">
        <f>SUMIFS(C86:G86, C6:G6, "19MEE314_CO2")</f>
        <v>6.8</v>
      </c>
      <c r="K86" s="25">
        <f>SUMIFS(C86:G86, C6:G6, "19MEE314_CO3")</f>
        <v>6.8</v>
      </c>
      <c r="L86" s="25">
        <f>SUMIFS(C86:G86, C6:G6, "19MEE314_CO4")</f>
        <v>6.8</v>
      </c>
      <c r="M86" s="25">
        <f>SUMIFS(C86:G86, C6:G6, "19MEE314_CO5")</f>
        <v>6.8</v>
      </c>
    </row>
    <row r="87" spans="1:13" x14ac:dyDescent="0.3">
      <c r="A87" s="24"/>
      <c r="B87" s="24" t="s">
        <v>301</v>
      </c>
      <c r="C87" s="24">
        <v>7</v>
      </c>
      <c r="D87" s="24">
        <v>7</v>
      </c>
      <c r="E87" s="24">
        <v>7</v>
      </c>
      <c r="F87" s="24">
        <v>7</v>
      </c>
      <c r="G87" s="24">
        <v>7</v>
      </c>
      <c r="I87" s="25">
        <f>SUMIFS(C87:G87, C6:G6, "19MEE314_CO1")</f>
        <v>7</v>
      </c>
      <c r="J87" s="25">
        <f>SUMIFS(C87:G87, C6:G6, "19MEE314_CO2")</f>
        <v>7</v>
      </c>
      <c r="K87" s="25">
        <f>SUMIFS(C87:G87, C6:G6, "19MEE314_CO3")</f>
        <v>7</v>
      </c>
      <c r="L87" s="25">
        <f>SUMIFS(C87:G87, C6:G6, "19MEE314_CO4")</f>
        <v>7</v>
      </c>
      <c r="M87" s="25">
        <f>SUMIFS(C87:G87, C6:G6, "19MEE314_CO5")</f>
        <v>7</v>
      </c>
    </row>
    <row r="88" spans="1:13" x14ac:dyDescent="0.3">
      <c r="A88" s="26"/>
      <c r="B88" s="26" t="s">
        <v>303</v>
      </c>
      <c r="C88" s="26">
        <v>7.4</v>
      </c>
      <c r="D88" s="26">
        <v>7.4</v>
      </c>
      <c r="E88" s="26">
        <v>7.4</v>
      </c>
      <c r="F88" s="26">
        <v>7.4</v>
      </c>
      <c r="G88" s="26">
        <v>7.4</v>
      </c>
      <c r="I88" s="25">
        <f>SUMIFS(C88:G88, C6:G6, "19MEE314_CO1")</f>
        <v>7.4</v>
      </c>
      <c r="J88" s="25">
        <f>SUMIFS(C88:G88, C6:G6, "19MEE314_CO2")</f>
        <v>7.4</v>
      </c>
      <c r="K88" s="25">
        <f>SUMIFS(C88:G88, C6:G6, "19MEE314_CO3")</f>
        <v>7.4</v>
      </c>
      <c r="L88" s="25">
        <f>SUMIFS(C88:G88, C6:G6, "19MEE314_CO4")</f>
        <v>7.4</v>
      </c>
      <c r="M88" s="25">
        <f>SUMIFS(C88:G88, C6:G6, "19MEE314_CO5")</f>
        <v>7.4</v>
      </c>
    </row>
    <row r="89" spans="1:13" x14ac:dyDescent="0.3">
      <c r="A89" s="24"/>
      <c r="B89" s="24" t="s">
        <v>305</v>
      </c>
      <c r="C89" s="24">
        <v>6.2</v>
      </c>
      <c r="D89" s="24">
        <v>6.2</v>
      </c>
      <c r="E89" s="24">
        <v>6.2</v>
      </c>
      <c r="F89" s="24">
        <v>6.2</v>
      </c>
      <c r="G89" s="24">
        <v>6.2</v>
      </c>
      <c r="I89" s="25">
        <f>SUMIFS(C89:G89, C6:G6, "19MEE314_CO1")</f>
        <v>6.2</v>
      </c>
      <c r="J89" s="25">
        <f>SUMIFS(C89:G89, C6:G6, "19MEE314_CO2")</f>
        <v>6.2</v>
      </c>
      <c r="K89" s="25">
        <f>SUMIFS(C89:G89, C6:G6, "19MEE314_CO3")</f>
        <v>6.2</v>
      </c>
      <c r="L89" s="25">
        <f>SUMIFS(C89:G89, C6:G6, "19MEE314_CO4")</f>
        <v>6.2</v>
      </c>
      <c r="M89" s="25">
        <f>SUMIFS(C89:G89, C6:G6, "19MEE314_CO5")</f>
        <v>6.2</v>
      </c>
    </row>
    <row r="90" spans="1:13" x14ac:dyDescent="0.3">
      <c r="A90" s="26"/>
      <c r="B90" s="26" t="s">
        <v>307</v>
      </c>
      <c r="C90" s="26">
        <v>6.6</v>
      </c>
      <c r="D90" s="26">
        <v>6.6</v>
      </c>
      <c r="E90" s="26">
        <v>6.6</v>
      </c>
      <c r="F90" s="26">
        <v>6.6</v>
      </c>
      <c r="G90" s="26">
        <v>6.6</v>
      </c>
      <c r="I90" s="25">
        <f>SUMIFS(C90:G90, C6:G6, "19MEE314_CO1")</f>
        <v>6.6</v>
      </c>
      <c r="J90" s="25">
        <f>SUMIFS(C90:G90, C6:G6, "19MEE314_CO2")</f>
        <v>6.6</v>
      </c>
      <c r="K90" s="25">
        <f>SUMIFS(C90:G90, C6:G6, "19MEE314_CO3")</f>
        <v>6.6</v>
      </c>
      <c r="L90" s="25">
        <f>SUMIFS(C90:G90, C6:G6, "19MEE314_CO4")</f>
        <v>6.6</v>
      </c>
      <c r="M90" s="25">
        <f>SUMIFS(C90:G90, C6:G6, "19MEE314_CO5")</f>
        <v>6.6</v>
      </c>
    </row>
    <row r="91" spans="1:13" x14ac:dyDescent="0.3">
      <c r="A91" s="24"/>
      <c r="B91" s="24" t="s">
        <v>309</v>
      </c>
      <c r="C91" s="24">
        <v>6.2</v>
      </c>
      <c r="D91" s="24">
        <v>6.2</v>
      </c>
      <c r="E91" s="24">
        <v>6.2</v>
      </c>
      <c r="F91" s="24">
        <v>6.2</v>
      </c>
      <c r="G91" s="24">
        <v>6.2</v>
      </c>
      <c r="I91" s="25">
        <f>SUMIFS(C91:G91, C6:G6, "19MEE314_CO1")</f>
        <v>6.2</v>
      </c>
      <c r="J91" s="25">
        <f>SUMIFS(C91:G91, C6:G6, "19MEE314_CO2")</f>
        <v>6.2</v>
      </c>
      <c r="K91" s="25">
        <f>SUMIFS(C91:G91, C6:G6, "19MEE314_CO3")</f>
        <v>6.2</v>
      </c>
      <c r="L91" s="25">
        <f>SUMIFS(C91:G91, C6:G6, "19MEE314_CO4")</f>
        <v>6.2</v>
      </c>
      <c r="M91" s="25">
        <f>SUMIFS(C91:G91, C6:G6, "19MEE314_CO5")</f>
        <v>6.2</v>
      </c>
    </row>
    <row r="92" spans="1:13" x14ac:dyDescent="0.3">
      <c r="A92" s="26"/>
      <c r="B92" s="26" t="s">
        <v>311</v>
      </c>
      <c r="C92" s="26">
        <v>6.2</v>
      </c>
      <c r="D92" s="26">
        <v>6.2</v>
      </c>
      <c r="E92" s="26">
        <v>6.2</v>
      </c>
      <c r="F92" s="26">
        <v>6.2</v>
      </c>
      <c r="G92" s="26">
        <v>6.2</v>
      </c>
      <c r="I92" s="25">
        <f>SUMIFS(C92:G92, C6:G6, "19MEE314_CO1")</f>
        <v>6.2</v>
      </c>
      <c r="J92" s="25">
        <f>SUMIFS(C92:G92, C6:G6, "19MEE314_CO2")</f>
        <v>6.2</v>
      </c>
      <c r="K92" s="25">
        <f>SUMIFS(C92:G92, C6:G6, "19MEE314_CO3")</f>
        <v>6.2</v>
      </c>
      <c r="L92" s="25">
        <f>SUMIFS(C92:G92, C6:G6, "19MEE314_CO4")</f>
        <v>6.2</v>
      </c>
      <c r="M92" s="25">
        <f>SUMIFS(C92:G92, C6:G6, "19MEE314_CO5")</f>
        <v>6.2</v>
      </c>
    </row>
    <row r="93" spans="1:13" x14ac:dyDescent="0.3">
      <c r="A93" s="24"/>
      <c r="B93" s="24" t="s">
        <v>313</v>
      </c>
      <c r="C93" s="24">
        <v>7.2</v>
      </c>
      <c r="D93" s="24">
        <v>7.2</v>
      </c>
      <c r="E93" s="24">
        <v>7.2</v>
      </c>
      <c r="F93" s="24">
        <v>7.2</v>
      </c>
      <c r="G93" s="24">
        <v>7.2</v>
      </c>
      <c r="I93" s="25">
        <f>SUMIFS(C93:G93, C6:G6, "19MEE314_CO1")</f>
        <v>7.2</v>
      </c>
      <c r="J93" s="25">
        <f>SUMIFS(C93:G93, C6:G6, "19MEE314_CO2")</f>
        <v>7.2</v>
      </c>
      <c r="K93" s="25">
        <f>SUMIFS(C93:G93, C6:G6, "19MEE314_CO3")</f>
        <v>7.2</v>
      </c>
      <c r="L93" s="25">
        <f>SUMIFS(C93:G93, C6:G6, "19MEE314_CO4")</f>
        <v>7.2</v>
      </c>
      <c r="M93" s="25">
        <f>SUMIFS(C93:G93, C6:G6, "19MEE314_CO5")</f>
        <v>7.2</v>
      </c>
    </row>
    <row r="94" spans="1:13" x14ac:dyDescent="0.3">
      <c r="A94" s="26"/>
      <c r="B94" s="26" t="s">
        <v>315</v>
      </c>
      <c r="C94" s="26">
        <v>7.8</v>
      </c>
      <c r="D94" s="26">
        <v>7.8</v>
      </c>
      <c r="E94" s="26">
        <v>7.8</v>
      </c>
      <c r="F94" s="26">
        <v>7.8</v>
      </c>
      <c r="G94" s="26">
        <v>7.8</v>
      </c>
      <c r="I94" s="25">
        <f>SUMIFS(C94:G94, C6:G6, "19MEE314_CO1")</f>
        <v>7.8</v>
      </c>
      <c r="J94" s="25">
        <f>SUMIFS(C94:G94, C6:G6, "19MEE314_CO2")</f>
        <v>7.8</v>
      </c>
      <c r="K94" s="25">
        <f>SUMIFS(C94:G94, C6:G6, "19MEE314_CO3")</f>
        <v>7.8</v>
      </c>
      <c r="L94" s="25">
        <f>SUMIFS(C94:G94, C6:G6, "19MEE314_CO4")</f>
        <v>7.8</v>
      </c>
      <c r="M94" s="25">
        <f>SUMIFS(C94:G94, C6:G6, "19MEE314_CO5")</f>
        <v>7.8</v>
      </c>
    </row>
    <row r="95" spans="1:13" x14ac:dyDescent="0.3">
      <c r="A95" s="24"/>
      <c r="B95" s="24" t="s">
        <v>317</v>
      </c>
      <c r="C95" s="24">
        <v>6.4</v>
      </c>
      <c r="D95" s="24">
        <v>6.4</v>
      </c>
      <c r="E95" s="24">
        <v>6.4</v>
      </c>
      <c r="F95" s="24">
        <v>6.4</v>
      </c>
      <c r="G95" s="24">
        <v>6.4</v>
      </c>
      <c r="I95" s="25">
        <f>SUMIFS(C95:G95, C6:G6, "19MEE314_CO1")</f>
        <v>6.4</v>
      </c>
      <c r="J95" s="25">
        <f>SUMIFS(C95:G95, C6:G6, "19MEE314_CO2")</f>
        <v>6.4</v>
      </c>
      <c r="K95" s="25">
        <f>SUMIFS(C95:G95, C6:G6, "19MEE314_CO3")</f>
        <v>6.4</v>
      </c>
      <c r="L95" s="25">
        <f>SUMIFS(C95:G95, C6:G6, "19MEE314_CO4")</f>
        <v>6.4</v>
      </c>
      <c r="M95" s="25">
        <f>SUMIFS(C95:G95, C6:G6, "19MEE314_CO5")</f>
        <v>6.4</v>
      </c>
    </row>
    <row r="96" spans="1:13" x14ac:dyDescent="0.3">
      <c r="A96" s="26"/>
      <c r="B96" s="26" t="s">
        <v>319</v>
      </c>
      <c r="C96" s="26">
        <v>7.2</v>
      </c>
      <c r="D96" s="26">
        <v>7.2</v>
      </c>
      <c r="E96" s="26">
        <v>7.2</v>
      </c>
      <c r="F96" s="26">
        <v>7.2</v>
      </c>
      <c r="G96" s="26">
        <v>7.2</v>
      </c>
      <c r="I96" s="25">
        <f>SUMIFS(C96:G96, C6:G6, "19MEE314_CO1")</f>
        <v>7.2</v>
      </c>
      <c r="J96" s="25">
        <f>SUMIFS(C96:G96, C6:G6, "19MEE314_CO2")</f>
        <v>7.2</v>
      </c>
      <c r="K96" s="25">
        <f>SUMIFS(C96:G96, C6:G6, "19MEE314_CO3")</f>
        <v>7.2</v>
      </c>
      <c r="L96" s="25">
        <f>SUMIFS(C96:G96, C6:G6, "19MEE314_CO4")</f>
        <v>7.2</v>
      </c>
      <c r="M96" s="25">
        <f>SUMIFS(C96:G96, C6:G6, "19MEE314_CO5")</f>
        <v>7.2</v>
      </c>
    </row>
    <row r="97" spans="1:13" x14ac:dyDescent="0.3">
      <c r="A97" s="24"/>
      <c r="B97" s="24" t="s">
        <v>321</v>
      </c>
      <c r="C97" s="24">
        <v>5.8</v>
      </c>
      <c r="D97" s="24">
        <v>5.8</v>
      </c>
      <c r="E97" s="24">
        <v>5.8</v>
      </c>
      <c r="F97" s="24">
        <v>5.8</v>
      </c>
      <c r="G97" s="24">
        <v>5.8</v>
      </c>
      <c r="I97" s="25">
        <f>SUMIFS(C97:G97, C6:G6, "19MEE314_CO1")</f>
        <v>5.8</v>
      </c>
      <c r="J97" s="25">
        <f>SUMIFS(C97:G97, C6:G6, "19MEE314_CO2")</f>
        <v>5.8</v>
      </c>
      <c r="K97" s="25">
        <f>SUMIFS(C97:G97, C6:G6, "19MEE314_CO3")</f>
        <v>5.8</v>
      </c>
      <c r="L97" s="25">
        <f>SUMIFS(C97:G97, C6:G6, "19MEE314_CO4")</f>
        <v>5.8</v>
      </c>
      <c r="M97" s="25">
        <f>SUMIFS(C97:G97, C6:G6, "19MEE314_CO5")</f>
        <v>5.8</v>
      </c>
    </row>
    <row r="98" spans="1:13" x14ac:dyDescent="0.3">
      <c r="A98" s="26"/>
      <c r="B98" s="26" t="s">
        <v>323</v>
      </c>
      <c r="C98" s="26">
        <v>8.1999999999999993</v>
      </c>
      <c r="D98" s="26">
        <v>8.1999999999999993</v>
      </c>
      <c r="E98" s="26">
        <v>8.1999999999999993</v>
      </c>
      <c r="F98" s="26">
        <v>8.1999999999999993</v>
      </c>
      <c r="G98" s="26">
        <v>8.1999999999999993</v>
      </c>
      <c r="I98" s="25">
        <f>SUMIFS(C98:G98, C6:G6, "19MEE314_CO1")</f>
        <v>8.1999999999999993</v>
      </c>
      <c r="J98" s="25">
        <f>SUMIFS(C98:G98, C6:G6, "19MEE314_CO2")</f>
        <v>8.1999999999999993</v>
      </c>
      <c r="K98" s="25">
        <f>SUMIFS(C98:G98, C6:G6, "19MEE314_CO3")</f>
        <v>8.1999999999999993</v>
      </c>
      <c r="L98" s="25">
        <f>SUMIFS(C98:G98, C6:G6, "19MEE314_CO4")</f>
        <v>8.1999999999999993</v>
      </c>
      <c r="M98" s="25">
        <f>SUMIFS(C98:G98, C6:G6, "19MEE314_CO5")</f>
        <v>8.1999999999999993</v>
      </c>
    </row>
    <row r="99" spans="1:13" x14ac:dyDescent="0.3">
      <c r="A99" s="24"/>
      <c r="B99" s="24" t="s">
        <v>325</v>
      </c>
      <c r="C99" s="24">
        <v>7.2</v>
      </c>
      <c r="D99" s="24">
        <v>7.2</v>
      </c>
      <c r="E99" s="24">
        <v>7.2</v>
      </c>
      <c r="F99" s="24">
        <v>7.2</v>
      </c>
      <c r="G99" s="24">
        <v>7.2</v>
      </c>
      <c r="I99" s="25">
        <f>SUMIFS(C99:G99, C6:G6, "19MEE314_CO1")</f>
        <v>7.2</v>
      </c>
      <c r="J99" s="25">
        <f>SUMIFS(C99:G99, C6:G6, "19MEE314_CO2")</f>
        <v>7.2</v>
      </c>
      <c r="K99" s="25">
        <f>SUMIFS(C99:G99, C6:G6, "19MEE314_CO3")</f>
        <v>7.2</v>
      </c>
      <c r="L99" s="25">
        <f>SUMIFS(C99:G99, C6:G6, "19MEE314_CO4")</f>
        <v>7.2</v>
      </c>
      <c r="M99" s="25">
        <f>SUMIFS(C99:G99, C6:G6, "19MEE314_CO5")</f>
        <v>7.2</v>
      </c>
    </row>
    <row r="100" spans="1:13" x14ac:dyDescent="0.3">
      <c r="A100" s="26"/>
      <c r="B100" s="26" t="s">
        <v>327</v>
      </c>
      <c r="C100" s="26">
        <v>7.6</v>
      </c>
      <c r="D100" s="26">
        <v>7.6</v>
      </c>
      <c r="E100" s="26">
        <v>7.6</v>
      </c>
      <c r="F100" s="26">
        <v>7.6</v>
      </c>
      <c r="G100" s="26">
        <v>7.6</v>
      </c>
      <c r="I100" s="25">
        <f>SUMIFS(C100:G100, C6:G6, "19MEE314_CO1")</f>
        <v>7.6</v>
      </c>
      <c r="J100" s="25">
        <f>SUMIFS(C100:G100, C6:G6, "19MEE314_CO2")</f>
        <v>7.6</v>
      </c>
      <c r="K100" s="25">
        <f>SUMIFS(C100:G100, C6:G6, "19MEE314_CO3")</f>
        <v>7.6</v>
      </c>
      <c r="L100" s="25">
        <f>SUMIFS(C100:G100, C6:G6, "19MEE314_CO4")</f>
        <v>7.6</v>
      </c>
      <c r="M100" s="25">
        <f>SUMIFS(C100:G100, C6:G6, "19MEE314_CO5")</f>
        <v>7.6</v>
      </c>
    </row>
    <row r="101" spans="1:13" x14ac:dyDescent="0.3">
      <c r="A101" s="24"/>
      <c r="B101" s="24" t="s">
        <v>329</v>
      </c>
      <c r="C101" s="24">
        <v>7.8</v>
      </c>
      <c r="D101" s="24">
        <v>7.8</v>
      </c>
      <c r="E101" s="24">
        <v>7.8</v>
      </c>
      <c r="F101" s="24">
        <v>7.8</v>
      </c>
      <c r="G101" s="24">
        <v>7.8</v>
      </c>
      <c r="I101" s="25">
        <f>SUMIFS(C101:G101, C6:G6, "19MEE314_CO1")</f>
        <v>7.8</v>
      </c>
      <c r="J101" s="25">
        <f>SUMIFS(C101:G101, C6:G6, "19MEE314_CO2")</f>
        <v>7.8</v>
      </c>
      <c r="K101" s="25">
        <f>SUMIFS(C101:G101, C6:G6, "19MEE314_CO3")</f>
        <v>7.8</v>
      </c>
      <c r="L101" s="25">
        <f>SUMIFS(C101:G101, C6:G6, "19MEE314_CO4")</f>
        <v>7.8</v>
      </c>
      <c r="M101" s="25">
        <f>SUMIFS(C101:G101, C6:G6, "19MEE314_CO5")</f>
        <v>7.8</v>
      </c>
    </row>
    <row r="102" spans="1:13" x14ac:dyDescent="0.3">
      <c r="A102" s="26"/>
      <c r="B102" s="26" t="s">
        <v>331</v>
      </c>
      <c r="C102" s="26">
        <v>6.2</v>
      </c>
      <c r="D102" s="26">
        <v>6.2</v>
      </c>
      <c r="E102" s="26">
        <v>6.2</v>
      </c>
      <c r="F102" s="26">
        <v>6.2</v>
      </c>
      <c r="G102" s="26">
        <v>6.2</v>
      </c>
      <c r="I102" s="25">
        <f>SUMIFS(C102:G102, C6:G6, "19MEE314_CO1")</f>
        <v>6.2</v>
      </c>
      <c r="J102" s="25">
        <f>SUMIFS(C102:G102, C6:G6, "19MEE314_CO2")</f>
        <v>6.2</v>
      </c>
      <c r="K102" s="25">
        <f>SUMIFS(C102:G102, C6:G6, "19MEE314_CO3")</f>
        <v>6.2</v>
      </c>
      <c r="L102" s="25">
        <f>SUMIFS(C102:G102, C6:G6, "19MEE314_CO4")</f>
        <v>6.2</v>
      </c>
      <c r="M102" s="25">
        <f>SUMIFS(C102:G102, C6:G6, "19MEE314_CO5")</f>
        <v>6.2</v>
      </c>
    </row>
    <row r="103" spans="1:13" x14ac:dyDescent="0.3">
      <c r="A103" s="24"/>
      <c r="B103" s="24" t="s">
        <v>333</v>
      </c>
      <c r="C103" s="24">
        <v>7.2</v>
      </c>
      <c r="D103" s="24">
        <v>7.2</v>
      </c>
      <c r="E103" s="24">
        <v>7.2</v>
      </c>
      <c r="F103" s="24">
        <v>7.2</v>
      </c>
      <c r="G103" s="24">
        <v>7.2</v>
      </c>
      <c r="I103" s="25">
        <f>SUMIFS(C103:G103, C6:G6, "19MEE314_CO1")</f>
        <v>7.2</v>
      </c>
      <c r="J103" s="25">
        <f>SUMIFS(C103:G103, C6:G6, "19MEE314_CO2")</f>
        <v>7.2</v>
      </c>
      <c r="K103" s="25">
        <f>SUMIFS(C103:G103, C6:G6, "19MEE314_CO3")</f>
        <v>7.2</v>
      </c>
      <c r="L103" s="25">
        <f>SUMIFS(C103:G103, C6:G6, "19MEE314_CO4")</f>
        <v>7.2</v>
      </c>
      <c r="M103" s="25">
        <f>SUMIFS(C103:G103, C6:G6, "19MEE314_CO5")</f>
        <v>7.2</v>
      </c>
    </row>
    <row r="104" spans="1:13" x14ac:dyDescent="0.3">
      <c r="A104" s="26"/>
      <c r="B104" s="26" t="s">
        <v>335</v>
      </c>
      <c r="C104" s="26">
        <v>6.8</v>
      </c>
      <c r="D104" s="26">
        <v>6.8</v>
      </c>
      <c r="E104" s="26">
        <v>6.8</v>
      </c>
      <c r="F104" s="26">
        <v>6.8</v>
      </c>
      <c r="G104" s="26">
        <v>6.8</v>
      </c>
      <c r="I104" s="25">
        <f>SUMIFS(C104:G104, C6:G6, "19MEE314_CO1")</f>
        <v>6.8</v>
      </c>
      <c r="J104" s="25">
        <f>SUMIFS(C104:G104, C6:G6, "19MEE314_CO2")</f>
        <v>6.8</v>
      </c>
      <c r="K104" s="25">
        <f>SUMIFS(C104:G104, C6:G6, "19MEE314_CO3")</f>
        <v>6.8</v>
      </c>
      <c r="L104" s="25">
        <f>SUMIFS(C104:G104, C6:G6, "19MEE314_CO4")</f>
        <v>6.8</v>
      </c>
      <c r="M104" s="25">
        <f>SUMIFS(C104:G104, C6:G6, "19MEE314_CO5")</f>
        <v>6.8</v>
      </c>
    </row>
    <row r="105" spans="1:13" x14ac:dyDescent="0.3">
      <c r="A105" s="24"/>
      <c r="B105" s="24" t="s">
        <v>337</v>
      </c>
      <c r="C105" s="24">
        <v>6.4</v>
      </c>
      <c r="D105" s="24">
        <v>6.4</v>
      </c>
      <c r="E105" s="24">
        <v>6.4</v>
      </c>
      <c r="F105" s="24">
        <v>6.4</v>
      </c>
      <c r="G105" s="24">
        <v>6.4</v>
      </c>
      <c r="I105" s="25">
        <f>SUMIFS(C105:G105, C6:G6, "19MEE314_CO1")</f>
        <v>6.4</v>
      </c>
      <c r="J105" s="25">
        <f>SUMIFS(C105:G105, C6:G6, "19MEE314_CO2")</f>
        <v>6.4</v>
      </c>
      <c r="K105" s="25">
        <f>SUMIFS(C105:G105, C6:G6, "19MEE314_CO3")</f>
        <v>6.4</v>
      </c>
      <c r="L105" s="25">
        <f>SUMIFS(C105:G105, C6:G6, "19MEE314_CO4")</f>
        <v>6.4</v>
      </c>
      <c r="M105" s="25">
        <f>SUMIFS(C105:G105, C6:G6, "19MEE314_CO5")</f>
        <v>6.4</v>
      </c>
    </row>
    <row r="106" spans="1:13" x14ac:dyDescent="0.3">
      <c r="A106" s="26"/>
      <c r="B106" s="26" t="s">
        <v>339</v>
      </c>
      <c r="C106" s="26">
        <v>8.1999999999999993</v>
      </c>
      <c r="D106" s="26">
        <v>8.1999999999999993</v>
      </c>
      <c r="E106" s="26">
        <v>8.1999999999999993</v>
      </c>
      <c r="F106" s="26">
        <v>8.1999999999999993</v>
      </c>
      <c r="G106" s="26">
        <v>8.1999999999999993</v>
      </c>
      <c r="I106" s="25">
        <f>SUMIFS(C106:G106, C6:G6, "19MEE314_CO1")</f>
        <v>8.1999999999999993</v>
      </c>
      <c r="J106" s="25">
        <f>SUMIFS(C106:G106, C6:G6, "19MEE314_CO2")</f>
        <v>8.1999999999999993</v>
      </c>
      <c r="K106" s="25">
        <f>SUMIFS(C106:G106, C6:G6, "19MEE314_CO3")</f>
        <v>8.1999999999999993</v>
      </c>
      <c r="L106" s="25">
        <f>SUMIFS(C106:G106, C6:G6, "19MEE314_CO4")</f>
        <v>8.1999999999999993</v>
      </c>
      <c r="M106" s="25">
        <f>SUMIFS(C106:G106, C6:G6, "19MEE314_CO5")</f>
        <v>8.1999999999999993</v>
      </c>
    </row>
    <row r="107" spans="1:13" x14ac:dyDescent="0.3">
      <c r="A107" s="24"/>
      <c r="B107" s="24" t="s">
        <v>341</v>
      </c>
      <c r="C107" s="24">
        <v>8.1999999999999993</v>
      </c>
      <c r="D107" s="24">
        <v>8.1999999999999993</v>
      </c>
      <c r="E107" s="24">
        <v>8.1999999999999993</v>
      </c>
      <c r="F107" s="24">
        <v>8.1999999999999993</v>
      </c>
      <c r="G107" s="24">
        <v>8.1999999999999993</v>
      </c>
      <c r="I107" s="25">
        <f>SUMIFS(C107:G107, C6:G6, "19MEE314_CO1")</f>
        <v>8.1999999999999993</v>
      </c>
      <c r="J107" s="25">
        <f>SUMIFS(C107:G107, C6:G6, "19MEE314_CO2")</f>
        <v>8.1999999999999993</v>
      </c>
      <c r="K107" s="25">
        <f>SUMIFS(C107:G107, C6:G6, "19MEE314_CO3")</f>
        <v>8.1999999999999993</v>
      </c>
      <c r="L107" s="25">
        <f>SUMIFS(C107:G107, C6:G6, "19MEE314_CO4")</f>
        <v>8.1999999999999993</v>
      </c>
      <c r="M107" s="25">
        <f>SUMIFS(C107:G107, C6:G6, "19MEE314_CO5")</f>
        <v>8.1999999999999993</v>
      </c>
    </row>
    <row r="108" spans="1:13" x14ac:dyDescent="0.3">
      <c r="A108" s="26"/>
      <c r="B108" s="26" t="s">
        <v>343</v>
      </c>
      <c r="C108" s="26">
        <v>6.8</v>
      </c>
      <c r="D108" s="26">
        <v>6.8</v>
      </c>
      <c r="E108" s="26">
        <v>6.8</v>
      </c>
      <c r="F108" s="26">
        <v>6.8</v>
      </c>
      <c r="G108" s="26">
        <v>6.8</v>
      </c>
      <c r="I108" s="25">
        <f>SUMIFS(C108:G108, C6:G6, "19MEE314_CO1")</f>
        <v>6.8</v>
      </c>
      <c r="J108" s="25">
        <f>SUMIFS(C108:G108, C6:G6, "19MEE314_CO2")</f>
        <v>6.8</v>
      </c>
      <c r="K108" s="25">
        <f>SUMIFS(C108:G108, C6:G6, "19MEE314_CO3")</f>
        <v>6.8</v>
      </c>
      <c r="L108" s="25">
        <f>SUMIFS(C108:G108, C6:G6, "19MEE314_CO4")</f>
        <v>6.8</v>
      </c>
      <c r="M108" s="25">
        <f>SUMIFS(C108:G108, C6:G6, "19MEE314_CO5")</f>
        <v>6.8</v>
      </c>
    </row>
    <row r="109" spans="1:13" x14ac:dyDescent="0.3">
      <c r="A109" s="24"/>
      <c r="B109" s="24" t="s">
        <v>345</v>
      </c>
      <c r="C109" s="24">
        <v>6.6</v>
      </c>
      <c r="D109" s="24">
        <v>6.6</v>
      </c>
      <c r="E109" s="24">
        <v>6.6</v>
      </c>
      <c r="F109" s="24">
        <v>6.6</v>
      </c>
      <c r="G109" s="24">
        <v>6.6</v>
      </c>
      <c r="I109" s="25">
        <f>SUMIFS(C109:G109, C6:G6, "19MEE314_CO1")</f>
        <v>6.6</v>
      </c>
      <c r="J109" s="25">
        <f>SUMIFS(C109:G109, C6:G6, "19MEE314_CO2")</f>
        <v>6.6</v>
      </c>
      <c r="K109" s="25">
        <f>SUMIFS(C109:G109, C6:G6, "19MEE314_CO3")</f>
        <v>6.6</v>
      </c>
      <c r="L109" s="25">
        <f>SUMIFS(C109:G109, C6:G6, "19MEE314_CO4")</f>
        <v>6.6</v>
      </c>
      <c r="M109" s="25">
        <f>SUMIFS(C109:G109, C6:G6, "19MEE314_CO5")</f>
        <v>6.6</v>
      </c>
    </row>
    <row r="110" spans="1:13" x14ac:dyDescent="0.3">
      <c r="A110" s="26"/>
      <c r="B110" s="26" t="s">
        <v>347</v>
      </c>
      <c r="C110" s="26">
        <v>7.6</v>
      </c>
      <c r="D110" s="26">
        <v>7.6</v>
      </c>
      <c r="E110" s="26">
        <v>7.6</v>
      </c>
      <c r="F110" s="26">
        <v>7.6</v>
      </c>
      <c r="G110" s="26">
        <v>7.6</v>
      </c>
      <c r="I110" s="25">
        <f>SUMIFS(C110:G110, C6:G6, "19MEE314_CO1")</f>
        <v>7.6</v>
      </c>
      <c r="J110" s="25">
        <f>SUMIFS(C110:G110, C6:G6, "19MEE314_CO2")</f>
        <v>7.6</v>
      </c>
      <c r="K110" s="25">
        <f>SUMIFS(C110:G110, C6:G6, "19MEE314_CO3")</f>
        <v>7.6</v>
      </c>
      <c r="L110" s="25">
        <f>SUMIFS(C110:G110, C6:G6, "19MEE314_CO4")</f>
        <v>7.6</v>
      </c>
      <c r="M110" s="25">
        <f>SUMIFS(C110:G110, C6:G6, "19MEE314_CO5")</f>
        <v>7.6</v>
      </c>
    </row>
    <row r="111" spans="1:13" x14ac:dyDescent="0.3">
      <c r="A111" s="24"/>
      <c r="B111" s="24" t="s">
        <v>349</v>
      </c>
      <c r="C111" s="24">
        <v>7.6</v>
      </c>
      <c r="D111" s="24">
        <v>7.6</v>
      </c>
      <c r="E111" s="24">
        <v>7.6</v>
      </c>
      <c r="F111" s="24">
        <v>7.6</v>
      </c>
      <c r="G111" s="24">
        <v>7.6</v>
      </c>
      <c r="I111" s="25">
        <f>SUMIFS(C111:G111, C6:G6, "19MEE314_CO1")</f>
        <v>7.6</v>
      </c>
      <c r="J111" s="25">
        <f>SUMIFS(C111:G111, C6:G6, "19MEE314_CO2")</f>
        <v>7.6</v>
      </c>
      <c r="K111" s="25">
        <f>SUMIFS(C111:G111, C6:G6, "19MEE314_CO3")</f>
        <v>7.6</v>
      </c>
      <c r="L111" s="25">
        <f>SUMIFS(C111:G111, C6:G6, "19MEE314_CO4")</f>
        <v>7.6</v>
      </c>
      <c r="M111" s="25">
        <f>SUMIFS(C111:G111, C6:G6, "19MEE314_CO5")</f>
        <v>7.6</v>
      </c>
    </row>
    <row r="112" spans="1:13" x14ac:dyDescent="0.3">
      <c r="A112" s="26"/>
      <c r="B112" s="26" t="s">
        <v>351</v>
      </c>
      <c r="C112" s="26">
        <v>7.4</v>
      </c>
      <c r="D112" s="26">
        <v>7.4</v>
      </c>
      <c r="E112" s="26">
        <v>7.4</v>
      </c>
      <c r="F112" s="26">
        <v>7.4</v>
      </c>
      <c r="G112" s="26">
        <v>7.4</v>
      </c>
      <c r="I112" s="25">
        <f>SUMIFS(C112:G112, C6:G6, "19MEE314_CO1")</f>
        <v>7.4</v>
      </c>
      <c r="J112" s="25">
        <f>SUMIFS(C112:G112, C6:G6, "19MEE314_CO2")</f>
        <v>7.4</v>
      </c>
      <c r="K112" s="25">
        <f>SUMIFS(C112:G112, C6:G6, "19MEE314_CO3")</f>
        <v>7.4</v>
      </c>
      <c r="L112" s="25">
        <f>SUMIFS(C112:G112, C6:G6, "19MEE314_CO4")</f>
        <v>7.4</v>
      </c>
      <c r="M112" s="25">
        <f>SUMIFS(C112:G112, C6:G6, "19MEE314_CO5")</f>
        <v>7.4</v>
      </c>
    </row>
    <row r="113" spans="1:13" x14ac:dyDescent="0.3">
      <c r="A113" s="24"/>
      <c r="B113" s="24" t="s">
        <v>353</v>
      </c>
      <c r="C113" s="24">
        <v>6.8</v>
      </c>
      <c r="D113" s="24">
        <v>6.8</v>
      </c>
      <c r="E113" s="24">
        <v>6.8</v>
      </c>
      <c r="F113" s="24">
        <v>6.8</v>
      </c>
      <c r="G113" s="24">
        <v>6.8</v>
      </c>
      <c r="I113" s="25">
        <f>SUMIFS(C113:G113, C6:G6, "19MEE314_CO1")</f>
        <v>6.8</v>
      </c>
      <c r="J113" s="25">
        <f>SUMIFS(C113:G113, C6:G6, "19MEE314_CO2")</f>
        <v>6.8</v>
      </c>
      <c r="K113" s="25">
        <f>SUMIFS(C113:G113, C6:G6, "19MEE314_CO3")</f>
        <v>6.8</v>
      </c>
      <c r="L113" s="25">
        <f>SUMIFS(C113:G113, C6:G6, "19MEE314_CO4")</f>
        <v>6.8</v>
      </c>
      <c r="M113" s="25">
        <f>SUMIFS(C113:G113, C6:G6, "19MEE314_CO5")</f>
        <v>6.8</v>
      </c>
    </row>
    <row r="114" spans="1:13" x14ac:dyDescent="0.3">
      <c r="A114" s="26"/>
      <c r="B114" s="26" t="s">
        <v>355</v>
      </c>
      <c r="C114" s="26">
        <v>6.6</v>
      </c>
      <c r="D114" s="26">
        <v>6.6</v>
      </c>
      <c r="E114" s="26">
        <v>6.6</v>
      </c>
      <c r="F114" s="26">
        <v>6.6</v>
      </c>
      <c r="G114" s="26">
        <v>6.6</v>
      </c>
      <c r="I114" s="25">
        <f>SUMIFS(C114:G114, C6:G6, "19MEE314_CO1")</f>
        <v>6.6</v>
      </c>
      <c r="J114" s="25">
        <f>SUMIFS(C114:G114, C6:G6, "19MEE314_CO2")</f>
        <v>6.6</v>
      </c>
      <c r="K114" s="25">
        <f>SUMIFS(C114:G114, C6:G6, "19MEE314_CO3")</f>
        <v>6.6</v>
      </c>
      <c r="L114" s="25">
        <f>SUMIFS(C114:G114, C6:G6, "19MEE314_CO4")</f>
        <v>6.6</v>
      </c>
      <c r="M114" s="25">
        <f>SUMIFS(C114:G114, C6:G6, "19MEE314_CO5")</f>
        <v>6.6</v>
      </c>
    </row>
    <row r="115" spans="1:13" x14ac:dyDescent="0.3">
      <c r="A115" s="24"/>
      <c r="B115" s="24" t="s">
        <v>357</v>
      </c>
      <c r="C115" s="24">
        <v>6.4</v>
      </c>
      <c r="D115" s="24">
        <v>6.4</v>
      </c>
      <c r="E115" s="24">
        <v>6.4</v>
      </c>
      <c r="F115" s="24">
        <v>6.4</v>
      </c>
      <c r="G115" s="24">
        <v>6.4</v>
      </c>
      <c r="I115" s="25">
        <f>SUMIFS(C115:G115, C6:G6, "19MEE314_CO1")</f>
        <v>6.4</v>
      </c>
      <c r="J115" s="25">
        <f>SUMIFS(C115:G115, C6:G6, "19MEE314_CO2")</f>
        <v>6.4</v>
      </c>
      <c r="K115" s="25">
        <f>SUMIFS(C115:G115, C6:G6, "19MEE314_CO3")</f>
        <v>6.4</v>
      </c>
      <c r="L115" s="25">
        <f>SUMIFS(C115:G115, C6:G6, "19MEE314_CO4")</f>
        <v>6.4</v>
      </c>
      <c r="M115" s="25">
        <f>SUMIFS(C115:G115, C6:G6, "19MEE314_CO5")</f>
        <v>6.4</v>
      </c>
    </row>
    <row r="116" spans="1:13" x14ac:dyDescent="0.3">
      <c r="A116" s="26"/>
      <c r="B116" s="26" t="s">
        <v>359</v>
      </c>
      <c r="C116" s="26">
        <v>6</v>
      </c>
      <c r="D116" s="26">
        <v>6</v>
      </c>
      <c r="E116" s="26">
        <v>6</v>
      </c>
      <c r="F116" s="26">
        <v>6</v>
      </c>
      <c r="G116" s="26">
        <v>6</v>
      </c>
      <c r="I116" s="25">
        <f>SUMIFS(C116:G116, C6:G6, "19MEE314_CO1")</f>
        <v>6</v>
      </c>
      <c r="J116" s="25">
        <f>SUMIFS(C116:G116, C6:G6, "19MEE314_CO2")</f>
        <v>6</v>
      </c>
      <c r="K116" s="25">
        <f>SUMIFS(C116:G116, C6:G6, "19MEE314_CO3")</f>
        <v>6</v>
      </c>
      <c r="L116" s="25">
        <f>SUMIFS(C116:G116, C6:G6, "19MEE314_CO4")</f>
        <v>6</v>
      </c>
      <c r="M116" s="25">
        <f>SUMIFS(C116:G116, C6:G6, "19MEE314_CO5")</f>
        <v>6</v>
      </c>
    </row>
    <row r="117" spans="1:13" x14ac:dyDescent="0.3">
      <c r="A117" s="24"/>
      <c r="B117" s="24" t="s">
        <v>361</v>
      </c>
      <c r="C117" s="24">
        <v>6</v>
      </c>
      <c r="D117" s="24">
        <v>6</v>
      </c>
      <c r="E117" s="24">
        <v>6</v>
      </c>
      <c r="F117" s="24">
        <v>6</v>
      </c>
      <c r="G117" s="24">
        <v>6</v>
      </c>
      <c r="I117" s="25">
        <f>SUMIFS(C117:G117, C6:G6, "19MEE314_CO1")</f>
        <v>6</v>
      </c>
      <c r="J117" s="25">
        <f>SUMIFS(C117:G117, C6:G6, "19MEE314_CO2")</f>
        <v>6</v>
      </c>
      <c r="K117" s="25">
        <f>SUMIFS(C117:G117, C6:G6, "19MEE314_CO3")</f>
        <v>6</v>
      </c>
      <c r="L117" s="25">
        <f>SUMIFS(C117:G117, C6:G6, "19MEE314_CO4")</f>
        <v>6</v>
      </c>
      <c r="M117" s="25">
        <f>SUMIFS(C117:G117, C6:G6, "19MEE314_CO5")</f>
        <v>6</v>
      </c>
    </row>
    <row r="118" spans="1:13" x14ac:dyDescent="0.3">
      <c r="A118" s="26"/>
      <c r="B118" s="26" t="s">
        <v>370</v>
      </c>
      <c r="C118" s="26">
        <v>7.12</v>
      </c>
      <c r="D118" s="26">
        <v>7.12</v>
      </c>
      <c r="E118" s="26">
        <v>7.12</v>
      </c>
      <c r="F118" s="26">
        <v>7.12</v>
      </c>
      <c r="G118" s="26">
        <v>7.12</v>
      </c>
      <c r="I118" s="25">
        <f>SUMIFS(C118:G118, C6:G6, "19MEE314_CO1")</f>
        <v>7.12</v>
      </c>
      <c r="J118" s="25">
        <f>SUMIFS(C118:G118, C6:G6, "19MEE314_CO2")</f>
        <v>7.12</v>
      </c>
      <c r="K118" s="25">
        <f>SUMIFS(C118:G118, C6:G6, "19MEE314_CO3")</f>
        <v>7.12</v>
      </c>
      <c r="L118" s="25">
        <f>SUMIFS(C118:G118, C6:G6, "19MEE314_CO4")</f>
        <v>7.12</v>
      </c>
      <c r="M118" s="25">
        <f>SUMIFS(C118:G118, C6:G6, "19MEE314_CO5")</f>
        <v>7.12</v>
      </c>
    </row>
    <row r="119" spans="1:13" x14ac:dyDescent="0.3">
      <c r="A119" s="24"/>
      <c r="B119" s="24" t="s">
        <v>372</v>
      </c>
      <c r="C119" s="24">
        <v>7.1599999999999993</v>
      </c>
      <c r="D119" s="24">
        <v>7.1599999999999993</v>
      </c>
      <c r="E119" s="24">
        <v>7.1599999999999993</v>
      </c>
      <c r="F119" s="24">
        <v>7.1599999999999993</v>
      </c>
      <c r="G119" s="24">
        <v>7.1599999999999993</v>
      </c>
      <c r="I119" s="25">
        <f>SUMIFS(C119:G119, C6:G6, "19MEE314_CO1")</f>
        <v>7.1599999999999993</v>
      </c>
      <c r="J119" s="25">
        <f>SUMIFS(C119:G119, C6:G6, "19MEE314_CO2")</f>
        <v>7.1599999999999993</v>
      </c>
      <c r="K119" s="25">
        <f>SUMIFS(C119:G119, C6:G6, "19MEE314_CO3")</f>
        <v>7.1599999999999993</v>
      </c>
      <c r="L119" s="25">
        <f>SUMIFS(C119:G119, C6:G6, "19MEE314_CO4")</f>
        <v>7.1599999999999993</v>
      </c>
      <c r="M119" s="25">
        <f>SUMIFS(C119:G119, C6:G6, "19MEE314_CO5")</f>
        <v>7.1599999999999993</v>
      </c>
    </row>
    <row r="120" spans="1:13" x14ac:dyDescent="0.3">
      <c r="A120" s="26"/>
      <c r="B120" s="26" t="s">
        <v>374</v>
      </c>
      <c r="C120" s="26">
        <v>6.1</v>
      </c>
      <c r="D120" s="26">
        <v>6.1</v>
      </c>
      <c r="E120" s="26">
        <v>6.1</v>
      </c>
      <c r="F120" s="26">
        <v>6.1</v>
      </c>
      <c r="G120" s="26">
        <v>6.1</v>
      </c>
      <c r="I120" s="25">
        <f>SUMIFS(C120:G120, C6:G6, "19MEE314_CO1")</f>
        <v>6.1</v>
      </c>
      <c r="J120" s="25">
        <f>SUMIFS(C120:G120, C6:G6, "19MEE314_CO2")</f>
        <v>6.1</v>
      </c>
      <c r="K120" s="25">
        <f>SUMIFS(C120:G120, C6:G6, "19MEE314_CO3")</f>
        <v>6.1</v>
      </c>
      <c r="L120" s="25">
        <f>SUMIFS(C120:G120, C6:G6, "19MEE314_CO4")</f>
        <v>6.1</v>
      </c>
      <c r="M120" s="25">
        <f>SUMIFS(C120:G120, C6:G6, "19MEE314_CO5")</f>
        <v>6.1</v>
      </c>
    </row>
    <row r="121" spans="1:13" x14ac:dyDescent="0.3">
      <c r="A121" s="24"/>
      <c r="B121" s="24" t="s">
        <v>376</v>
      </c>
      <c r="C121" s="24">
        <v>7.1599999999999993</v>
      </c>
      <c r="D121" s="24">
        <v>7.1599999999999993</v>
      </c>
      <c r="E121" s="24">
        <v>7.1599999999999993</v>
      </c>
      <c r="F121" s="24">
        <v>7.1599999999999993</v>
      </c>
      <c r="G121" s="24">
        <v>7.1599999999999993</v>
      </c>
      <c r="I121" s="25">
        <f>SUMIFS(C121:G121, C6:G6, "19MEE314_CO1")</f>
        <v>7.1599999999999993</v>
      </c>
      <c r="J121" s="25">
        <f>SUMIFS(C121:G121, C6:G6, "19MEE314_CO2")</f>
        <v>7.1599999999999993</v>
      </c>
      <c r="K121" s="25">
        <f>SUMIFS(C121:G121, C6:G6, "19MEE314_CO3")</f>
        <v>7.1599999999999993</v>
      </c>
      <c r="L121" s="25">
        <f>SUMIFS(C121:G121, C6:G6, "19MEE314_CO4")</f>
        <v>7.1599999999999993</v>
      </c>
      <c r="M121" s="25">
        <f>SUMIFS(C121:G121, C6:G6, "19MEE314_CO5")</f>
        <v>7.1599999999999993</v>
      </c>
    </row>
    <row r="122" spans="1:13" x14ac:dyDescent="0.3">
      <c r="A122" s="26"/>
      <c r="B122" s="26" t="s">
        <v>378</v>
      </c>
      <c r="C122" s="26">
        <v>6.3</v>
      </c>
      <c r="D122" s="26">
        <v>6.3</v>
      </c>
      <c r="E122" s="26">
        <v>6.3</v>
      </c>
      <c r="F122" s="26">
        <v>6.3</v>
      </c>
      <c r="G122" s="26">
        <v>6.3</v>
      </c>
      <c r="I122" s="25">
        <f>SUMIFS(C122:G122, C6:G6, "19MEE314_CO1")</f>
        <v>6.3</v>
      </c>
      <c r="J122" s="25">
        <f>SUMIFS(C122:G122, C6:G6, "19MEE314_CO2")</f>
        <v>6.3</v>
      </c>
      <c r="K122" s="25">
        <f>SUMIFS(C122:G122, C6:G6, "19MEE314_CO3")</f>
        <v>6.3</v>
      </c>
      <c r="L122" s="25">
        <f>SUMIFS(C122:G122, C6:G6, "19MEE314_CO4")</f>
        <v>6.3</v>
      </c>
      <c r="M122" s="25">
        <f>SUMIFS(C122:G122, C6:G6, "19MEE314_CO5")</f>
        <v>6.3</v>
      </c>
    </row>
    <row r="123" spans="1:13" x14ac:dyDescent="0.3">
      <c r="A123" s="24"/>
      <c r="B123" s="24" t="s">
        <v>380</v>
      </c>
      <c r="C123" s="24">
        <v>5.82</v>
      </c>
      <c r="D123" s="24">
        <v>5.82</v>
      </c>
      <c r="E123" s="24">
        <v>5.82</v>
      </c>
      <c r="F123" s="24">
        <v>5.82</v>
      </c>
      <c r="G123" s="24">
        <v>5.82</v>
      </c>
      <c r="I123" s="25">
        <f>SUMIFS(C123:G123, C6:G6, "19MEE314_CO1")</f>
        <v>5.82</v>
      </c>
      <c r="J123" s="25">
        <f>SUMIFS(C123:G123, C6:G6, "19MEE314_CO2")</f>
        <v>5.82</v>
      </c>
      <c r="K123" s="25">
        <f>SUMIFS(C123:G123, C6:G6, "19MEE314_CO3")</f>
        <v>5.82</v>
      </c>
      <c r="L123" s="25">
        <f>SUMIFS(C123:G123, C6:G6, "19MEE314_CO4")</f>
        <v>5.82</v>
      </c>
      <c r="M123" s="25">
        <f>SUMIFS(C123:G123, C6:G6, "19MEE314_CO5")</f>
        <v>5.82</v>
      </c>
    </row>
    <row r="124" spans="1:13" x14ac:dyDescent="0.3">
      <c r="A124" s="26"/>
      <c r="B124" s="26" t="s">
        <v>382</v>
      </c>
      <c r="C124" s="26">
        <v>7.0400000000000009</v>
      </c>
      <c r="D124" s="26">
        <v>7.0400000000000009</v>
      </c>
      <c r="E124" s="26">
        <v>7.0400000000000009</v>
      </c>
      <c r="F124" s="26">
        <v>7.0400000000000009</v>
      </c>
      <c r="G124" s="26">
        <v>7.0400000000000009</v>
      </c>
      <c r="I124" s="25">
        <f>SUMIFS(C124:G124, C6:G6, "19MEE314_CO1")</f>
        <v>7.0400000000000009</v>
      </c>
      <c r="J124" s="25">
        <f>SUMIFS(C124:G124, C6:G6, "19MEE314_CO2")</f>
        <v>7.0400000000000009</v>
      </c>
      <c r="K124" s="25">
        <f>SUMIFS(C124:G124, C6:G6, "19MEE314_CO3")</f>
        <v>7.0400000000000009</v>
      </c>
      <c r="L124" s="25">
        <f>SUMIFS(C124:G124, C6:G6, "19MEE314_CO4")</f>
        <v>7.0400000000000009</v>
      </c>
      <c r="M124" s="25">
        <f>SUMIFS(C124:G124, C6:G6, "19MEE314_CO5")</f>
        <v>7.0400000000000009</v>
      </c>
    </row>
    <row r="125" spans="1:13" x14ac:dyDescent="0.3">
      <c r="A125" s="24"/>
      <c r="B125" s="24" t="s">
        <v>384</v>
      </c>
      <c r="C125" s="24">
        <v>7.02</v>
      </c>
      <c r="D125" s="24">
        <v>7.02</v>
      </c>
      <c r="E125" s="24">
        <v>7.02</v>
      </c>
      <c r="F125" s="24">
        <v>7.02</v>
      </c>
      <c r="G125" s="24">
        <v>7.02</v>
      </c>
      <c r="I125" s="25">
        <f>SUMIFS(C125:G125, C6:G6, "19MEE314_CO1")</f>
        <v>7.02</v>
      </c>
      <c r="J125" s="25">
        <f>SUMIFS(C125:G125, C6:G6, "19MEE314_CO2")</f>
        <v>7.02</v>
      </c>
      <c r="K125" s="25">
        <f>SUMIFS(C125:G125, C6:G6, "19MEE314_CO3")</f>
        <v>7.02</v>
      </c>
      <c r="L125" s="25">
        <f>SUMIFS(C125:G125, C6:G6, "19MEE314_CO4")</f>
        <v>7.02</v>
      </c>
      <c r="M125" s="25">
        <f>SUMIFS(C125:G125, C6:G6, "19MEE314_CO5")</f>
        <v>7.02</v>
      </c>
    </row>
    <row r="126" spans="1:13" x14ac:dyDescent="0.3">
      <c r="A126" s="26"/>
      <c r="B126" s="26" t="s">
        <v>386</v>
      </c>
      <c r="C126" s="26">
        <v>6.2200000000000006</v>
      </c>
      <c r="D126" s="26">
        <v>6.2200000000000006</v>
      </c>
      <c r="E126" s="26">
        <v>6.2200000000000006</v>
      </c>
      <c r="F126" s="26">
        <v>6.2200000000000006</v>
      </c>
      <c r="G126" s="26">
        <v>6.2200000000000006</v>
      </c>
      <c r="I126" s="25">
        <f>SUMIFS(C126:G126, C6:G6, "19MEE314_CO1")</f>
        <v>6.2200000000000006</v>
      </c>
      <c r="J126" s="25">
        <f>SUMIFS(C126:G126, C6:G6, "19MEE314_CO2")</f>
        <v>6.2200000000000006</v>
      </c>
      <c r="K126" s="25">
        <f>SUMIFS(C126:G126, C6:G6, "19MEE314_CO3")</f>
        <v>6.2200000000000006</v>
      </c>
      <c r="L126" s="25">
        <f>SUMIFS(C126:G126, C6:G6, "19MEE314_CO4")</f>
        <v>6.2200000000000006</v>
      </c>
      <c r="M126" s="25">
        <f>SUMIFS(C126:G126, C6:G6, "19MEE314_CO5")</f>
        <v>6.2200000000000006</v>
      </c>
    </row>
    <row r="127" spans="1:13" x14ac:dyDescent="0.3">
      <c r="A127" s="24"/>
      <c r="B127" s="24" t="s">
        <v>388</v>
      </c>
      <c r="C127" s="24">
        <v>7.76</v>
      </c>
      <c r="D127" s="24">
        <v>7.76</v>
      </c>
      <c r="E127" s="24">
        <v>7.76</v>
      </c>
      <c r="F127" s="24">
        <v>7.76</v>
      </c>
      <c r="G127" s="24">
        <v>7.76</v>
      </c>
      <c r="I127" s="25">
        <f>SUMIFS(C127:G127, C6:G6, "19MEE314_CO1")</f>
        <v>7.76</v>
      </c>
      <c r="J127" s="25">
        <f>SUMIFS(C127:G127, C6:G6, "19MEE314_CO2")</f>
        <v>7.76</v>
      </c>
      <c r="K127" s="25">
        <f>SUMIFS(C127:G127, C6:G6, "19MEE314_CO3")</f>
        <v>7.76</v>
      </c>
      <c r="L127" s="25">
        <f>SUMIFS(C127:G127, C6:G6, "19MEE314_CO4")</f>
        <v>7.76</v>
      </c>
      <c r="M127" s="25">
        <f>SUMIFS(C127:G127, C6:G6, "19MEE314_CO5")</f>
        <v>7.76</v>
      </c>
    </row>
    <row r="128" spans="1:13" x14ac:dyDescent="0.3">
      <c r="A128" s="26"/>
      <c r="B128" s="26" t="s">
        <v>390</v>
      </c>
      <c r="C128" s="26">
        <v>6.74</v>
      </c>
      <c r="D128" s="26">
        <v>6.74</v>
      </c>
      <c r="E128" s="26">
        <v>6.74</v>
      </c>
      <c r="F128" s="26">
        <v>6.74</v>
      </c>
      <c r="G128" s="26">
        <v>6.74</v>
      </c>
      <c r="I128" s="25">
        <f>SUMIFS(C128:G128, C6:G6, "19MEE314_CO1")</f>
        <v>6.74</v>
      </c>
      <c r="J128" s="25">
        <f>SUMIFS(C128:G128, C6:G6, "19MEE314_CO2")</f>
        <v>6.74</v>
      </c>
      <c r="K128" s="25">
        <f>SUMIFS(C128:G128, C6:G6, "19MEE314_CO3")</f>
        <v>6.74</v>
      </c>
      <c r="L128" s="25">
        <f>SUMIFS(C128:G128, C6:G6, "19MEE314_CO4")</f>
        <v>6.74</v>
      </c>
      <c r="M128" s="25">
        <f>SUMIFS(C128:G128, C6:G6, "19MEE314_CO5")</f>
        <v>6.74</v>
      </c>
    </row>
    <row r="129" spans="1:13" x14ac:dyDescent="0.3">
      <c r="A129" s="24"/>
      <c r="B129" s="24" t="s">
        <v>392</v>
      </c>
      <c r="C129" s="24">
        <v>7.7200000000000006</v>
      </c>
      <c r="D129" s="24">
        <v>7.7200000000000006</v>
      </c>
      <c r="E129" s="24">
        <v>7.7200000000000006</v>
      </c>
      <c r="F129" s="24">
        <v>7.7200000000000006</v>
      </c>
      <c r="G129" s="24">
        <v>7.7200000000000006</v>
      </c>
      <c r="I129" s="25">
        <f>SUMIFS(C129:G129, C6:G6, "19MEE314_CO1")</f>
        <v>7.7200000000000006</v>
      </c>
      <c r="J129" s="25">
        <f>SUMIFS(C129:G129, C6:G6, "19MEE314_CO2")</f>
        <v>7.7200000000000006</v>
      </c>
      <c r="K129" s="25">
        <f>SUMIFS(C129:G129, C6:G6, "19MEE314_CO3")</f>
        <v>7.7200000000000006</v>
      </c>
      <c r="L129" s="25">
        <f>SUMIFS(C129:G129, C6:G6, "19MEE314_CO4")</f>
        <v>7.7200000000000006</v>
      </c>
      <c r="M129" s="25">
        <f>SUMIFS(C129:G129, C6:G6, "19MEE314_CO5")</f>
        <v>7.7200000000000006</v>
      </c>
    </row>
    <row r="130" spans="1:13" x14ac:dyDescent="0.3">
      <c r="A130" s="26"/>
      <c r="B130" s="26" t="s">
        <v>394</v>
      </c>
      <c r="C130" s="26">
        <v>7.2200000000000006</v>
      </c>
      <c r="D130" s="26">
        <v>7.2200000000000006</v>
      </c>
      <c r="E130" s="26">
        <v>7.2200000000000006</v>
      </c>
      <c r="F130" s="26">
        <v>7.2200000000000006</v>
      </c>
      <c r="G130" s="26">
        <v>7.2200000000000006</v>
      </c>
      <c r="I130" s="25">
        <f>SUMIFS(C130:G130, C6:G6, "19MEE314_CO1")</f>
        <v>7.2200000000000006</v>
      </c>
      <c r="J130" s="25">
        <f>SUMIFS(C130:G130, C6:G6, "19MEE314_CO2")</f>
        <v>7.2200000000000006</v>
      </c>
      <c r="K130" s="25">
        <f>SUMIFS(C130:G130, C6:G6, "19MEE314_CO3")</f>
        <v>7.2200000000000006</v>
      </c>
      <c r="L130" s="25">
        <f>SUMIFS(C130:G130, C6:G6, "19MEE314_CO4")</f>
        <v>7.2200000000000006</v>
      </c>
      <c r="M130" s="25">
        <f>SUMIFS(C130:G130, C6:G6, "19MEE314_CO5")</f>
        <v>7.2200000000000006</v>
      </c>
    </row>
    <row r="131" spans="1:13" x14ac:dyDescent="0.3">
      <c r="A131" s="24"/>
      <c r="B131" s="24" t="s">
        <v>396</v>
      </c>
      <c r="C131" s="24">
        <v>5.26</v>
      </c>
      <c r="D131" s="24">
        <v>5.26</v>
      </c>
      <c r="E131" s="24">
        <v>5.26</v>
      </c>
      <c r="F131" s="24">
        <v>5.26</v>
      </c>
      <c r="G131" s="24">
        <v>5.26</v>
      </c>
      <c r="I131" s="25">
        <f>SUMIFS(C131:G131, C6:G6, "19MEE314_CO1")</f>
        <v>5.26</v>
      </c>
      <c r="J131" s="25">
        <f>SUMIFS(C131:G131, C6:G6, "19MEE314_CO2")</f>
        <v>5.26</v>
      </c>
      <c r="K131" s="25">
        <f>SUMIFS(C131:G131, C6:G6, "19MEE314_CO3")</f>
        <v>5.26</v>
      </c>
      <c r="L131" s="25">
        <f>SUMIFS(C131:G131, C6:G6, "19MEE314_CO4")</f>
        <v>5.26</v>
      </c>
      <c r="M131" s="25">
        <f>SUMIFS(C131:G131, C6:G6, "19MEE314_CO5")</f>
        <v>5.26</v>
      </c>
    </row>
    <row r="132" spans="1:13" x14ac:dyDescent="0.3">
      <c r="A132" s="26"/>
      <c r="B132" s="26" t="s">
        <v>398</v>
      </c>
      <c r="C132" s="26">
        <v>7.32</v>
      </c>
      <c r="D132" s="26">
        <v>7.32</v>
      </c>
      <c r="E132" s="26">
        <v>7.32</v>
      </c>
      <c r="F132" s="26">
        <v>7.32</v>
      </c>
      <c r="G132" s="26">
        <v>7.32</v>
      </c>
      <c r="I132" s="25">
        <f>SUMIFS(C132:G132, C6:G6, "19MEE314_CO1")</f>
        <v>7.32</v>
      </c>
      <c r="J132" s="25">
        <f>SUMIFS(C132:G132, C6:G6, "19MEE314_CO2")</f>
        <v>7.32</v>
      </c>
      <c r="K132" s="25">
        <f>SUMIFS(C132:G132, C6:G6, "19MEE314_CO3")</f>
        <v>7.32</v>
      </c>
      <c r="L132" s="25">
        <f>SUMIFS(C132:G132, C6:G6, "19MEE314_CO4")</f>
        <v>7.32</v>
      </c>
      <c r="M132" s="25">
        <f>SUMIFS(C132:G132, C6:G6, "19MEE314_CO5")</f>
        <v>7.32</v>
      </c>
    </row>
    <row r="133" spans="1:13" x14ac:dyDescent="0.3">
      <c r="A133" s="24"/>
      <c r="B133" s="24" t="s">
        <v>400</v>
      </c>
      <c r="C133" s="24">
        <v>5.8</v>
      </c>
      <c r="D133" s="24">
        <v>5.8</v>
      </c>
      <c r="E133" s="24">
        <v>5.8</v>
      </c>
      <c r="F133" s="24">
        <v>5.8</v>
      </c>
      <c r="G133" s="24">
        <v>5.8</v>
      </c>
      <c r="I133" s="25">
        <f>SUMIFS(C133:G133, C6:G6, "19MEE314_CO1")</f>
        <v>5.8</v>
      </c>
      <c r="J133" s="25">
        <f>SUMIFS(C133:G133, C6:G6, "19MEE314_CO2")</f>
        <v>5.8</v>
      </c>
      <c r="K133" s="25">
        <f>SUMIFS(C133:G133, C6:G6, "19MEE314_CO3")</f>
        <v>5.8</v>
      </c>
      <c r="L133" s="25">
        <f>SUMIFS(C133:G133, C6:G6, "19MEE314_CO4")</f>
        <v>5.8</v>
      </c>
      <c r="M133" s="25">
        <f>SUMIFS(C133:G133, C6:G6, "19MEE314_CO5")</f>
        <v>5.8</v>
      </c>
    </row>
    <row r="134" spans="1:13" x14ac:dyDescent="0.3">
      <c r="A134" s="26"/>
      <c r="B134" s="26" t="s">
        <v>402</v>
      </c>
      <c r="C134" s="26">
        <v>7.18</v>
      </c>
      <c r="D134" s="26">
        <v>7.18</v>
      </c>
      <c r="E134" s="26">
        <v>7.18</v>
      </c>
      <c r="F134" s="26">
        <v>7.18</v>
      </c>
      <c r="G134" s="26">
        <v>7.18</v>
      </c>
      <c r="I134" s="25">
        <f>SUMIFS(C134:G134, C6:G6, "19MEE314_CO1")</f>
        <v>7.18</v>
      </c>
      <c r="J134" s="25">
        <f>SUMIFS(C134:G134, C6:G6, "19MEE314_CO2")</f>
        <v>7.18</v>
      </c>
      <c r="K134" s="25">
        <f>SUMIFS(C134:G134, C6:G6, "19MEE314_CO3")</f>
        <v>7.18</v>
      </c>
      <c r="L134" s="25">
        <f>SUMIFS(C134:G134, C6:G6, "19MEE314_CO4")</f>
        <v>7.18</v>
      </c>
      <c r="M134" s="25">
        <f>SUMIFS(C134:G134, C6:G6, "19MEE314_CO5")</f>
        <v>7.18</v>
      </c>
    </row>
    <row r="135" spans="1:13" x14ac:dyDescent="0.3">
      <c r="A135" s="24"/>
      <c r="B135" s="24" t="s">
        <v>404</v>
      </c>
      <c r="C135" s="24">
        <v>7.94</v>
      </c>
      <c r="D135" s="24">
        <v>7.94</v>
      </c>
      <c r="E135" s="24">
        <v>7.94</v>
      </c>
      <c r="F135" s="24">
        <v>7.94</v>
      </c>
      <c r="G135" s="24">
        <v>7.94</v>
      </c>
      <c r="I135" s="25">
        <f>SUMIFS(C135:G135, C6:G6, "19MEE314_CO1")</f>
        <v>7.94</v>
      </c>
      <c r="J135" s="25">
        <f>SUMIFS(C135:G135, C6:G6, "19MEE314_CO2")</f>
        <v>7.94</v>
      </c>
      <c r="K135" s="25">
        <f>SUMIFS(C135:G135, C6:G6, "19MEE314_CO3")</f>
        <v>7.94</v>
      </c>
      <c r="L135" s="25">
        <f>SUMIFS(C135:G135, C6:G6, "19MEE314_CO4")</f>
        <v>7.94</v>
      </c>
      <c r="M135" s="25">
        <f>SUMIFS(C135:G135, C6:G6, "19MEE314_CO5")</f>
        <v>7.94</v>
      </c>
    </row>
    <row r="136" spans="1:13" x14ac:dyDescent="0.3">
      <c r="A136" s="26"/>
      <c r="B136" s="26" t="s">
        <v>406</v>
      </c>
      <c r="C136" s="26">
        <v>7.1</v>
      </c>
      <c r="D136" s="26">
        <v>7.1</v>
      </c>
      <c r="E136" s="26">
        <v>7.1</v>
      </c>
      <c r="F136" s="26">
        <v>7.1</v>
      </c>
      <c r="G136" s="26">
        <v>7.1</v>
      </c>
      <c r="I136" s="25">
        <f>SUMIFS(C136:G136, C6:G6, "19MEE314_CO1")</f>
        <v>7.1</v>
      </c>
      <c r="J136" s="25">
        <f>SUMIFS(C136:G136, C6:G6, "19MEE314_CO2")</f>
        <v>7.1</v>
      </c>
      <c r="K136" s="25">
        <f>SUMIFS(C136:G136, C6:G6, "19MEE314_CO3")</f>
        <v>7.1</v>
      </c>
      <c r="L136" s="25">
        <f>SUMIFS(C136:G136, C6:G6, "19MEE314_CO4")</f>
        <v>7.1</v>
      </c>
      <c r="M136" s="25">
        <f>SUMIFS(C136:G136, C6:G6, "19MEE314_CO5")</f>
        <v>7.1</v>
      </c>
    </row>
    <row r="137" spans="1:13" x14ac:dyDescent="0.3">
      <c r="A137" s="24"/>
      <c r="B137" s="24" t="s">
        <v>408</v>
      </c>
      <c r="C137" s="24">
        <v>6.2200000000000006</v>
      </c>
      <c r="D137" s="24">
        <v>6.2200000000000006</v>
      </c>
      <c r="E137" s="24">
        <v>6.2200000000000006</v>
      </c>
      <c r="F137" s="24">
        <v>6.2200000000000006</v>
      </c>
      <c r="G137" s="24">
        <v>6.2200000000000006</v>
      </c>
      <c r="I137" s="25">
        <f>SUMIFS(C137:G137, C6:G6, "19MEE314_CO1")</f>
        <v>6.2200000000000006</v>
      </c>
      <c r="J137" s="25">
        <f>SUMIFS(C137:G137, C6:G6, "19MEE314_CO2")</f>
        <v>6.2200000000000006</v>
      </c>
      <c r="K137" s="25">
        <f>SUMIFS(C137:G137, C6:G6, "19MEE314_CO3")</f>
        <v>6.2200000000000006</v>
      </c>
      <c r="L137" s="25">
        <f>SUMIFS(C137:G137, C6:G6, "19MEE314_CO4")</f>
        <v>6.2200000000000006</v>
      </c>
      <c r="M137" s="25">
        <f>SUMIFS(C137:G137, C6:G6, "19MEE314_CO5")</f>
        <v>6.2200000000000006</v>
      </c>
    </row>
    <row r="138" spans="1:13" x14ac:dyDescent="0.3">
      <c r="A138" s="26"/>
      <c r="B138" s="26" t="s">
        <v>410</v>
      </c>
      <c r="C138" s="26">
        <v>6.34</v>
      </c>
      <c r="D138" s="26">
        <v>6.34</v>
      </c>
      <c r="E138" s="26">
        <v>6.34</v>
      </c>
      <c r="F138" s="26">
        <v>6.34</v>
      </c>
      <c r="G138" s="26">
        <v>6.34</v>
      </c>
      <c r="I138" s="25">
        <f>SUMIFS(C138:G138, C6:G6, "19MEE314_CO1")</f>
        <v>6.34</v>
      </c>
      <c r="J138" s="25">
        <f>SUMIFS(C138:G138, C6:G6, "19MEE314_CO2")</f>
        <v>6.34</v>
      </c>
      <c r="K138" s="25">
        <f>SUMIFS(C138:G138, C6:G6, "19MEE314_CO3")</f>
        <v>6.34</v>
      </c>
      <c r="L138" s="25">
        <f>SUMIFS(C138:G138, C6:G6, "19MEE314_CO4")</f>
        <v>6.34</v>
      </c>
      <c r="M138" s="25">
        <f>SUMIFS(C138:G138, C6:G6, "19MEE314_CO5")</f>
        <v>6.34</v>
      </c>
    </row>
    <row r="139" spans="1:13" x14ac:dyDescent="0.3">
      <c r="A139" s="24"/>
      <c r="B139" s="24" t="s">
        <v>412</v>
      </c>
      <c r="C139" s="24">
        <v>7.7200000000000006</v>
      </c>
      <c r="D139" s="24">
        <v>7.7200000000000006</v>
      </c>
      <c r="E139" s="24">
        <v>7.7200000000000006</v>
      </c>
      <c r="F139" s="24">
        <v>7.7200000000000006</v>
      </c>
      <c r="G139" s="24">
        <v>7.7200000000000006</v>
      </c>
      <c r="I139" s="25">
        <f>SUMIFS(C139:G139, C6:G6, "19MEE314_CO1")</f>
        <v>7.7200000000000006</v>
      </c>
      <c r="J139" s="25">
        <f>SUMIFS(C139:G139, C6:G6, "19MEE314_CO2")</f>
        <v>7.7200000000000006</v>
      </c>
      <c r="K139" s="25">
        <f>SUMIFS(C139:G139, C6:G6, "19MEE314_CO3")</f>
        <v>7.7200000000000006</v>
      </c>
      <c r="L139" s="25">
        <f>SUMIFS(C139:G139, C6:G6, "19MEE314_CO4")</f>
        <v>7.7200000000000006</v>
      </c>
      <c r="M139" s="25">
        <f>SUMIFS(C139:G139, C6:G6, "19MEE314_CO5")</f>
        <v>7.7200000000000006</v>
      </c>
    </row>
    <row r="140" spans="1:13" x14ac:dyDescent="0.3">
      <c r="A140" s="26"/>
      <c r="B140" s="26" t="s">
        <v>414</v>
      </c>
      <c r="C140" s="26">
        <v>7.5</v>
      </c>
      <c r="D140" s="26">
        <v>7.5</v>
      </c>
      <c r="E140" s="26">
        <v>7.5</v>
      </c>
      <c r="F140" s="26">
        <v>7.5</v>
      </c>
      <c r="G140" s="26">
        <v>7.5</v>
      </c>
      <c r="I140" s="25">
        <f>SUMIFS(C140:G140, C6:G6, "19MEE314_CO1")</f>
        <v>7.5</v>
      </c>
      <c r="J140" s="25">
        <f>SUMIFS(C140:G140, C6:G6, "19MEE314_CO2")</f>
        <v>7.5</v>
      </c>
      <c r="K140" s="25">
        <f>SUMIFS(C140:G140, C6:G6, "19MEE314_CO3")</f>
        <v>7.5</v>
      </c>
      <c r="L140" s="25">
        <f>SUMIFS(C140:G140, C6:G6, "19MEE314_CO4")</f>
        <v>7.5</v>
      </c>
      <c r="M140" s="25">
        <f>SUMIFS(C140:G140, C6:G6, "19MEE314_CO5")</f>
        <v>7.5</v>
      </c>
    </row>
    <row r="141" spans="1:13" x14ac:dyDescent="0.3">
      <c r="A141" s="24"/>
      <c r="B141" s="24" t="s">
        <v>416</v>
      </c>
      <c r="C141" s="24">
        <v>7</v>
      </c>
      <c r="D141" s="24">
        <v>7</v>
      </c>
      <c r="E141" s="24">
        <v>7</v>
      </c>
      <c r="F141" s="24">
        <v>7</v>
      </c>
      <c r="G141" s="24">
        <v>7</v>
      </c>
      <c r="I141" s="25">
        <f>SUMIFS(C141:G141, C6:G6, "19MEE314_CO1")</f>
        <v>7</v>
      </c>
      <c r="J141" s="25">
        <f>SUMIFS(C141:G141, C6:G6, "19MEE314_CO2")</f>
        <v>7</v>
      </c>
      <c r="K141" s="25">
        <f>SUMIFS(C141:G141, C6:G6, "19MEE314_CO3")</f>
        <v>7</v>
      </c>
      <c r="L141" s="25">
        <f>SUMIFS(C141:G141, C6:G6, "19MEE314_CO4")</f>
        <v>7</v>
      </c>
      <c r="M141" s="25">
        <f>SUMIFS(C141:G141, C6:G6, "19MEE314_CO5")</f>
        <v>7</v>
      </c>
    </row>
    <row r="142" spans="1:13" x14ac:dyDescent="0.3">
      <c r="A142" s="26"/>
      <c r="B142" s="26" t="s">
        <v>418</v>
      </c>
      <c r="C142" s="26">
        <v>7.1</v>
      </c>
      <c r="D142" s="26">
        <v>7.1</v>
      </c>
      <c r="E142" s="26">
        <v>7.1</v>
      </c>
      <c r="F142" s="26">
        <v>7.1</v>
      </c>
      <c r="G142" s="26">
        <v>7.1</v>
      </c>
      <c r="I142" s="25">
        <f>SUMIFS(C142:G142, C6:G6, "19MEE314_CO1")</f>
        <v>7.1</v>
      </c>
      <c r="J142" s="25">
        <f>SUMIFS(C142:G142, C6:G6, "19MEE314_CO2")</f>
        <v>7.1</v>
      </c>
      <c r="K142" s="25">
        <f>SUMIFS(C142:G142, C6:G6, "19MEE314_CO3")</f>
        <v>7.1</v>
      </c>
      <c r="L142" s="25">
        <f>SUMIFS(C142:G142, C6:G6, "19MEE314_CO4")</f>
        <v>7.1</v>
      </c>
      <c r="M142" s="25">
        <f>SUMIFS(C142:G142, C6:G6, "19MEE314_CO5")</f>
        <v>7.1</v>
      </c>
    </row>
    <row r="143" spans="1:13" x14ac:dyDescent="0.3">
      <c r="A143" s="24"/>
      <c r="B143" s="24" t="s">
        <v>420</v>
      </c>
      <c r="C143" s="24">
        <v>7.38</v>
      </c>
      <c r="D143" s="24">
        <v>7.38</v>
      </c>
      <c r="E143" s="24">
        <v>7.38</v>
      </c>
      <c r="F143" s="24">
        <v>7.38</v>
      </c>
      <c r="G143" s="24">
        <v>7.38</v>
      </c>
      <c r="I143" s="25">
        <f>SUMIFS(C143:G143, C6:G6, "19MEE314_CO1")</f>
        <v>7.38</v>
      </c>
      <c r="J143" s="25">
        <f>SUMIFS(C143:G143, C6:G6, "19MEE314_CO2")</f>
        <v>7.38</v>
      </c>
      <c r="K143" s="25">
        <f>SUMIFS(C143:G143, C6:G6, "19MEE314_CO3")</f>
        <v>7.38</v>
      </c>
      <c r="L143" s="25">
        <f>SUMIFS(C143:G143, C6:G6, "19MEE314_CO4")</f>
        <v>7.38</v>
      </c>
      <c r="M143" s="25">
        <f>SUMIFS(C143:G143, C6:G6, "19MEE314_CO5")</f>
        <v>7.38</v>
      </c>
    </row>
    <row r="144" spans="1:13" x14ac:dyDescent="0.3">
      <c r="A144" s="26"/>
      <c r="B144" s="26" t="s">
        <v>422</v>
      </c>
      <c r="C144" s="26">
        <v>7.38</v>
      </c>
      <c r="D144" s="26">
        <v>7.38</v>
      </c>
      <c r="E144" s="26">
        <v>7.38</v>
      </c>
      <c r="F144" s="26">
        <v>7.38</v>
      </c>
      <c r="G144" s="26">
        <v>7.38</v>
      </c>
      <c r="I144" s="25">
        <f>SUMIFS(C144:G144, C6:G6, "19MEE314_CO1")</f>
        <v>7.38</v>
      </c>
      <c r="J144" s="25">
        <f>SUMIFS(C144:G144, C6:G6, "19MEE314_CO2")</f>
        <v>7.38</v>
      </c>
      <c r="K144" s="25">
        <f>SUMIFS(C144:G144, C6:G6, "19MEE314_CO3")</f>
        <v>7.38</v>
      </c>
      <c r="L144" s="25">
        <f>SUMIFS(C144:G144, C6:G6, "19MEE314_CO4")</f>
        <v>7.38</v>
      </c>
      <c r="M144" s="25">
        <f>SUMIFS(C144:G144, C6:G6, "19MEE314_CO5")</f>
        <v>7.38</v>
      </c>
    </row>
    <row r="145" spans="1:13" x14ac:dyDescent="0.3">
      <c r="A145" s="24"/>
      <c r="B145" s="24" t="s">
        <v>424</v>
      </c>
      <c r="C145" s="24">
        <v>6.7200000000000006</v>
      </c>
      <c r="D145" s="24">
        <v>6.7200000000000006</v>
      </c>
      <c r="E145" s="24">
        <v>6.7200000000000006</v>
      </c>
      <c r="F145" s="24">
        <v>6.7200000000000006</v>
      </c>
      <c r="G145" s="24">
        <v>6.7200000000000006</v>
      </c>
      <c r="I145" s="25">
        <f>SUMIFS(C145:G145, C6:G6, "19MEE314_CO1")</f>
        <v>6.7200000000000006</v>
      </c>
      <c r="J145" s="25">
        <f>SUMIFS(C145:G145, C6:G6, "19MEE314_CO2")</f>
        <v>6.7200000000000006</v>
      </c>
      <c r="K145" s="25">
        <f>SUMIFS(C145:G145, C6:G6, "19MEE314_CO3")</f>
        <v>6.7200000000000006</v>
      </c>
      <c r="L145" s="25">
        <f>SUMIFS(C145:G145, C6:G6, "19MEE314_CO4")</f>
        <v>6.7200000000000006</v>
      </c>
      <c r="M145" s="25">
        <f>SUMIFS(C145:G145, C6:G6, "19MEE314_CO5")</f>
        <v>6.7200000000000006</v>
      </c>
    </row>
    <row r="146" spans="1:13" x14ac:dyDescent="0.3">
      <c r="A146" s="26"/>
      <c r="B146" s="26" t="s">
        <v>426</v>
      </c>
      <c r="C146" s="26">
        <v>7.6</v>
      </c>
      <c r="D146" s="26">
        <v>7.6</v>
      </c>
      <c r="E146" s="26">
        <v>7.6</v>
      </c>
      <c r="F146" s="26">
        <v>7.6</v>
      </c>
      <c r="G146" s="26">
        <v>7.6</v>
      </c>
      <c r="I146" s="25">
        <f>SUMIFS(C146:G146, C6:G6, "19MEE314_CO1")</f>
        <v>7.6</v>
      </c>
      <c r="J146" s="25">
        <f>SUMIFS(C146:G146, C6:G6, "19MEE314_CO2")</f>
        <v>7.6</v>
      </c>
      <c r="K146" s="25">
        <f>SUMIFS(C146:G146, C6:G6, "19MEE314_CO3")</f>
        <v>7.6</v>
      </c>
      <c r="L146" s="25">
        <f>SUMIFS(C146:G146, C6:G6, "19MEE314_CO4")</f>
        <v>7.6</v>
      </c>
      <c r="M146" s="25">
        <f>SUMIFS(C146:G146, C6:G6, "19MEE314_CO5")</f>
        <v>7.6</v>
      </c>
    </row>
    <row r="147" spans="1:13" x14ac:dyDescent="0.3">
      <c r="A147" s="24"/>
      <c r="B147" s="24" t="s">
        <v>428</v>
      </c>
      <c r="C147" s="24">
        <v>5.7</v>
      </c>
      <c r="D147" s="24">
        <v>5.7</v>
      </c>
      <c r="E147" s="24">
        <v>5.7</v>
      </c>
      <c r="F147" s="24">
        <v>5.7</v>
      </c>
      <c r="G147" s="24">
        <v>5.7</v>
      </c>
      <c r="I147" s="25">
        <f>SUMIFS(C147:G147, C6:G6, "19MEE314_CO1")</f>
        <v>5.7</v>
      </c>
      <c r="J147" s="25">
        <f>SUMIFS(C147:G147, C6:G6, "19MEE314_CO2")</f>
        <v>5.7</v>
      </c>
      <c r="K147" s="25">
        <f>SUMIFS(C147:G147, C6:G6, "19MEE314_CO3")</f>
        <v>5.7</v>
      </c>
      <c r="L147" s="25">
        <f>SUMIFS(C147:G147, C6:G6, "19MEE314_CO4")</f>
        <v>5.7</v>
      </c>
      <c r="M147" s="25">
        <f>SUMIFS(C147:G147, C6:G6, "19MEE314_CO5")</f>
        <v>5.7</v>
      </c>
    </row>
    <row r="148" spans="1:13" x14ac:dyDescent="0.3">
      <c r="A148" s="26"/>
      <c r="B148" s="26" t="s">
        <v>430</v>
      </c>
      <c r="C148" s="26">
        <v>7.3599999999999994</v>
      </c>
      <c r="D148" s="26">
        <v>7.3599999999999994</v>
      </c>
      <c r="E148" s="26">
        <v>7.3599999999999994</v>
      </c>
      <c r="F148" s="26">
        <v>7.3599999999999994</v>
      </c>
      <c r="G148" s="26">
        <v>7.3599999999999994</v>
      </c>
      <c r="I148" s="25">
        <f>SUMIFS(C148:G148, C6:G6, "19MEE314_CO1")</f>
        <v>7.3599999999999994</v>
      </c>
      <c r="J148" s="25">
        <f>SUMIFS(C148:G148, C6:G6, "19MEE314_CO2")</f>
        <v>7.3599999999999994</v>
      </c>
      <c r="K148" s="25">
        <f>SUMIFS(C148:G148, C6:G6, "19MEE314_CO3")</f>
        <v>7.3599999999999994</v>
      </c>
      <c r="L148" s="25">
        <f>SUMIFS(C148:G148, C6:G6, "19MEE314_CO4")</f>
        <v>7.3599999999999994</v>
      </c>
      <c r="M148" s="25">
        <f>SUMIFS(C148:G148, C6:G6, "19MEE314_CO5")</f>
        <v>7.3599999999999994</v>
      </c>
    </row>
    <row r="149" spans="1:13" x14ac:dyDescent="0.3">
      <c r="A149" s="24"/>
      <c r="B149" s="24" t="s">
        <v>432</v>
      </c>
      <c r="C149" s="24">
        <v>7.08</v>
      </c>
      <c r="D149" s="24">
        <v>7.08</v>
      </c>
      <c r="E149" s="24">
        <v>7.08</v>
      </c>
      <c r="F149" s="24">
        <v>7.08</v>
      </c>
      <c r="G149" s="24">
        <v>7.08</v>
      </c>
      <c r="I149" s="25">
        <f>SUMIFS(C149:G149, C6:G6, "19MEE314_CO1")</f>
        <v>7.08</v>
      </c>
      <c r="J149" s="25">
        <f>SUMIFS(C149:G149, C6:G6, "19MEE314_CO2")</f>
        <v>7.08</v>
      </c>
      <c r="K149" s="25">
        <f>SUMIFS(C149:G149, C6:G6, "19MEE314_CO3")</f>
        <v>7.08</v>
      </c>
      <c r="L149" s="25">
        <f>SUMIFS(C149:G149, C6:G6, "19MEE314_CO4")</f>
        <v>7.08</v>
      </c>
      <c r="M149" s="25">
        <f>SUMIFS(C149:G149, C6:G6, "19MEE314_CO5")</f>
        <v>7.08</v>
      </c>
    </row>
    <row r="150" spans="1:13" x14ac:dyDescent="0.3">
      <c r="A150" s="26"/>
      <c r="B150" s="26" t="s">
        <v>434</v>
      </c>
      <c r="C150" s="26">
        <v>5.8</v>
      </c>
      <c r="D150" s="26">
        <v>5.8</v>
      </c>
      <c r="E150" s="26">
        <v>5.8</v>
      </c>
      <c r="F150" s="26">
        <v>5.8</v>
      </c>
      <c r="G150" s="26">
        <v>5.8</v>
      </c>
      <c r="I150" s="25">
        <f>SUMIFS(C150:G150, C6:G6, "19MEE314_CO1")</f>
        <v>5.8</v>
      </c>
      <c r="J150" s="25">
        <f>SUMIFS(C150:G150, C6:G6, "19MEE314_CO2")</f>
        <v>5.8</v>
      </c>
      <c r="K150" s="25">
        <f>SUMIFS(C150:G150, C6:G6, "19MEE314_CO3")</f>
        <v>5.8</v>
      </c>
      <c r="L150" s="25">
        <f>SUMIFS(C150:G150, C6:G6, "19MEE314_CO4")</f>
        <v>5.8</v>
      </c>
      <c r="M150" s="25">
        <f>SUMIFS(C150:G150, C6:G6, "19MEE314_CO5")</f>
        <v>5.8</v>
      </c>
    </row>
    <row r="151" spans="1:13" x14ac:dyDescent="0.3">
      <c r="A151" s="24"/>
      <c r="B151" s="24" t="s">
        <v>436</v>
      </c>
      <c r="C151" s="24">
        <v>6.2</v>
      </c>
      <c r="D151" s="24">
        <v>6.2</v>
      </c>
      <c r="E151" s="24">
        <v>6.2</v>
      </c>
      <c r="F151" s="24">
        <v>6.2</v>
      </c>
      <c r="G151" s="24">
        <v>6.2</v>
      </c>
      <c r="I151" s="25">
        <f>SUMIFS(C151:G151, C6:G6, "19MEE314_CO1")</f>
        <v>6.2</v>
      </c>
      <c r="J151" s="25">
        <f>SUMIFS(C151:G151, C6:G6, "19MEE314_CO2")</f>
        <v>6.2</v>
      </c>
      <c r="K151" s="25">
        <f>SUMIFS(C151:G151, C6:G6, "19MEE314_CO3")</f>
        <v>6.2</v>
      </c>
      <c r="L151" s="25">
        <f>SUMIFS(C151:G151, C6:G6, "19MEE314_CO4")</f>
        <v>6.2</v>
      </c>
      <c r="M151" s="25">
        <f>SUMIFS(C151:G151, C6:G6, "19MEE314_CO5")</f>
        <v>6.2</v>
      </c>
    </row>
    <row r="152" spans="1:13" x14ac:dyDescent="0.3">
      <c r="A152" s="26"/>
      <c r="B152" s="26" t="s">
        <v>438</v>
      </c>
      <c r="C152" s="26">
        <v>7.48</v>
      </c>
      <c r="D152" s="26">
        <v>7.48</v>
      </c>
      <c r="E152" s="26">
        <v>7.48</v>
      </c>
      <c r="F152" s="26">
        <v>7.48</v>
      </c>
      <c r="G152" s="26">
        <v>7.48</v>
      </c>
      <c r="I152" s="25">
        <f>SUMIFS(C152:G152, C6:G6, "19MEE314_CO1")</f>
        <v>7.48</v>
      </c>
      <c r="J152" s="25">
        <f>SUMIFS(C152:G152, C6:G6, "19MEE314_CO2")</f>
        <v>7.48</v>
      </c>
      <c r="K152" s="25">
        <f>SUMIFS(C152:G152, C6:G6, "19MEE314_CO3")</f>
        <v>7.48</v>
      </c>
      <c r="L152" s="25">
        <f>SUMIFS(C152:G152, C6:G6, "19MEE314_CO4")</f>
        <v>7.48</v>
      </c>
      <c r="M152" s="25">
        <f>SUMIFS(C152:G152, C6:G6, "19MEE314_CO5")</f>
        <v>7.48</v>
      </c>
    </row>
    <row r="153" spans="1:13" x14ac:dyDescent="0.3">
      <c r="A153" s="24"/>
      <c r="B153" s="24" t="s">
        <v>440</v>
      </c>
      <c r="C153" s="24">
        <v>6.92</v>
      </c>
      <c r="D153" s="24">
        <v>6.92</v>
      </c>
      <c r="E153" s="24">
        <v>6.92</v>
      </c>
      <c r="F153" s="24">
        <v>6.92</v>
      </c>
      <c r="G153" s="24">
        <v>6.92</v>
      </c>
      <c r="I153" s="25">
        <f>SUMIFS(C153:G153, C6:G6, "19MEE314_CO1")</f>
        <v>6.92</v>
      </c>
      <c r="J153" s="25">
        <f>SUMIFS(C153:G153, C6:G6, "19MEE314_CO2")</f>
        <v>6.92</v>
      </c>
      <c r="K153" s="25">
        <f>SUMIFS(C153:G153, C6:G6, "19MEE314_CO3")</f>
        <v>6.92</v>
      </c>
      <c r="L153" s="25">
        <f>SUMIFS(C153:G153, C6:G6, "19MEE314_CO4")</f>
        <v>6.92</v>
      </c>
      <c r="M153" s="25">
        <f>SUMIFS(C153:G153, C6:G6, "19MEE314_CO5")</f>
        <v>6.92</v>
      </c>
    </row>
    <row r="154" spans="1:13" x14ac:dyDescent="0.3">
      <c r="A154" s="26"/>
      <c r="B154" s="26" t="s">
        <v>442</v>
      </c>
      <c r="C154" s="26">
        <v>7.24</v>
      </c>
      <c r="D154" s="26">
        <v>7.24</v>
      </c>
      <c r="E154" s="26">
        <v>7.24</v>
      </c>
      <c r="F154" s="26">
        <v>7.24</v>
      </c>
      <c r="G154" s="26">
        <v>7.24</v>
      </c>
      <c r="I154" s="25">
        <f>SUMIFS(C154:G154, C6:G6, "19MEE314_CO1")</f>
        <v>7.24</v>
      </c>
      <c r="J154" s="25">
        <f>SUMIFS(C154:G154, C6:G6, "19MEE314_CO2")</f>
        <v>7.24</v>
      </c>
      <c r="K154" s="25">
        <f>SUMIFS(C154:G154, C6:G6, "19MEE314_CO3")</f>
        <v>7.24</v>
      </c>
      <c r="L154" s="25">
        <f>SUMIFS(C154:G154, C6:G6, "19MEE314_CO4")</f>
        <v>7.24</v>
      </c>
      <c r="M154" s="25">
        <f>SUMIFS(C154:G154, C6:G6, "19MEE314_CO5")</f>
        <v>7.24</v>
      </c>
    </row>
    <row r="155" spans="1:13" x14ac:dyDescent="0.3">
      <c r="A155" s="24"/>
      <c r="B155" s="24" t="s">
        <v>444</v>
      </c>
      <c r="C155" s="24">
        <v>6.32</v>
      </c>
      <c r="D155" s="24">
        <v>6.32</v>
      </c>
      <c r="E155" s="24">
        <v>6.32</v>
      </c>
      <c r="F155" s="24">
        <v>6.32</v>
      </c>
      <c r="G155" s="24">
        <v>6.32</v>
      </c>
      <c r="I155" s="25">
        <f>SUMIFS(C155:G155, C6:G6, "19MEE314_CO1")</f>
        <v>6.32</v>
      </c>
      <c r="J155" s="25">
        <f>SUMIFS(C155:G155, C6:G6, "19MEE314_CO2")</f>
        <v>6.32</v>
      </c>
      <c r="K155" s="25">
        <f>SUMIFS(C155:G155, C6:G6, "19MEE314_CO3")</f>
        <v>6.32</v>
      </c>
      <c r="L155" s="25">
        <f>SUMIFS(C155:G155, C6:G6, "19MEE314_CO4")</f>
        <v>6.32</v>
      </c>
      <c r="M155" s="25">
        <f>SUMIFS(C155:G155, C6:G6, "19MEE314_CO5")</f>
        <v>6.32</v>
      </c>
    </row>
    <row r="156" spans="1:13" x14ac:dyDescent="0.3">
      <c r="A156" s="26"/>
      <c r="B156" s="26" t="s">
        <v>446</v>
      </c>
      <c r="C156" s="26">
        <v>6.8400000000000007</v>
      </c>
      <c r="D156" s="26">
        <v>6.8400000000000007</v>
      </c>
      <c r="E156" s="26">
        <v>6.8400000000000007</v>
      </c>
      <c r="F156" s="26">
        <v>6.8400000000000007</v>
      </c>
      <c r="G156" s="26">
        <v>6.8400000000000007</v>
      </c>
      <c r="I156" s="25">
        <f>SUMIFS(C156:G156, C6:G6, "19MEE314_CO1")</f>
        <v>6.8400000000000007</v>
      </c>
      <c r="J156" s="25">
        <f>SUMIFS(C156:G156, C6:G6, "19MEE314_CO2")</f>
        <v>6.8400000000000007</v>
      </c>
      <c r="K156" s="25">
        <f>SUMIFS(C156:G156, C6:G6, "19MEE314_CO3")</f>
        <v>6.8400000000000007</v>
      </c>
      <c r="L156" s="25">
        <f>SUMIFS(C156:G156, C6:G6, "19MEE314_CO4")</f>
        <v>6.8400000000000007</v>
      </c>
      <c r="M156" s="25">
        <f>SUMIFS(C156:G156, C6:G6, "19MEE314_CO5")</f>
        <v>6.8400000000000007</v>
      </c>
    </row>
    <row r="157" spans="1:13" x14ac:dyDescent="0.3">
      <c r="A157" s="24"/>
      <c r="B157" s="24" t="s">
        <v>448</v>
      </c>
      <c r="C157" s="24">
        <v>7.24</v>
      </c>
      <c r="D157" s="24">
        <v>7.24</v>
      </c>
      <c r="E157" s="24">
        <v>7.24</v>
      </c>
      <c r="F157" s="24">
        <v>7.24</v>
      </c>
      <c r="G157" s="24">
        <v>7.24</v>
      </c>
      <c r="I157" s="25">
        <f>SUMIFS(C157:G157, C6:G6, "19MEE314_CO1")</f>
        <v>7.24</v>
      </c>
      <c r="J157" s="25">
        <f>SUMIFS(C157:G157, C6:G6, "19MEE314_CO2")</f>
        <v>7.24</v>
      </c>
      <c r="K157" s="25">
        <f>SUMIFS(C157:G157, C6:G6, "19MEE314_CO3")</f>
        <v>7.24</v>
      </c>
      <c r="L157" s="25">
        <f>SUMIFS(C157:G157, C6:G6, "19MEE314_CO4")</f>
        <v>7.24</v>
      </c>
      <c r="M157" s="25">
        <f>SUMIFS(C157:G157, C6:G6, "19MEE314_CO5")</f>
        <v>7.24</v>
      </c>
    </row>
    <row r="158" spans="1:13" x14ac:dyDescent="0.3">
      <c r="A158" s="26"/>
      <c r="B158" s="26" t="s">
        <v>450</v>
      </c>
      <c r="C158" s="26">
        <v>7.1599999999999993</v>
      </c>
      <c r="D158" s="26">
        <v>7.1599999999999993</v>
      </c>
      <c r="E158" s="26">
        <v>7.1599999999999993</v>
      </c>
      <c r="F158" s="26">
        <v>7.1599999999999993</v>
      </c>
      <c r="G158" s="26">
        <v>7.1599999999999993</v>
      </c>
      <c r="I158" s="25">
        <f>SUMIFS(C158:G158, C6:G6, "19MEE314_CO1")</f>
        <v>7.1599999999999993</v>
      </c>
      <c r="J158" s="25">
        <f>SUMIFS(C158:G158, C6:G6, "19MEE314_CO2")</f>
        <v>7.1599999999999993</v>
      </c>
      <c r="K158" s="25">
        <f>SUMIFS(C158:G158, C6:G6, "19MEE314_CO3")</f>
        <v>7.1599999999999993</v>
      </c>
      <c r="L158" s="25">
        <f>SUMIFS(C158:G158, C6:G6, "19MEE314_CO4")</f>
        <v>7.1599999999999993</v>
      </c>
      <c r="M158" s="25">
        <f>SUMIFS(C158:G158, C6:G6, "19MEE314_CO5")</f>
        <v>7.1599999999999993</v>
      </c>
    </row>
    <row r="159" spans="1:13" x14ac:dyDescent="0.3">
      <c r="A159" s="24"/>
      <c r="B159" s="24" t="s">
        <v>452</v>
      </c>
      <c r="C159" s="24">
        <v>6.76</v>
      </c>
      <c r="D159" s="24">
        <v>6.76</v>
      </c>
      <c r="E159" s="24">
        <v>6.76</v>
      </c>
      <c r="F159" s="24">
        <v>6.76</v>
      </c>
      <c r="G159" s="24">
        <v>6.76</v>
      </c>
      <c r="I159" s="25">
        <f>SUMIFS(C159:G159, C6:G6, "19MEE314_CO1")</f>
        <v>6.76</v>
      </c>
      <c r="J159" s="25">
        <f>SUMIFS(C159:G159, C6:G6, "19MEE314_CO2")</f>
        <v>6.76</v>
      </c>
      <c r="K159" s="25">
        <f>SUMIFS(C159:G159, C6:G6, "19MEE314_CO3")</f>
        <v>6.76</v>
      </c>
      <c r="L159" s="25">
        <f>SUMIFS(C159:G159, C6:G6, "19MEE314_CO4")</f>
        <v>6.76</v>
      </c>
      <c r="M159" s="25">
        <f>SUMIFS(C159:G159, C6:G6, "19MEE314_CO5")</f>
        <v>6.76</v>
      </c>
    </row>
    <row r="160" spans="1:13" x14ac:dyDescent="0.3">
      <c r="A160" s="26"/>
      <c r="B160" s="26" t="s">
        <v>454</v>
      </c>
      <c r="C160" s="26">
        <v>7.38</v>
      </c>
      <c r="D160" s="26">
        <v>7.38</v>
      </c>
      <c r="E160" s="26">
        <v>7.38</v>
      </c>
      <c r="F160" s="26">
        <v>7.38</v>
      </c>
      <c r="G160" s="26">
        <v>7.38</v>
      </c>
      <c r="I160" s="25">
        <f>SUMIFS(C160:G160, C6:G6, "19MEE314_CO1")</f>
        <v>7.38</v>
      </c>
      <c r="J160" s="25">
        <f>SUMIFS(C160:G160, C6:G6, "19MEE314_CO2")</f>
        <v>7.38</v>
      </c>
      <c r="K160" s="25">
        <f>SUMIFS(C160:G160, C6:G6, "19MEE314_CO3")</f>
        <v>7.38</v>
      </c>
      <c r="L160" s="25">
        <f>SUMIFS(C160:G160, C6:G6, "19MEE314_CO4")</f>
        <v>7.38</v>
      </c>
      <c r="M160" s="25">
        <f>SUMIFS(C160:G160, C6:G6, "19MEE314_CO5")</f>
        <v>7.38</v>
      </c>
    </row>
    <row r="161" spans="1:13" x14ac:dyDescent="0.3">
      <c r="A161" s="24"/>
      <c r="B161" s="24" t="s">
        <v>456</v>
      </c>
      <c r="C161" s="24">
        <v>7.2799999999999994</v>
      </c>
      <c r="D161" s="24">
        <v>7.2799999999999994</v>
      </c>
      <c r="E161" s="24">
        <v>7.2799999999999994</v>
      </c>
      <c r="F161" s="24">
        <v>7.2799999999999994</v>
      </c>
      <c r="G161" s="24">
        <v>7.2799999999999994</v>
      </c>
      <c r="I161" s="25">
        <f>SUMIFS(C161:G161, C6:G6, "19MEE314_CO1")</f>
        <v>7.2799999999999994</v>
      </c>
      <c r="J161" s="25">
        <f>SUMIFS(C161:G161, C6:G6, "19MEE314_CO2")</f>
        <v>7.2799999999999994</v>
      </c>
      <c r="K161" s="25">
        <f>SUMIFS(C161:G161, C6:G6, "19MEE314_CO3")</f>
        <v>7.2799999999999994</v>
      </c>
      <c r="L161" s="25">
        <f>SUMIFS(C161:G161, C6:G6, "19MEE314_CO4")</f>
        <v>7.2799999999999994</v>
      </c>
      <c r="M161" s="25">
        <f>SUMIFS(C161:G161, C6:G6, "19MEE314_CO5")</f>
        <v>7.2799999999999994</v>
      </c>
    </row>
    <row r="162" spans="1:13" x14ac:dyDescent="0.3">
      <c r="A162" s="26"/>
      <c r="B162" s="26" t="s">
        <v>458</v>
      </c>
      <c r="C162" s="26">
        <v>7.38</v>
      </c>
      <c r="D162" s="26">
        <v>7.38</v>
      </c>
      <c r="E162" s="26">
        <v>7.38</v>
      </c>
      <c r="F162" s="26">
        <v>7.38</v>
      </c>
      <c r="G162" s="26">
        <v>7.38</v>
      </c>
      <c r="I162" s="25">
        <f>SUMIFS(C162:G162, C6:G6, "19MEE314_CO1")</f>
        <v>7.38</v>
      </c>
      <c r="J162" s="25">
        <f>SUMIFS(C162:G162, C6:G6, "19MEE314_CO2")</f>
        <v>7.38</v>
      </c>
      <c r="K162" s="25">
        <f>SUMIFS(C162:G162, C6:G6, "19MEE314_CO3")</f>
        <v>7.38</v>
      </c>
      <c r="L162" s="25">
        <f>SUMIFS(C162:G162, C6:G6, "19MEE314_CO4")</f>
        <v>7.38</v>
      </c>
      <c r="M162" s="25">
        <f>SUMIFS(C162:G162, C6:G6, "19MEE314_CO5")</f>
        <v>7.38</v>
      </c>
    </row>
    <row r="163" spans="1:13" x14ac:dyDescent="0.3">
      <c r="A163" s="24"/>
      <c r="B163" s="24" t="s">
        <v>460</v>
      </c>
      <c r="C163" s="24">
        <v>6.92</v>
      </c>
      <c r="D163" s="24">
        <v>6.92</v>
      </c>
      <c r="E163" s="24">
        <v>6.92</v>
      </c>
      <c r="F163" s="24">
        <v>6.92</v>
      </c>
      <c r="G163" s="24">
        <v>6.92</v>
      </c>
      <c r="I163" s="25">
        <f>SUMIFS(C163:G163, C6:G6, "19MEE314_CO1")</f>
        <v>6.92</v>
      </c>
      <c r="J163" s="25">
        <f>SUMIFS(C163:G163, C6:G6, "19MEE314_CO2")</f>
        <v>6.92</v>
      </c>
      <c r="K163" s="25">
        <f>SUMIFS(C163:G163, C6:G6, "19MEE314_CO3")</f>
        <v>6.92</v>
      </c>
      <c r="L163" s="25">
        <f>SUMIFS(C163:G163, C6:G6, "19MEE314_CO4")</f>
        <v>6.92</v>
      </c>
      <c r="M163" s="25">
        <f>SUMIFS(C163:G163, C6:G6, "19MEE314_CO5")</f>
        <v>6.92</v>
      </c>
    </row>
    <row r="164" spans="1:13" x14ac:dyDescent="0.3">
      <c r="A164" s="26"/>
      <c r="B164" s="26" t="s">
        <v>462</v>
      </c>
      <c r="C164" s="26">
        <v>7.58</v>
      </c>
      <c r="D164" s="26">
        <v>7.58</v>
      </c>
      <c r="E164" s="26">
        <v>7.58</v>
      </c>
      <c r="F164" s="26">
        <v>7.58</v>
      </c>
      <c r="G164" s="26">
        <v>7.58</v>
      </c>
      <c r="I164" s="25">
        <f>SUMIFS(C164:G164, C6:G6, "19MEE314_CO1")</f>
        <v>7.58</v>
      </c>
      <c r="J164" s="25">
        <f>SUMIFS(C164:G164, C6:G6, "19MEE314_CO2")</f>
        <v>7.58</v>
      </c>
      <c r="K164" s="25">
        <f>SUMIFS(C164:G164, C6:G6, "19MEE314_CO3")</f>
        <v>7.58</v>
      </c>
      <c r="L164" s="25">
        <f>SUMIFS(C164:G164, C6:G6, "19MEE314_CO4")</f>
        <v>7.58</v>
      </c>
      <c r="M164" s="25">
        <f>SUMIFS(C164:G164, C6:G6, "19MEE314_CO5")</f>
        <v>7.58</v>
      </c>
    </row>
    <row r="165" spans="1:13" x14ac:dyDescent="0.3">
      <c r="A165" s="24"/>
      <c r="B165" s="24" t="s">
        <v>464</v>
      </c>
      <c r="C165" s="24">
        <v>6.94</v>
      </c>
      <c r="D165" s="24">
        <v>6.94</v>
      </c>
      <c r="E165" s="24">
        <v>6.94</v>
      </c>
      <c r="F165" s="24">
        <v>6.94</v>
      </c>
      <c r="G165" s="24">
        <v>6.94</v>
      </c>
      <c r="I165" s="25">
        <f>SUMIFS(C165:G165, C6:G6, "19MEE314_CO1")</f>
        <v>6.94</v>
      </c>
      <c r="J165" s="25">
        <f>SUMIFS(C165:G165, C6:G6, "19MEE314_CO2")</f>
        <v>6.94</v>
      </c>
      <c r="K165" s="25">
        <f>SUMIFS(C165:G165, C6:G6, "19MEE314_CO3")</f>
        <v>6.94</v>
      </c>
      <c r="L165" s="25">
        <f>SUMIFS(C165:G165, C6:G6, "19MEE314_CO4")</f>
        <v>6.94</v>
      </c>
      <c r="M165" s="25">
        <f>SUMIFS(C165:G165, C6:G6, "19MEE314_CO5")</f>
        <v>6.94</v>
      </c>
    </row>
    <row r="166" spans="1:13" x14ac:dyDescent="0.3">
      <c r="A166" s="26"/>
      <c r="B166" s="26" t="s">
        <v>466</v>
      </c>
      <c r="C166" s="26">
        <v>7.88</v>
      </c>
      <c r="D166" s="26">
        <v>7.88</v>
      </c>
      <c r="E166" s="26">
        <v>7.88</v>
      </c>
      <c r="F166" s="26">
        <v>7.88</v>
      </c>
      <c r="G166" s="26">
        <v>7.88</v>
      </c>
      <c r="I166" s="25">
        <f>SUMIFS(C166:G166, C6:G6, "19MEE314_CO1")</f>
        <v>7.88</v>
      </c>
      <c r="J166" s="25">
        <f>SUMIFS(C166:G166, C6:G6, "19MEE314_CO2")</f>
        <v>7.88</v>
      </c>
      <c r="K166" s="25">
        <f>SUMIFS(C166:G166, C6:G6, "19MEE314_CO3")</f>
        <v>7.88</v>
      </c>
      <c r="L166" s="25">
        <f>SUMIFS(C166:G166, C6:G6, "19MEE314_CO4")</f>
        <v>7.88</v>
      </c>
      <c r="M166" s="25">
        <f>SUMIFS(C166:G166, C6:G6, "19MEE314_CO5")</f>
        <v>7.88</v>
      </c>
    </row>
    <row r="167" spans="1:13" x14ac:dyDescent="0.3">
      <c r="A167" s="24"/>
      <c r="B167" s="24" t="s">
        <v>468</v>
      </c>
      <c r="C167" s="24">
        <v>6.7200000000000006</v>
      </c>
      <c r="D167" s="24">
        <v>6.7200000000000006</v>
      </c>
      <c r="E167" s="24">
        <v>6.7200000000000006</v>
      </c>
      <c r="F167" s="24">
        <v>6.7200000000000006</v>
      </c>
      <c r="G167" s="24">
        <v>6.7200000000000006</v>
      </c>
      <c r="I167" s="25">
        <f>SUMIFS(C167:G167, C6:G6, "19MEE314_CO1")</f>
        <v>6.7200000000000006</v>
      </c>
      <c r="J167" s="25">
        <f>SUMIFS(C167:G167, C6:G6, "19MEE314_CO2")</f>
        <v>6.7200000000000006</v>
      </c>
      <c r="K167" s="25">
        <f>SUMIFS(C167:G167, C6:G6, "19MEE314_CO3")</f>
        <v>6.7200000000000006</v>
      </c>
      <c r="L167" s="25">
        <f>SUMIFS(C167:G167, C6:G6, "19MEE314_CO4")</f>
        <v>6.7200000000000006</v>
      </c>
      <c r="M167" s="25">
        <f>SUMIFS(C167:G167, C6:G6, "19MEE314_CO5")</f>
        <v>6.7200000000000006</v>
      </c>
    </row>
    <row r="170" spans="1:13" x14ac:dyDescent="0.3">
      <c r="A170" s="27" t="s">
        <v>57</v>
      </c>
      <c r="B170" s="53" t="s">
        <v>58</v>
      </c>
      <c r="C170" s="51"/>
    </row>
    <row r="171" spans="1:13" x14ac:dyDescent="0.3">
      <c r="A171" s="28" t="s">
        <v>59</v>
      </c>
      <c r="B171" s="50" t="s">
        <v>60</v>
      </c>
      <c r="C171" s="51"/>
    </row>
    <row r="172" spans="1:13" x14ac:dyDescent="0.3">
      <c r="A172" s="29" t="s">
        <v>61</v>
      </c>
      <c r="B172" s="52" t="s">
        <v>62</v>
      </c>
      <c r="C172" s="51"/>
    </row>
    <row r="173" spans="1:13" x14ac:dyDescent="0.3">
      <c r="A173" s="30" t="s">
        <v>183</v>
      </c>
      <c r="B173" s="55" t="s">
        <v>184</v>
      </c>
      <c r="C173" s="51"/>
    </row>
    <row r="174" spans="1:13" x14ac:dyDescent="0.3">
      <c r="A174" s="31" t="s">
        <v>185</v>
      </c>
      <c r="B174" s="54" t="s">
        <v>186</v>
      </c>
      <c r="C174" s="51"/>
    </row>
  </sheetData>
  <mergeCells count="7">
    <mergeCell ref="B174:C174"/>
    <mergeCell ref="B170:C170"/>
    <mergeCell ref="B171:C171"/>
    <mergeCell ref="B172:C172"/>
    <mergeCell ref="B9:G9"/>
    <mergeCell ref="B1:G1"/>
    <mergeCell ref="B173:C173"/>
  </mergeCells>
  <conditionalFormatting sqref="A11:G167">
    <cfRule type="expression" dxfId="35" priority="42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41">
      <formula>COUNTIF(C11:C167, "&gt;="&amp;$C$4)=0</formula>
    </cfRule>
  </conditionalFormatting>
  <conditionalFormatting sqref="C11:C167">
    <cfRule type="expression" dxfId="30" priority="43">
      <formula>C11&gt;$C$3</formula>
    </cfRule>
  </conditionalFormatting>
  <conditionalFormatting sqref="C3:G3">
    <cfRule type="expression" dxfId="29" priority="1">
      <formula>OR(C3&gt;100,C3&lt;0)</formula>
    </cfRule>
  </conditionalFormatting>
  <conditionalFormatting sqref="C4:G4">
    <cfRule type="expression" dxfId="28" priority="3">
      <formula>OR(C4&gt;max_marks_cell,C4&lt;0)</formula>
    </cfRule>
  </conditionalFormatting>
  <conditionalFormatting sqref="C5:G5">
    <cfRule type="expression" dxfId="27" priority="5">
      <formula>OR(C5&gt;5,C5&lt;0)</formula>
    </cfRule>
  </conditionalFormatting>
  <conditionalFormatting sqref="C7:G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46">
      <formula>COUNTIF(D11:D167, "&gt;="&amp;$D$4)=0</formula>
    </cfRule>
  </conditionalFormatting>
  <conditionalFormatting sqref="D11:D167">
    <cfRule type="expression" dxfId="23" priority="48">
      <formula>D11&gt;$D$3</formula>
    </cfRule>
  </conditionalFormatting>
  <conditionalFormatting sqref="D3:G5">
    <cfRule type="expression" dxfId="22" priority="10">
      <formula>ISBLANK(D3)</formula>
    </cfRule>
  </conditionalFormatting>
  <conditionalFormatting sqref="E10">
    <cfRule type="expression" dxfId="21" priority="51">
      <formula>COUNTIF(E11:E167, "&gt;="&amp;$E$4)=0</formula>
    </cfRule>
  </conditionalFormatting>
  <conditionalFormatting sqref="E11:E167">
    <cfRule type="expression" dxfId="20" priority="53">
      <formula>E11&gt;$E$3</formula>
    </cfRule>
  </conditionalFormatting>
  <conditionalFormatting sqref="F10">
    <cfRule type="expression" dxfId="19" priority="56">
      <formula>COUNTIF(F11:F167, "&gt;="&amp;$F$4)=0</formula>
    </cfRule>
  </conditionalFormatting>
  <conditionalFormatting sqref="F11:F167">
    <cfRule type="expression" dxfId="18" priority="58">
      <formula>F11&gt;$F$3</formula>
    </cfRule>
  </conditionalFormatting>
  <conditionalFormatting sqref="G10">
    <cfRule type="expression" dxfId="17" priority="61">
      <formula>COUNTIF(G11:G167, "&gt;="&amp;$G$4)=0</formula>
    </cfRule>
  </conditionalFormatting>
  <conditionalFormatting sqref="G11:G167">
    <cfRule type="expression" dxfId="16" priority="63">
      <formula>G11&gt;$G$3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74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14" customWidth="1"/>
  </cols>
  <sheetData>
    <row r="1" spans="1:11" x14ac:dyDescent="0.3">
      <c r="A1" s="2"/>
      <c r="B1" s="48" t="s">
        <v>474</v>
      </c>
      <c r="C1" s="48"/>
      <c r="D1" s="48"/>
      <c r="E1" s="48"/>
    </row>
    <row r="2" spans="1:11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G2" s="23" t="s">
        <v>24</v>
      </c>
      <c r="H2" s="23" t="s">
        <v>27</v>
      </c>
      <c r="I2" s="23" t="s">
        <v>30</v>
      </c>
      <c r="J2" s="23" t="s">
        <v>32</v>
      </c>
      <c r="K2" s="23" t="s">
        <v>35</v>
      </c>
    </row>
    <row r="3" spans="1:11" x14ac:dyDescent="0.3">
      <c r="A3" s="2"/>
      <c r="B3" s="22" t="s">
        <v>69</v>
      </c>
      <c r="C3" s="24">
        <v>15</v>
      </c>
      <c r="D3" s="24">
        <v>37</v>
      </c>
      <c r="E3" s="24">
        <v>48</v>
      </c>
      <c r="G3" s="25">
        <f>SUMIFS(C3:E3, C6:E6, "19MEE314_CO1")</f>
        <v>15</v>
      </c>
      <c r="H3" s="25">
        <f>SUMIFS(C3:E3, C6:E6, "19MEE314_CO2")</f>
        <v>37</v>
      </c>
      <c r="I3" s="25">
        <f>SUMIFS(C3:E3, C6:E6, "19MEE314_CO3")</f>
        <v>48</v>
      </c>
      <c r="J3" s="25">
        <f>SUMIFS(C3:E3, C6:E6, "19MEE314_CO4")</f>
        <v>0</v>
      </c>
      <c r="K3" s="25">
        <f>SUMIFS(C3:E3, C6:E6, "19MEE314_CO5")</f>
        <v>0</v>
      </c>
    </row>
    <row r="4" spans="1:11" x14ac:dyDescent="0.3">
      <c r="A4" s="2"/>
      <c r="B4" s="22" t="s">
        <v>70</v>
      </c>
      <c r="C4" s="26">
        <v>9</v>
      </c>
      <c r="D4" s="26">
        <v>22.2</v>
      </c>
      <c r="E4" s="26">
        <v>28.8</v>
      </c>
      <c r="G4" s="25">
        <f>SUMIFS(C4:E4, C6:E6, "19MEE314_CO1")</f>
        <v>9</v>
      </c>
      <c r="H4" s="25">
        <f>SUMIFS(C4:E4, C6:E6, "19MEE314_CO2")</f>
        <v>22.2</v>
      </c>
      <c r="I4" s="25">
        <f>SUMIFS(C4:E4, C6:E6, "19MEE314_CO3")</f>
        <v>28.8</v>
      </c>
      <c r="J4" s="25">
        <f>SUMIFS(C4:E4, C6:E6, "19MEE314_CO4")</f>
        <v>0</v>
      </c>
      <c r="K4" s="25">
        <f>SUMIFS(C4:E4, C6:E6, "19MEE314_CO5")</f>
        <v>0</v>
      </c>
    </row>
    <row r="5" spans="1:11" x14ac:dyDescent="0.3">
      <c r="A5" s="2"/>
      <c r="B5" s="22" t="s">
        <v>71</v>
      </c>
      <c r="C5" s="24">
        <v>1</v>
      </c>
      <c r="D5" s="24">
        <v>2</v>
      </c>
      <c r="E5" s="24">
        <v>3</v>
      </c>
    </row>
    <row r="6" spans="1:11" x14ac:dyDescent="0.3">
      <c r="A6" s="2"/>
      <c r="B6" s="22" t="s">
        <v>72</v>
      </c>
      <c r="C6" s="5" t="s">
        <v>73</v>
      </c>
      <c r="D6" s="5" t="s">
        <v>74</v>
      </c>
      <c r="E6" s="5" t="s">
        <v>75</v>
      </c>
    </row>
    <row r="7" spans="1:11" x14ac:dyDescent="0.3">
      <c r="A7" s="2"/>
      <c r="B7" s="22" t="s">
        <v>76</v>
      </c>
      <c r="C7" s="24"/>
      <c r="D7" s="24"/>
      <c r="E7" s="24"/>
    </row>
    <row r="8" spans="1:11" x14ac:dyDescent="0.3">
      <c r="A8" s="2"/>
      <c r="B8" s="2"/>
      <c r="C8" s="2"/>
      <c r="D8" s="2"/>
      <c r="E8" s="2"/>
    </row>
    <row r="9" spans="1:11" x14ac:dyDescent="0.3">
      <c r="A9" s="1"/>
      <c r="B9" s="48" t="s">
        <v>77</v>
      </c>
      <c r="C9" s="48"/>
      <c r="D9" s="48"/>
      <c r="E9" s="48"/>
    </row>
    <row r="10" spans="1:11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G10" s="23" t="s">
        <v>24</v>
      </c>
      <c r="H10" s="23" t="s">
        <v>27</v>
      </c>
      <c r="I10" s="23" t="s">
        <v>30</v>
      </c>
      <c r="J10" s="23" t="s">
        <v>32</v>
      </c>
      <c r="K10" s="23" t="s">
        <v>35</v>
      </c>
    </row>
    <row r="11" spans="1:11" x14ac:dyDescent="0.3">
      <c r="A11" s="24"/>
      <c r="B11" s="24"/>
      <c r="C11" s="24">
        <v>14</v>
      </c>
      <c r="D11" s="24">
        <v>32</v>
      </c>
      <c r="E11" s="24">
        <v>22</v>
      </c>
      <c r="G11" s="25">
        <f>SUMIFS(C11:E11, C6:E6, "19MEE314_CO1")</f>
        <v>14</v>
      </c>
      <c r="H11" s="25">
        <f>SUMIFS(C11:E11, C6:E6, "19MEE314_CO2")</f>
        <v>32</v>
      </c>
      <c r="I11" s="25">
        <f>SUMIFS(C11:E11, C6:E6, "19MEE314_CO3")</f>
        <v>22</v>
      </c>
      <c r="J11" s="25">
        <f>SUMIFS(C11:E11, C6:E6, "19MEE314_CO4")</f>
        <v>0</v>
      </c>
      <c r="K11" s="25">
        <f>SUMIFS(C11:E11, C6:E6, "19MEE314_CO5")</f>
        <v>0</v>
      </c>
    </row>
    <row r="12" spans="1:11" x14ac:dyDescent="0.3">
      <c r="A12" s="26"/>
      <c r="B12" s="26"/>
      <c r="C12" s="26">
        <v>5</v>
      </c>
      <c r="D12" s="26">
        <v>4</v>
      </c>
      <c r="E12" s="26">
        <v>11</v>
      </c>
      <c r="G12" s="25">
        <f>SUMIFS(C12:E12, C6:E6, "19MEE314_CO1")</f>
        <v>5</v>
      </c>
      <c r="H12" s="25">
        <f>SUMIFS(C12:E12, C6:E6, "19MEE314_CO2")</f>
        <v>4</v>
      </c>
      <c r="I12" s="25">
        <f>SUMIFS(C12:E12, C6:E6, "19MEE314_CO3")</f>
        <v>11</v>
      </c>
      <c r="J12" s="25">
        <f>SUMIFS(C12:E12, C6:E6, "19MEE314_CO4")</f>
        <v>0</v>
      </c>
      <c r="K12" s="25">
        <f>SUMIFS(C12:E12, C6:E6, "19MEE314_CO5")</f>
        <v>0</v>
      </c>
    </row>
    <row r="13" spans="1:11" x14ac:dyDescent="0.3">
      <c r="A13" s="24"/>
      <c r="B13" s="24"/>
      <c r="C13" s="24">
        <v>13</v>
      </c>
      <c r="D13" s="24">
        <v>14</v>
      </c>
      <c r="E13" s="24">
        <v>32</v>
      </c>
      <c r="G13" s="25">
        <f>SUMIFS(C13:E13, C6:E6, "19MEE314_CO1")</f>
        <v>13</v>
      </c>
      <c r="H13" s="25">
        <f>SUMIFS(C13:E13, C6:E6, "19MEE314_CO2")</f>
        <v>14</v>
      </c>
      <c r="I13" s="25">
        <f>SUMIFS(C13:E13, C6:E6, "19MEE314_CO3")</f>
        <v>32</v>
      </c>
      <c r="J13" s="25">
        <f>SUMIFS(C13:E13, C6:E6, "19MEE314_CO4")</f>
        <v>0</v>
      </c>
      <c r="K13" s="25">
        <f>SUMIFS(C13:E13, C6:E6, "19MEE314_CO5")</f>
        <v>0</v>
      </c>
    </row>
    <row r="14" spans="1:11" x14ac:dyDescent="0.3">
      <c r="A14" s="26"/>
      <c r="B14" s="26"/>
      <c r="C14" s="26">
        <v>13</v>
      </c>
      <c r="D14" s="26">
        <v>18</v>
      </c>
      <c r="E14" s="26">
        <v>28</v>
      </c>
      <c r="G14" s="25">
        <f>SUMIFS(C14:E14, C6:E6, "19MEE314_CO1")</f>
        <v>13</v>
      </c>
      <c r="H14" s="25">
        <f>SUMIFS(C14:E14, C6:E6, "19MEE314_CO2")</f>
        <v>18</v>
      </c>
      <c r="I14" s="25">
        <f>SUMIFS(C14:E14, C6:E6, "19MEE314_CO3")</f>
        <v>28</v>
      </c>
      <c r="J14" s="25">
        <f>SUMIFS(C14:E14, C6:E6, "19MEE314_CO4")</f>
        <v>0</v>
      </c>
      <c r="K14" s="25">
        <f>SUMIFS(C14:E14, C6:E6, "19MEE314_CO5")</f>
        <v>0</v>
      </c>
    </row>
    <row r="15" spans="1:11" x14ac:dyDescent="0.3">
      <c r="A15" s="24"/>
      <c r="B15" s="24"/>
      <c r="C15" s="24">
        <v>8</v>
      </c>
      <c r="D15" s="24">
        <v>7</v>
      </c>
      <c r="E15" s="24">
        <v>8</v>
      </c>
      <c r="G15" s="25">
        <f>SUMIFS(C15:E15, C6:E6, "19MEE314_CO1")</f>
        <v>8</v>
      </c>
      <c r="H15" s="25">
        <f>SUMIFS(C15:E15, C6:E6, "19MEE314_CO2")</f>
        <v>7</v>
      </c>
      <c r="I15" s="25">
        <f>SUMIFS(C15:E15, C6:E6, "19MEE314_CO3")</f>
        <v>8</v>
      </c>
      <c r="J15" s="25">
        <f>SUMIFS(C15:E15, C6:E6, "19MEE314_CO4")</f>
        <v>0</v>
      </c>
      <c r="K15" s="25">
        <f>SUMIFS(C15:E15, C6:E6, "19MEE314_CO5")</f>
        <v>0</v>
      </c>
    </row>
    <row r="16" spans="1:11" x14ac:dyDescent="0.3">
      <c r="A16" s="26"/>
      <c r="B16" s="26"/>
      <c r="C16" s="26">
        <v>7</v>
      </c>
      <c r="D16" s="26">
        <v>30</v>
      </c>
      <c r="E16" s="26">
        <v>24</v>
      </c>
      <c r="G16" s="25">
        <f>SUMIFS(C16:E16, C6:E6, "19MEE314_CO1")</f>
        <v>7</v>
      </c>
      <c r="H16" s="25">
        <f>SUMIFS(C16:E16, C6:E6, "19MEE314_CO2")</f>
        <v>30</v>
      </c>
      <c r="I16" s="25">
        <f>SUMIFS(C16:E16, C6:E6, "19MEE314_CO3")</f>
        <v>24</v>
      </c>
      <c r="J16" s="25">
        <f>SUMIFS(C16:E16, C6:E6, "19MEE314_CO4")</f>
        <v>0</v>
      </c>
      <c r="K16" s="25">
        <f>SUMIFS(C16:E16, C6:E6, "19MEE314_CO5")</f>
        <v>0</v>
      </c>
    </row>
    <row r="17" spans="1:11" x14ac:dyDescent="0.3">
      <c r="A17" s="24"/>
      <c r="B17" s="24"/>
      <c r="C17" s="24">
        <v>7</v>
      </c>
      <c r="D17" s="24">
        <v>18</v>
      </c>
      <c r="E17" s="24">
        <v>19</v>
      </c>
      <c r="G17" s="25">
        <f>SUMIFS(C17:E17, C6:E6, "19MEE314_CO1")</f>
        <v>7</v>
      </c>
      <c r="H17" s="25">
        <f>SUMIFS(C17:E17, C6:E6, "19MEE314_CO2")</f>
        <v>18</v>
      </c>
      <c r="I17" s="25">
        <f>SUMIFS(C17:E17, C6:E6, "19MEE314_CO3")</f>
        <v>19</v>
      </c>
      <c r="J17" s="25">
        <f>SUMIFS(C17:E17, C6:E6, "19MEE314_CO4")</f>
        <v>0</v>
      </c>
      <c r="K17" s="25">
        <f>SUMIFS(C17:E17, C6:E6, "19MEE314_CO5")</f>
        <v>0</v>
      </c>
    </row>
    <row r="18" spans="1:11" x14ac:dyDescent="0.3">
      <c r="A18" s="26"/>
      <c r="B18" s="26"/>
      <c r="C18" s="26">
        <v>10</v>
      </c>
      <c r="D18" s="26">
        <v>30</v>
      </c>
      <c r="E18" s="26">
        <v>25</v>
      </c>
      <c r="G18" s="25">
        <f>SUMIFS(C18:E18, C6:E6, "19MEE314_CO1")</f>
        <v>10</v>
      </c>
      <c r="H18" s="25">
        <f>SUMIFS(C18:E18, C6:E6, "19MEE314_CO2")</f>
        <v>30</v>
      </c>
      <c r="I18" s="25">
        <f>SUMIFS(C18:E18, C6:E6, "19MEE314_CO3")</f>
        <v>25</v>
      </c>
      <c r="J18" s="25">
        <f>SUMIFS(C18:E18, C6:E6, "19MEE314_CO4")</f>
        <v>0</v>
      </c>
      <c r="K18" s="25">
        <f>SUMIFS(C18:E18, C6:E6, "19MEE314_CO5")</f>
        <v>0</v>
      </c>
    </row>
    <row r="19" spans="1:11" x14ac:dyDescent="0.3">
      <c r="A19" s="24"/>
      <c r="B19" s="24"/>
      <c r="C19" s="24">
        <v>8</v>
      </c>
      <c r="D19" s="24">
        <v>19</v>
      </c>
      <c r="E19" s="24">
        <v>15</v>
      </c>
      <c r="G19" s="25">
        <f>SUMIFS(C19:E19, C6:E6, "19MEE314_CO1")</f>
        <v>8</v>
      </c>
      <c r="H19" s="25">
        <f>SUMIFS(C19:E19, C6:E6, "19MEE314_CO2")</f>
        <v>19</v>
      </c>
      <c r="I19" s="25">
        <f>SUMIFS(C19:E19, C6:E6, "19MEE314_CO3")</f>
        <v>15</v>
      </c>
      <c r="J19" s="25">
        <f>SUMIFS(C19:E19, C6:E6, "19MEE314_CO4")</f>
        <v>0</v>
      </c>
      <c r="K19" s="25">
        <f>SUMIFS(C19:E19, C6:E6, "19MEE314_CO5")</f>
        <v>0</v>
      </c>
    </row>
    <row r="20" spans="1:11" x14ac:dyDescent="0.3">
      <c r="A20" s="26"/>
      <c r="B20" s="26"/>
      <c r="C20" s="26">
        <v>7</v>
      </c>
      <c r="D20" s="26">
        <v>12</v>
      </c>
      <c r="E20" s="26">
        <v>19</v>
      </c>
      <c r="G20" s="25">
        <f>SUMIFS(C20:E20, C6:E6, "19MEE314_CO1")</f>
        <v>7</v>
      </c>
      <c r="H20" s="25">
        <f>SUMIFS(C20:E20, C6:E6, "19MEE314_CO2")</f>
        <v>12</v>
      </c>
      <c r="I20" s="25">
        <f>SUMIFS(C20:E20, C6:E6, "19MEE314_CO3")</f>
        <v>19</v>
      </c>
      <c r="J20" s="25">
        <f>SUMIFS(C20:E20, C6:E6, "19MEE314_CO4")</f>
        <v>0</v>
      </c>
      <c r="K20" s="25">
        <f>SUMIFS(C20:E20, C6:E6, "19MEE314_CO5")</f>
        <v>0</v>
      </c>
    </row>
    <row r="21" spans="1:11" x14ac:dyDescent="0.3">
      <c r="A21" s="24"/>
      <c r="B21" s="24"/>
      <c r="C21" s="24">
        <v>0</v>
      </c>
      <c r="D21" s="24">
        <v>17</v>
      </c>
      <c r="E21" s="24">
        <v>21</v>
      </c>
      <c r="G21" s="25">
        <f>SUMIFS(C21:E21, C6:E6, "19MEE314_CO1")</f>
        <v>0</v>
      </c>
      <c r="H21" s="25">
        <f>SUMIFS(C21:E21, C6:E6, "19MEE314_CO2")</f>
        <v>17</v>
      </c>
      <c r="I21" s="25">
        <f>SUMIFS(C21:E21, C6:E6, "19MEE314_CO3")</f>
        <v>21</v>
      </c>
      <c r="J21" s="25">
        <f>SUMIFS(C21:E21, C6:E6, "19MEE314_CO4")</f>
        <v>0</v>
      </c>
      <c r="K21" s="25">
        <f>SUMIFS(C21:E21, C6:E6, "19MEE314_CO5")</f>
        <v>0</v>
      </c>
    </row>
    <row r="22" spans="1:11" x14ac:dyDescent="0.3">
      <c r="A22" s="26"/>
      <c r="B22" s="26"/>
      <c r="C22" s="26">
        <v>9</v>
      </c>
      <c r="D22" s="26">
        <v>17.5</v>
      </c>
      <c r="E22" s="26">
        <v>21</v>
      </c>
      <c r="G22" s="25">
        <f>SUMIFS(C22:E22, C6:E6, "19MEE314_CO1")</f>
        <v>9</v>
      </c>
      <c r="H22" s="25">
        <f>SUMIFS(C22:E22, C6:E6, "19MEE314_CO2")</f>
        <v>17.5</v>
      </c>
      <c r="I22" s="25">
        <f>SUMIFS(C22:E22, C6:E6, "19MEE314_CO3")</f>
        <v>21</v>
      </c>
      <c r="J22" s="25">
        <f>SUMIFS(C22:E22, C6:E6, "19MEE314_CO4")</f>
        <v>0</v>
      </c>
      <c r="K22" s="25">
        <f>SUMIFS(C22:E22, C6:E6, "19MEE314_CO5")</f>
        <v>0</v>
      </c>
    </row>
    <row r="23" spans="1:11" x14ac:dyDescent="0.3">
      <c r="A23" s="24"/>
      <c r="B23" s="24"/>
      <c r="C23" s="24">
        <v>9</v>
      </c>
      <c r="D23" s="24">
        <v>27.5</v>
      </c>
      <c r="E23" s="24">
        <v>20</v>
      </c>
      <c r="G23" s="25">
        <f>SUMIFS(C23:E23, C6:E6, "19MEE314_CO1")</f>
        <v>9</v>
      </c>
      <c r="H23" s="25">
        <f>SUMIFS(C23:E23, C6:E6, "19MEE314_CO2")</f>
        <v>27.5</v>
      </c>
      <c r="I23" s="25">
        <f>SUMIFS(C23:E23, C6:E6, "19MEE314_CO3")</f>
        <v>20</v>
      </c>
      <c r="J23" s="25">
        <f>SUMIFS(C23:E23, C6:E6, "19MEE314_CO4")</f>
        <v>0</v>
      </c>
      <c r="K23" s="25">
        <f>SUMIFS(C23:E23, C6:E6, "19MEE314_CO5")</f>
        <v>0</v>
      </c>
    </row>
    <row r="24" spans="1:11" x14ac:dyDescent="0.3">
      <c r="A24" s="26"/>
      <c r="B24" s="26"/>
      <c r="C24" s="26">
        <v>9</v>
      </c>
      <c r="D24" s="26">
        <v>20</v>
      </c>
      <c r="E24" s="26">
        <v>28</v>
      </c>
      <c r="G24" s="25">
        <f>SUMIFS(C24:E24, C6:E6, "19MEE314_CO1")</f>
        <v>9</v>
      </c>
      <c r="H24" s="25">
        <f>SUMIFS(C24:E24, C6:E6, "19MEE314_CO2")</f>
        <v>20</v>
      </c>
      <c r="I24" s="25">
        <f>SUMIFS(C24:E24, C6:E6, "19MEE314_CO3")</f>
        <v>28</v>
      </c>
      <c r="J24" s="25">
        <f>SUMIFS(C24:E24, C6:E6, "19MEE314_CO4")</f>
        <v>0</v>
      </c>
      <c r="K24" s="25">
        <f>SUMIFS(C24:E24, C6:E6, "19MEE314_CO5")</f>
        <v>0</v>
      </c>
    </row>
    <row r="25" spans="1:11" x14ac:dyDescent="0.3">
      <c r="A25" s="24"/>
      <c r="B25" s="24"/>
      <c r="C25" s="24">
        <v>13</v>
      </c>
      <c r="D25" s="24">
        <v>32</v>
      </c>
      <c r="E25" s="24">
        <v>29</v>
      </c>
      <c r="G25" s="25">
        <f>SUMIFS(C25:E25, C6:E6, "19MEE314_CO1")</f>
        <v>13</v>
      </c>
      <c r="H25" s="25">
        <f>SUMIFS(C25:E25, C6:E6, "19MEE314_CO2")</f>
        <v>32</v>
      </c>
      <c r="I25" s="25">
        <f>SUMIFS(C25:E25, C6:E6, "19MEE314_CO3")</f>
        <v>29</v>
      </c>
      <c r="J25" s="25">
        <f>SUMIFS(C25:E25, C6:E6, "19MEE314_CO4")</f>
        <v>0</v>
      </c>
      <c r="K25" s="25">
        <f>SUMIFS(C25:E25, C6:E6, "19MEE314_CO5")</f>
        <v>0</v>
      </c>
    </row>
    <row r="26" spans="1:11" x14ac:dyDescent="0.3">
      <c r="A26" s="26"/>
      <c r="B26" s="26"/>
      <c r="C26" s="26">
        <v>9</v>
      </c>
      <c r="D26" s="26">
        <v>8.5</v>
      </c>
      <c r="E26" s="26">
        <v>16</v>
      </c>
      <c r="G26" s="25">
        <f>SUMIFS(C26:E26, C6:E6, "19MEE314_CO1")</f>
        <v>9</v>
      </c>
      <c r="H26" s="25">
        <f>SUMIFS(C26:E26, C6:E6, "19MEE314_CO2")</f>
        <v>8.5</v>
      </c>
      <c r="I26" s="25">
        <f>SUMIFS(C26:E26, C6:E6, "19MEE314_CO3")</f>
        <v>16</v>
      </c>
      <c r="J26" s="25">
        <f>SUMIFS(C26:E26, C6:E6, "19MEE314_CO4")</f>
        <v>0</v>
      </c>
      <c r="K26" s="25">
        <f>SUMIFS(C26:E26, C6:E6, "19MEE314_CO5")</f>
        <v>0</v>
      </c>
    </row>
    <row r="27" spans="1:11" x14ac:dyDescent="0.3">
      <c r="A27" s="24"/>
      <c r="B27" s="24"/>
      <c r="C27" s="24">
        <v>9</v>
      </c>
      <c r="D27" s="24">
        <v>23</v>
      </c>
      <c r="E27" s="24">
        <v>35</v>
      </c>
      <c r="G27" s="25">
        <f>SUMIFS(C27:E27, C6:E6, "19MEE314_CO1")</f>
        <v>9</v>
      </c>
      <c r="H27" s="25">
        <f>SUMIFS(C27:E27, C6:E6, "19MEE314_CO2")</f>
        <v>23</v>
      </c>
      <c r="I27" s="25">
        <f>SUMIFS(C27:E27, C6:E6, "19MEE314_CO3")</f>
        <v>35</v>
      </c>
      <c r="J27" s="25">
        <f>SUMIFS(C27:E27, C6:E6, "19MEE314_CO4")</f>
        <v>0</v>
      </c>
      <c r="K27" s="25">
        <f>SUMIFS(C27:E27, C6:E6, "19MEE314_CO5")</f>
        <v>0</v>
      </c>
    </row>
    <row r="28" spans="1:11" x14ac:dyDescent="0.3">
      <c r="A28" s="26"/>
      <c r="B28" s="26"/>
      <c r="C28" s="26">
        <v>11</v>
      </c>
      <c r="D28" s="26">
        <v>14</v>
      </c>
      <c r="E28" s="26">
        <v>22</v>
      </c>
      <c r="G28" s="25">
        <f>SUMIFS(C28:E28, C6:E6, "19MEE314_CO1")</f>
        <v>11</v>
      </c>
      <c r="H28" s="25">
        <f>SUMIFS(C28:E28, C6:E6, "19MEE314_CO2")</f>
        <v>14</v>
      </c>
      <c r="I28" s="25">
        <f>SUMIFS(C28:E28, C6:E6, "19MEE314_CO3")</f>
        <v>22</v>
      </c>
      <c r="J28" s="25">
        <f>SUMIFS(C28:E28, C6:E6, "19MEE314_CO4")</f>
        <v>0</v>
      </c>
      <c r="K28" s="25">
        <f>SUMIFS(C28:E28, C6:E6, "19MEE314_CO5")</f>
        <v>0</v>
      </c>
    </row>
    <row r="29" spans="1:11" x14ac:dyDescent="0.3">
      <c r="A29" s="24"/>
      <c r="B29" s="24"/>
      <c r="C29" s="24">
        <v>13</v>
      </c>
      <c r="D29" s="24">
        <v>36</v>
      </c>
      <c r="E29" s="24">
        <v>36</v>
      </c>
      <c r="G29" s="25">
        <f>SUMIFS(C29:E29, C6:E6, "19MEE314_CO1")</f>
        <v>13</v>
      </c>
      <c r="H29" s="25">
        <f>SUMIFS(C29:E29, C6:E6, "19MEE314_CO2")</f>
        <v>36</v>
      </c>
      <c r="I29" s="25">
        <f>SUMIFS(C29:E29, C6:E6, "19MEE314_CO3")</f>
        <v>36</v>
      </c>
      <c r="J29" s="25">
        <f>SUMIFS(C29:E29, C6:E6, "19MEE314_CO4")</f>
        <v>0</v>
      </c>
      <c r="K29" s="25">
        <f>SUMIFS(C29:E29, C6:E6, "19MEE314_CO5")</f>
        <v>0</v>
      </c>
    </row>
    <row r="30" spans="1:11" x14ac:dyDescent="0.3">
      <c r="A30" s="26"/>
      <c r="B30" s="26"/>
      <c r="C30" s="26">
        <v>13</v>
      </c>
      <c r="D30" s="26">
        <v>30.5</v>
      </c>
      <c r="E30" s="26">
        <v>39</v>
      </c>
      <c r="G30" s="25">
        <f>SUMIFS(C30:E30, C6:E6, "19MEE314_CO1")</f>
        <v>13</v>
      </c>
      <c r="H30" s="25">
        <f>SUMIFS(C30:E30, C6:E6, "19MEE314_CO2")</f>
        <v>30.5</v>
      </c>
      <c r="I30" s="25">
        <f>SUMIFS(C30:E30, C6:E6, "19MEE314_CO3")</f>
        <v>39</v>
      </c>
      <c r="J30" s="25">
        <f>SUMIFS(C30:E30, C6:E6, "19MEE314_CO4")</f>
        <v>0</v>
      </c>
      <c r="K30" s="25">
        <f>SUMIFS(C30:E30, C6:E6, "19MEE314_CO5")</f>
        <v>0</v>
      </c>
    </row>
    <row r="31" spans="1:11" x14ac:dyDescent="0.3">
      <c r="A31" s="24"/>
      <c r="B31" s="24"/>
      <c r="C31" s="24">
        <v>7</v>
      </c>
      <c r="D31" s="24">
        <v>26</v>
      </c>
      <c r="E31" s="24">
        <v>16</v>
      </c>
      <c r="G31" s="25">
        <f>SUMIFS(C31:E31, C6:E6, "19MEE314_CO1")</f>
        <v>7</v>
      </c>
      <c r="H31" s="25">
        <f>SUMIFS(C31:E31, C6:E6, "19MEE314_CO2")</f>
        <v>26</v>
      </c>
      <c r="I31" s="25">
        <f>SUMIFS(C31:E31, C6:E6, "19MEE314_CO3")</f>
        <v>16</v>
      </c>
      <c r="J31" s="25">
        <f>SUMIFS(C31:E31, C6:E6, "19MEE314_CO4")</f>
        <v>0</v>
      </c>
      <c r="K31" s="25">
        <f>SUMIFS(C31:E31, C6:E6, "19MEE314_CO5")</f>
        <v>0</v>
      </c>
    </row>
    <row r="32" spans="1:11" x14ac:dyDescent="0.3">
      <c r="A32" s="26"/>
      <c r="B32" s="26"/>
      <c r="C32" s="26">
        <v>9</v>
      </c>
      <c r="D32" s="26">
        <v>2</v>
      </c>
      <c r="E32" s="26">
        <v>11</v>
      </c>
      <c r="G32" s="25">
        <f>SUMIFS(C32:E32, C6:E6, "19MEE314_CO1")</f>
        <v>9</v>
      </c>
      <c r="H32" s="25">
        <f>SUMIFS(C32:E32, C6:E6, "19MEE314_CO2")</f>
        <v>2</v>
      </c>
      <c r="I32" s="25">
        <f>SUMIFS(C32:E32, C6:E6, "19MEE314_CO3")</f>
        <v>11</v>
      </c>
      <c r="J32" s="25">
        <f>SUMIFS(C32:E32, C6:E6, "19MEE314_CO4")</f>
        <v>0</v>
      </c>
      <c r="K32" s="25">
        <f>SUMIFS(C32:E32, C6:E6, "19MEE314_CO5")</f>
        <v>0</v>
      </c>
    </row>
    <row r="33" spans="1:11" x14ac:dyDescent="0.3">
      <c r="A33" s="24"/>
      <c r="B33" s="24"/>
      <c r="C33" s="24">
        <v>13</v>
      </c>
      <c r="D33" s="24">
        <v>16</v>
      </c>
      <c r="E33" s="24">
        <v>30</v>
      </c>
      <c r="G33" s="25">
        <f>SUMIFS(C33:E33, C6:E6, "19MEE314_CO1")</f>
        <v>13</v>
      </c>
      <c r="H33" s="25">
        <f>SUMIFS(C33:E33, C6:E6, "19MEE314_CO2")</f>
        <v>16</v>
      </c>
      <c r="I33" s="25">
        <f>SUMIFS(C33:E33, C6:E6, "19MEE314_CO3")</f>
        <v>30</v>
      </c>
      <c r="J33" s="25">
        <f>SUMIFS(C33:E33, C6:E6, "19MEE314_CO4")</f>
        <v>0</v>
      </c>
      <c r="K33" s="25">
        <f>SUMIFS(C33:E33, C6:E6, "19MEE314_CO5")</f>
        <v>0</v>
      </c>
    </row>
    <row r="34" spans="1:11" x14ac:dyDescent="0.3">
      <c r="A34" s="26"/>
      <c r="B34" s="26"/>
      <c r="C34" s="26">
        <v>10</v>
      </c>
      <c r="D34" s="26">
        <v>0</v>
      </c>
      <c r="E34" s="26">
        <v>21</v>
      </c>
      <c r="G34" s="25">
        <f>SUMIFS(C34:E34, C6:E6, "19MEE314_CO1")</f>
        <v>10</v>
      </c>
      <c r="H34" s="25">
        <f>SUMIFS(C34:E34, C6:E6, "19MEE314_CO2")</f>
        <v>0</v>
      </c>
      <c r="I34" s="25">
        <f>SUMIFS(C34:E34, C6:E6, "19MEE314_CO3")</f>
        <v>21</v>
      </c>
      <c r="J34" s="25">
        <f>SUMIFS(C34:E34, C6:E6, "19MEE314_CO4")</f>
        <v>0</v>
      </c>
      <c r="K34" s="25">
        <f>SUMIFS(C34:E34, C6:E6, "19MEE314_CO5")</f>
        <v>0</v>
      </c>
    </row>
    <row r="35" spans="1:11" x14ac:dyDescent="0.3">
      <c r="A35" s="24"/>
      <c r="B35" s="24"/>
      <c r="C35" s="24">
        <v>6</v>
      </c>
      <c r="D35" s="24">
        <v>10</v>
      </c>
      <c r="E35" s="24">
        <v>22</v>
      </c>
      <c r="G35" s="25">
        <f>SUMIFS(C35:E35, C6:E6, "19MEE314_CO1")</f>
        <v>6</v>
      </c>
      <c r="H35" s="25">
        <f>SUMIFS(C35:E35, C6:E6, "19MEE314_CO2")</f>
        <v>10</v>
      </c>
      <c r="I35" s="25">
        <f>SUMIFS(C35:E35, C6:E6, "19MEE314_CO3")</f>
        <v>22</v>
      </c>
      <c r="J35" s="25">
        <f>SUMIFS(C35:E35, C6:E6, "19MEE314_CO4")</f>
        <v>0</v>
      </c>
      <c r="K35" s="25">
        <f>SUMIFS(C35:E35, C6:E6, "19MEE314_CO5")</f>
        <v>0</v>
      </c>
    </row>
    <row r="36" spans="1:11" x14ac:dyDescent="0.3">
      <c r="A36" s="26"/>
      <c r="B36" s="26"/>
      <c r="C36" s="26">
        <v>8</v>
      </c>
      <c r="D36" s="26">
        <v>5</v>
      </c>
      <c r="E36" s="26">
        <v>6</v>
      </c>
      <c r="G36" s="25">
        <f>SUMIFS(C36:E36, C6:E6, "19MEE314_CO1")</f>
        <v>8</v>
      </c>
      <c r="H36" s="25">
        <f>SUMIFS(C36:E36, C6:E6, "19MEE314_CO2")</f>
        <v>5</v>
      </c>
      <c r="I36" s="25">
        <f>SUMIFS(C36:E36, C6:E6, "19MEE314_CO3")</f>
        <v>6</v>
      </c>
      <c r="J36" s="25">
        <f>SUMIFS(C36:E36, C6:E6, "19MEE314_CO4")</f>
        <v>0</v>
      </c>
      <c r="K36" s="25">
        <f>SUMIFS(C36:E36, C6:E6, "19MEE314_CO5")</f>
        <v>0</v>
      </c>
    </row>
    <row r="37" spans="1:11" x14ac:dyDescent="0.3">
      <c r="A37" s="24"/>
      <c r="B37" s="24"/>
      <c r="C37" s="24">
        <v>9</v>
      </c>
      <c r="D37" s="24">
        <v>22</v>
      </c>
      <c r="E37" s="24">
        <v>38</v>
      </c>
      <c r="G37" s="25">
        <f>SUMIFS(C37:E37, C6:E6, "19MEE314_CO1")</f>
        <v>9</v>
      </c>
      <c r="H37" s="25">
        <f>SUMIFS(C37:E37, C6:E6, "19MEE314_CO2")</f>
        <v>22</v>
      </c>
      <c r="I37" s="25">
        <f>SUMIFS(C37:E37, C6:E6, "19MEE314_CO3")</f>
        <v>38</v>
      </c>
      <c r="J37" s="25">
        <f>SUMIFS(C37:E37, C6:E6, "19MEE314_CO4")</f>
        <v>0</v>
      </c>
      <c r="K37" s="25">
        <f>SUMIFS(C37:E37, C6:E6, "19MEE314_CO5")</f>
        <v>0</v>
      </c>
    </row>
    <row r="38" spans="1:11" x14ac:dyDescent="0.3">
      <c r="A38" s="26"/>
      <c r="B38" s="26"/>
      <c r="C38" s="26">
        <v>11</v>
      </c>
      <c r="D38" s="26">
        <v>15</v>
      </c>
      <c r="E38" s="26">
        <v>20</v>
      </c>
      <c r="G38" s="25">
        <f>SUMIFS(C38:E38, C6:E6, "19MEE314_CO1")</f>
        <v>11</v>
      </c>
      <c r="H38" s="25">
        <f>SUMIFS(C38:E38, C6:E6, "19MEE314_CO2")</f>
        <v>15</v>
      </c>
      <c r="I38" s="25">
        <f>SUMIFS(C38:E38, C6:E6, "19MEE314_CO3")</f>
        <v>20</v>
      </c>
      <c r="J38" s="25">
        <f>SUMIFS(C38:E38, C6:E6, "19MEE314_CO4")</f>
        <v>0</v>
      </c>
      <c r="K38" s="25">
        <f>SUMIFS(C38:E38, C6:E6, "19MEE314_CO5")</f>
        <v>0</v>
      </c>
    </row>
    <row r="39" spans="1:11" x14ac:dyDescent="0.3">
      <c r="A39" s="24"/>
      <c r="B39" s="24"/>
      <c r="C39" s="24">
        <v>11</v>
      </c>
      <c r="D39" s="24">
        <v>29</v>
      </c>
      <c r="E39" s="24">
        <v>19</v>
      </c>
      <c r="G39" s="25">
        <f>SUMIFS(C39:E39, C6:E6, "19MEE314_CO1")</f>
        <v>11</v>
      </c>
      <c r="H39" s="25">
        <f>SUMIFS(C39:E39, C6:E6, "19MEE314_CO2")</f>
        <v>29</v>
      </c>
      <c r="I39" s="25">
        <f>SUMIFS(C39:E39, C6:E6, "19MEE314_CO3")</f>
        <v>19</v>
      </c>
      <c r="J39" s="25">
        <f>SUMIFS(C39:E39, C6:E6, "19MEE314_CO4")</f>
        <v>0</v>
      </c>
      <c r="K39" s="25">
        <f>SUMIFS(C39:E39, C6:E6, "19MEE314_CO5")</f>
        <v>0</v>
      </c>
    </row>
    <row r="40" spans="1:11" x14ac:dyDescent="0.3">
      <c r="A40" s="26"/>
      <c r="B40" s="26"/>
      <c r="C40" s="26">
        <v>12</v>
      </c>
      <c r="D40" s="26">
        <v>8</v>
      </c>
      <c r="E40" s="26">
        <v>17</v>
      </c>
      <c r="G40" s="25">
        <f>SUMIFS(C40:E40, C6:E6, "19MEE314_CO1")</f>
        <v>12</v>
      </c>
      <c r="H40" s="25">
        <f>SUMIFS(C40:E40, C6:E6, "19MEE314_CO2")</f>
        <v>8</v>
      </c>
      <c r="I40" s="25">
        <f>SUMIFS(C40:E40, C6:E6, "19MEE314_CO3")</f>
        <v>17</v>
      </c>
      <c r="J40" s="25">
        <f>SUMIFS(C40:E40, C6:E6, "19MEE314_CO4")</f>
        <v>0</v>
      </c>
      <c r="K40" s="25">
        <f>SUMIFS(C40:E40, C6:E6, "19MEE314_CO5")</f>
        <v>0</v>
      </c>
    </row>
    <row r="41" spans="1:11" x14ac:dyDescent="0.3">
      <c r="A41" s="24"/>
      <c r="B41" s="24"/>
      <c r="C41" s="24">
        <v>8</v>
      </c>
      <c r="D41" s="24">
        <v>27</v>
      </c>
      <c r="E41" s="24">
        <v>22</v>
      </c>
      <c r="G41" s="25">
        <f>SUMIFS(C41:E41, C6:E6, "19MEE314_CO1")</f>
        <v>8</v>
      </c>
      <c r="H41" s="25">
        <f>SUMIFS(C41:E41, C6:E6, "19MEE314_CO2")</f>
        <v>27</v>
      </c>
      <c r="I41" s="25">
        <f>SUMIFS(C41:E41, C6:E6, "19MEE314_CO3")</f>
        <v>22</v>
      </c>
      <c r="J41" s="25">
        <f>SUMIFS(C41:E41, C6:E6, "19MEE314_CO4")</f>
        <v>0</v>
      </c>
      <c r="K41" s="25">
        <f>SUMIFS(C41:E41, C6:E6, "19MEE314_CO5")</f>
        <v>0</v>
      </c>
    </row>
    <row r="42" spans="1:11" x14ac:dyDescent="0.3">
      <c r="A42" s="26"/>
      <c r="B42" s="26"/>
      <c r="C42" s="26">
        <v>9</v>
      </c>
      <c r="D42" s="26">
        <v>14</v>
      </c>
      <c r="E42" s="26">
        <v>9</v>
      </c>
      <c r="G42" s="25">
        <f>SUMIFS(C42:E42, C6:E6, "19MEE314_CO1")</f>
        <v>9</v>
      </c>
      <c r="H42" s="25">
        <f>SUMIFS(C42:E42, C6:E6, "19MEE314_CO2")</f>
        <v>14</v>
      </c>
      <c r="I42" s="25">
        <f>SUMIFS(C42:E42, C6:E6, "19MEE314_CO3")</f>
        <v>9</v>
      </c>
      <c r="J42" s="25">
        <f>SUMIFS(C42:E42, C6:E6, "19MEE314_CO4")</f>
        <v>0</v>
      </c>
      <c r="K42" s="25">
        <f>SUMIFS(C42:E42, C6:E6, "19MEE314_CO5")</f>
        <v>0</v>
      </c>
    </row>
    <row r="43" spans="1:11" x14ac:dyDescent="0.3">
      <c r="A43" s="24"/>
      <c r="B43" s="24"/>
      <c r="C43" s="24">
        <v>9</v>
      </c>
      <c r="D43" s="24">
        <v>24</v>
      </c>
      <c r="E43" s="24">
        <v>12</v>
      </c>
      <c r="G43" s="25">
        <f>SUMIFS(C43:E43, C6:E6, "19MEE314_CO1")</f>
        <v>9</v>
      </c>
      <c r="H43" s="25">
        <f>SUMIFS(C43:E43, C6:E6, "19MEE314_CO2")</f>
        <v>24</v>
      </c>
      <c r="I43" s="25">
        <f>SUMIFS(C43:E43, C6:E6, "19MEE314_CO3")</f>
        <v>12</v>
      </c>
      <c r="J43" s="25">
        <f>SUMIFS(C43:E43, C6:E6, "19MEE314_CO4")</f>
        <v>0</v>
      </c>
      <c r="K43" s="25">
        <f>SUMIFS(C43:E43, C6:E6, "19MEE314_CO5")</f>
        <v>0</v>
      </c>
    </row>
    <row r="44" spans="1:11" x14ac:dyDescent="0.3">
      <c r="A44" s="26"/>
      <c r="B44" s="26"/>
      <c r="C44" s="26">
        <v>10</v>
      </c>
      <c r="D44" s="26">
        <v>26</v>
      </c>
      <c r="E44" s="26">
        <v>20</v>
      </c>
      <c r="G44" s="25">
        <f>SUMIFS(C44:E44, C6:E6, "19MEE314_CO1")</f>
        <v>10</v>
      </c>
      <c r="H44" s="25">
        <f>SUMIFS(C44:E44, C6:E6, "19MEE314_CO2")</f>
        <v>26</v>
      </c>
      <c r="I44" s="25">
        <f>SUMIFS(C44:E44, C6:E6, "19MEE314_CO3")</f>
        <v>20</v>
      </c>
      <c r="J44" s="25">
        <f>SUMIFS(C44:E44, C6:E6, "19MEE314_CO4")</f>
        <v>0</v>
      </c>
      <c r="K44" s="25">
        <f>SUMIFS(C44:E44, C6:E6, "19MEE314_CO5")</f>
        <v>0</v>
      </c>
    </row>
    <row r="45" spans="1:11" x14ac:dyDescent="0.3">
      <c r="A45" s="24"/>
      <c r="B45" s="24"/>
      <c r="C45" s="24">
        <v>2</v>
      </c>
      <c r="D45" s="24">
        <v>0</v>
      </c>
      <c r="E45" s="24">
        <v>21</v>
      </c>
      <c r="G45" s="25">
        <f>SUMIFS(C45:E45, C6:E6, "19MEE314_CO1")</f>
        <v>2</v>
      </c>
      <c r="H45" s="25">
        <f>SUMIFS(C45:E45, C6:E6, "19MEE314_CO2")</f>
        <v>0</v>
      </c>
      <c r="I45" s="25">
        <f>SUMIFS(C45:E45, C6:E6, "19MEE314_CO3")</f>
        <v>21</v>
      </c>
      <c r="J45" s="25">
        <f>SUMIFS(C45:E45, C6:E6, "19MEE314_CO4")</f>
        <v>0</v>
      </c>
      <c r="K45" s="25">
        <f>SUMIFS(C45:E45, C6:E6, "19MEE314_CO5")</f>
        <v>0</v>
      </c>
    </row>
    <row r="46" spans="1:11" x14ac:dyDescent="0.3">
      <c r="A46" s="26"/>
      <c r="B46" s="26"/>
      <c r="C46" s="26">
        <v>9</v>
      </c>
      <c r="D46" s="26">
        <v>22</v>
      </c>
      <c r="E46" s="26">
        <v>15</v>
      </c>
      <c r="G46" s="25">
        <f>SUMIFS(C46:E46, C6:E6, "19MEE314_CO1")</f>
        <v>9</v>
      </c>
      <c r="H46" s="25">
        <f>SUMIFS(C46:E46, C6:E6, "19MEE314_CO2")</f>
        <v>22</v>
      </c>
      <c r="I46" s="25">
        <f>SUMIFS(C46:E46, C6:E6, "19MEE314_CO3")</f>
        <v>15</v>
      </c>
      <c r="J46" s="25">
        <f>SUMIFS(C46:E46, C6:E6, "19MEE314_CO4")</f>
        <v>0</v>
      </c>
      <c r="K46" s="25">
        <f>SUMIFS(C46:E46, C6:E6, "19MEE314_CO5")</f>
        <v>0</v>
      </c>
    </row>
    <row r="47" spans="1:11" x14ac:dyDescent="0.3">
      <c r="A47" s="24"/>
      <c r="B47" s="24"/>
      <c r="C47" s="24">
        <v>10</v>
      </c>
      <c r="D47" s="24">
        <v>15</v>
      </c>
      <c r="E47" s="24">
        <v>20</v>
      </c>
      <c r="G47" s="25">
        <f>SUMIFS(C47:E47, C6:E6, "19MEE314_CO1")</f>
        <v>10</v>
      </c>
      <c r="H47" s="25">
        <f>SUMIFS(C47:E47, C6:E6, "19MEE314_CO2")</f>
        <v>15</v>
      </c>
      <c r="I47" s="25">
        <f>SUMIFS(C47:E47, C6:E6, "19MEE314_CO3")</f>
        <v>20</v>
      </c>
      <c r="J47" s="25">
        <f>SUMIFS(C47:E47, C6:E6, "19MEE314_CO4")</f>
        <v>0</v>
      </c>
      <c r="K47" s="25">
        <f>SUMIFS(C47:E47, C6:E6, "19MEE314_CO5")</f>
        <v>0</v>
      </c>
    </row>
    <row r="48" spans="1:11" x14ac:dyDescent="0.3">
      <c r="A48" s="26"/>
      <c r="B48" s="26"/>
      <c r="C48" s="26">
        <v>13</v>
      </c>
      <c r="D48" s="26">
        <v>36</v>
      </c>
      <c r="E48" s="26">
        <v>34</v>
      </c>
      <c r="G48" s="25">
        <f>SUMIFS(C48:E48, C6:E6, "19MEE314_CO1")</f>
        <v>13</v>
      </c>
      <c r="H48" s="25">
        <f>SUMIFS(C48:E48, C6:E6, "19MEE314_CO2")</f>
        <v>36</v>
      </c>
      <c r="I48" s="25">
        <f>SUMIFS(C48:E48, C6:E6, "19MEE314_CO3")</f>
        <v>34</v>
      </c>
      <c r="J48" s="25">
        <f>SUMIFS(C48:E48, C6:E6, "19MEE314_CO4")</f>
        <v>0</v>
      </c>
      <c r="K48" s="25">
        <f>SUMIFS(C48:E48, C6:E6, "19MEE314_CO5")</f>
        <v>0</v>
      </c>
    </row>
    <row r="49" spans="1:11" x14ac:dyDescent="0.3">
      <c r="A49" s="24"/>
      <c r="B49" s="24"/>
      <c r="C49" s="24">
        <v>3</v>
      </c>
      <c r="D49" s="24">
        <v>10</v>
      </c>
      <c r="E49" s="24">
        <v>17</v>
      </c>
      <c r="G49" s="25">
        <f>SUMIFS(C49:E49, C6:E6, "19MEE314_CO1")</f>
        <v>3</v>
      </c>
      <c r="H49" s="25">
        <f>SUMIFS(C49:E49, C6:E6, "19MEE314_CO2")</f>
        <v>10</v>
      </c>
      <c r="I49" s="25">
        <f>SUMIFS(C49:E49, C6:E6, "19MEE314_CO3")</f>
        <v>17</v>
      </c>
      <c r="J49" s="25">
        <f>SUMIFS(C49:E49, C6:E6, "19MEE314_CO4")</f>
        <v>0</v>
      </c>
      <c r="K49" s="25">
        <f>SUMIFS(C49:E49, C6:E6, "19MEE314_CO5")</f>
        <v>0</v>
      </c>
    </row>
    <row r="50" spans="1:11" x14ac:dyDescent="0.3">
      <c r="A50" s="26"/>
      <c r="B50" s="26"/>
      <c r="C50" s="26">
        <v>9</v>
      </c>
      <c r="D50" s="26">
        <v>16</v>
      </c>
      <c r="E50" s="26">
        <v>20</v>
      </c>
      <c r="G50" s="25">
        <f>SUMIFS(C50:E50, C6:E6, "19MEE314_CO1")</f>
        <v>9</v>
      </c>
      <c r="H50" s="25">
        <f>SUMIFS(C50:E50, C6:E6, "19MEE314_CO2")</f>
        <v>16</v>
      </c>
      <c r="I50" s="25">
        <f>SUMIFS(C50:E50, C6:E6, "19MEE314_CO3")</f>
        <v>20</v>
      </c>
      <c r="J50" s="25">
        <f>SUMIFS(C50:E50, C6:E6, "19MEE314_CO4")</f>
        <v>0</v>
      </c>
      <c r="K50" s="25">
        <f>SUMIFS(C50:E50, C6:E6, "19MEE314_CO5")</f>
        <v>0</v>
      </c>
    </row>
    <row r="51" spans="1:11" x14ac:dyDescent="0.3">
      <c r="A51" s="24"/>
      <c r="B51" s="24"/>
      <c r="C51" s="24">
        <v>9</v>
      </c>
      <c r="D51" s="24">
        <v>7</v>
      </c>
      <c r="E51" s="24">
        <v>19</v>
      </c>
      <c r="G51" s="25">
        <f>SUMIFS(C51:E51, C6:E6, "19MEE314_CO1")</f>
        <v>9</v>
      </c>
      <c r="H51" s="25">
        <f>SUMIFS(C51:E51, C6:E6, "19MEE314_CO2")</f>
        <v>7</v>
      </c>
      <c r="I51" s="25">
        <f>SUMIFS(C51:E51, C6:E6, "19MEE314_CO3")</f>
        <v>19</v>
      </c>
      <c r="J51" s="25">
        <f>SUMIFS(C51:E51, C6:E6, "19MEE314_CO4")</f>
        <v>0</v>
      </c>
      <c r="K51" s="25">
        <f>SUMIFS(C51:E51, C6:E6, "19MEE314_CO5")</f>
        <v>0</v>
      </c>
    </row>
    <row r="52" spans="1:11" x14ac:dyDescent="0.3">
      <c r="A52" s="26"/>
      <c r="B52" s="26"/>
      <c r="C52" s="26">
        <v>12</v>
      </c>
      <c r="D52" s="26">
        <v>32</v>
      </c>
      <c r="E52" s="26">
        <v>19</v>
      </c>
      <c r="G52" s="25">
        <f>SUMIFS(C52:E52, C6:E6, "19MEE314_CO1")</f>
        <v>12</v>
      </c>
      <c r="H52" s="25">
        <f>SUMIFS(C52:E52, C6:E6, "19MEE314_CO2")</f>
        <v>32</v>
      </c>
      <c r="I52" s="25">
        <f>SUMIFS(C52:E52, C6:E6, "19MEE314_CO3")</f>
        <v>19</v>
      </c>
      <c r="J52" s="25">
        <f>SUMIFS(C52:E52, C6:E6, "19MEE314_CO4")</f>
        <v>0</v>
      </c>
      <c r="K52" s="25">
        <f>SUMIFS(C52:E52, C6:E6, "19MEE314_CO5")</f>
        <v>0</v>
      </c>
    </row>
    <row r="53" spans="1:11" x14ac:dyDescent="0.3">
      <c r="A53" s="24"/>
      <c r="B53" s="24"/>
      <c r="C53" s="24">
        <v>9</v>
      </c>
      <c r="D53" s="24">
        <v>36</v>
      </c>
      <c r="E53" s="24">
        <v>20</v>
      </c>
      <c r="G53" s="25">
        <f>SUMIFS(C53:E53, C6:E6, "19MEE314_CO1")</f>
        <v>9</v>
      </c>
      <c r="H53" s="25">
        <f>SUMIFS(C53:E53, C6:E6, "19MEE314_CO2")</f>
        <v>36</v>
      </c>
      <c r="I53" s="25">
        <f>SUMIFS(C53:E53, C6:E6, "19MEE314_CO3")</f>
        <v>20</v>
      </c>
      <c r="J53" s="25">
        <f>SUMIFS(C53:E53, C6:E6, "19MEE314_CO4")</f>
        <v>0</v>
      </c>
      <c r="K53" s="25">
        <f>SUMIFS(C53:E53, C6:E6, "19MEE314_CO5")</f>
        <v>0</v>
      </c>
    </row>
    <row r="54" spans="1:11" x14ac:dyDescent="0.3">
      <c r="A54" s="26"/>
      <c r="B54" s="26"/>
      <c r="C54" s="26">
        <v>9</v>
      </c>
      <c r="D54" s="26">
        <v>28</v>
      </c>
      <c r="E54" s="26">
        <v>19</v>
      </c>
      <c r="G54" s="25">
        <f>SUMIFS(C54:E54, C6:E6, "19MEE314_CO1")</f>
        <v>9</v>
      </c>
      <c r="H54" s="25">
        <f>SUMIFS(C54:E54, C6:E6, "19MEE314_CO2")</f>
        <v>28</v>
      </c>
      <c r="I54" s="25">
        <f>SUMIFS(C54:E54, C6:E6, "19MEE314_CO3")</f>
        <v>19</v>
      </c>
      <c r="J54" s="25">
        <f>SUMIFS(C54:E54, C6:E6, "19MEE314_CO4")</f>
        <v>0</v>
      </c>
      <c r="K54" s="25">
        <f>SUMIFS(C54:E54, C6:E6, "19MEE314_CO5")</f>
        <v>0</v>
      </c>
    </row>
    <row r="55" spans="1:11" x14ac:dyDescent="0.3">
      <c r="A55" s="24"/>
      <c r="B55" s="24"/>
      <c r="C55" s="24">
        <v>0</v>
      </c>
      <c r="D55" s="24">
        <v>7</v>
      </c>
      <c r="E55" s="24">
        <v>1</v>
      </c>
      <c r="G55" s="25">
        <f>SUMIFS(C55:E55, C6:E6, "19MEE314_CO1")</f>
        <v>0</v>
      </c>
      <c r="H55" s="25">
        <f>SUMIFS(C55:E55, C6:E6, "19MEE314_CO2")</f>
        <v>7</v>
      </c>
      <c r="I55" s="25">
        <f>SUMIFS(C55:E55, C6:E6, "19MEE314_CO3")</f>
        <v>1</v>
      </c>
      <c r="J55" s="25">
        <f>SUMIFS(C55:E55, C6:E6, "19MEE314_CO4")</f>
        <v>0</v>
      </c>
      <c r="K55" s="25">
        <f>SUMIFS(C55:E55, C6:E6, "19MEE314_CO5")</f>
        <v>0</v>
      </c>
    </row>
    <row r="56" spans="1:11" x14ac:dyDescent="0.3">
      <c r="A56" s="26"/>
      <c r="B56" s="26"/>
      <c r="C56" s="26">
        <v>8</v>
      </c>
      <c r="D56" s="26">
        <v>5</v>
      </c>
      <c r="E56" s="26">
        <v>25</v>
      </c>
      <c r="G56" s="25">
        <f>SUMIFS(C56:E56, C6:E6, "19MEE314_CO1")</f>
        <v>8</v>
      </c>
      <c r="H56" s="25">
        <f>SUMIFS(C56:E56, C6:E6, "19MEE314_CO2")</f>
        <v>5</v>
      </c>
      <c r="I56" s="25">
        <f>SUMIFS(C56:E56, C6:E6, "19MEE314_CO3")</f>
        <v>25</v>
      </c>
      <c r="J56" s="25">
        <f>SUMIFS(C56:E56, C6:E6, "19MEE314_CO4")</f>
        <v>0</v>
      </c>
      <c r="K56" s="25">
        <f>SUMIFS(C56:E56, C6:E6, "19MEE314_CO5")</f>
        <v>0</v>
      </c>
    </row>
    <row r="57" spans="1:11" x14ac:dyDescent="0.3">
      <c r="A57" s="24"/>
      <c r="B57" s="24"/>
      <c r="C57" s="24">
        <v>13</v>
      </c>
      <c r="D57" s="24">
        <v>10.5</v>
      </c>
      <c r="E57" s="24">
        <v>33</v>
      </c>
      <c r="G57" s="25">
        <f>SUMIFS(C57:E57, C6:E6, "19MEE314_CO1")</f>
        <v>13</v>
      </c>
      <c r="H57" s="25">
        <f>SUMIFS(C57:E57, C6:E6, "19MEE314_CO2")</f>
        <v>10.5</v>
      </c>
      <c r="I57" s="25">
        <f>SUMIFS(C57:E57, C6:E6, "19MEE314_CO3")</f>
        <v>33</v>
      </c>
      <c r="J57" s="25">
        <f>SUMIFS(C57:E57, C6:E6, "19MEE314_CO4")</f>
        <v>0</v>
      </c>
      <c r="K57" s="25">
        <f>SUMIFS(C57:E57, C6:E6, "19MEE314_CO5")</f>
        <v>0</v>
      </c>
    </row>
    <row r="58" spans="1:11" x14ac:dyDescent="0.3">
      <c r="A58" s="26"/>
      <c r="B58" s="26"/>
      <c r="C58" s="26"/>
      <c r="D58" s="26"/>
      <c r="E58" s="26"/>
      <c r="G58" s="25">
        <f>SUMIFS(C58:E58, C6:E6, "19MEE314_CO1")</f>
        <v>0</v>
      </c>
      <c r="H58" s="25">
        <f>SUMIFS(C58:E58, C6:E6, "19MEE314_CO2")</f>
        <v>0</v>
      </c>
      <c r="I58" s="25">
        <f>SUMIFS(C58:E58, C6:E6, "19MEE314_CO3")</f>
        <v>0</v>
      </c>
      <c r="J58" s="25">
        <f>SUMIFS(C58:E58, C6:E6, "19MEE314_CO4")</f>
        <v>0</v>
      </c>
      <c r="K58" s="25">
        <f>SUMIFS(C58:E58, C6:E6, "19MEE314_CO5")</f>
        <v>0</v>
      </c>
    </row>
    <row r="59" spans="1:11" x14ac:dyDescent="0.3">
      <c r="A59" s="24"/>
      <c r="B59" s="24"/>
      <c r="C59" s="24"/>
      <c r="D59" s="24"/>
      <c r="E59" s="24"/>
      <c r="G59" s="25">
        <f>SUMIFS(C59:E59, C6:E6, "19MEE314_CO1")</f>
        <v>0</v>
      </c>
      <c r="H59" s="25">
        <f>SUMIFS(C59:E59, C6:E6, "19MEE314_CO2")</f>
        <v>0</v>
      </c>
      <c r="I59" s="25">
        <f>SUMIFS(C59:E59, C6:E6, "19MEE314_CO3")</f>
        <v>0</v>
      </c>
      <c r="J59" s="25">
        <f>SUMIFS(C59:E59, C6:E6, "19MEE314_CO4")</f>
        <v>0</v>
      </c>
      <c r="K59" s="25">
        <f>SUMIFS(C59:E59, C6:E6, "19MEE314_CO5")</f>
        <v>0</v>
      </c>
    </row>
    <row r="60" spans="1:11" x14ac:dyDescent="0.3">
      <c r="A60" s="26"/>
      <c r="B60" s="26"/>
      <c r="C60" s="26"/>
      <c r="D60" s="26"/>
      <c r="E60" s="26"/>
      <c r="G60" s="25">
        <f>SUMIFS(C60:E60, C6:E6, "19MEE314_CO1")</f>
        <v>0</v>
      </c>
      <c r="H60" s="25">
        <f>SUMIFS(C60:E60, C6:E6, "19MEE314_CO2")</f>
        <v>0</v>
      </c>
      <c r="I60" s="25">
        <f>SUMIFS(C60:E60, C6:E6, "19MEE314_CO3")</f>
        <v>0</v>
      </c>
      <c r="J60" s="25">
        <f>SUMIFS(C60:E60, C6:E6, "19MEE314_CO4")</f>
        <v>0</v>
      </c>
      <c r="K60" s="25">
        <f>SUMIFS(C60:E60, C6:E6, "19MEE314_CO5")</f>
        <v>0</v>
      </c>
    </row>
    <row r="61" spans="1:11" x14ac:dyDescent="0.3">
      <c r="A61" s="24"/>
      <c r="B61" s="24"/>
      <c r="C61" s="24"/>
      <c r="D61" s="24"/>
      <c r="E61" s="24"/>
      <c r="G61" s="25">
        <f>SUMIFS(C61:E61, C6:E6, "19MEE314_CO1")</f>
        <v>0</v>
      </c>
      <c r="H61" s="25">
        <f>SUMIFS(C61:E61, C6:E6, "19MEE314_CO2")</f>
        <v>0</v>
      </c>
      <c r="I61" s="25">
        <f>SUMIFS(C61:E61, C6:E6, "19MEE314_CO3")</f>
        <v>0</v>
      </c>
      <c r="J61" s="25">
        <f>SUMIFS(C61:E61, C6:E6, "19MEE314_CO4")</f>
        <v>0</v>
      </c>
      <c r="K61" s="25">
        <f>SUMIFS(C61:E61, C6:E6, "19MEE314_CO5")</f>
        <v>0</v>
      </c>
    </row>
    <row r="62" spans="1:11" x14ac:dyDescent="0.3">
      <c r="A62" s="26"/>
      <c r="B62" s="26"/>
      <c r="C62" s="26"/>
      <c r="D62" s="26"/>
      <c r="E62" s="26"/>
      <c r="G62" s="25">
        <f>SUMIFS(C62:E62, C6:E6, "19MEE314_CO1")</f>
        <v>0</v>
      </c>
      <c r="H62" s="25">
        <f>SUMIFS(C62:E62, C6:E6, "19MEE314_CO2")</f>
        <v>0</v>
      </c>
      <c r="I62" s="25">
        <f>SUMIFS(C62:E62, C6:E6, "19MEE314_CO3")</f>
        <v>0</v>
      </c>
      <c r="J62" s="25">
        <f>SUMIFS(C62:E62, C6:E6, "19MEE314_CO4")</f>
        <v>0</v>
      </c>
      <c r="K62" s="25">
        <f>SUMIFS(C62:E62, C6:E6, "19MEE314_CO5")</f>
        <v>0</v>
      </c>
    </row>
    <row r="63" spans="1:11" x14ac:dyDescent="0.3">
      <c r="A63" s="24"/>
      <c r="B63" s="24"/>
      <c r="C63" s="24"/>
      <c r="D63" s="24"/>
      <c r="E63" s="24"/>
      <c r="G63" s="25">
        <f>SUMIFS(C63:E63, C6:E6, "19MEE314_CO1")</f>
        <v>0</v>
      </c>
      <c r="H63" s="25">
        <f>SUMIFS(C63:E63, C6:E6, "19MEE314_CO2")</f>
        <v>0</v>
      </c>
      <c r="I63" s="25">
        <f>SUMIFS(C63:E63, C6:E6, "19MEE314_CO3")</f>
        <v>0</v>
      </c>
      <c r="J63" s="25">
        <f>SUMIFS(C63:E63, C6:E6, "19MEE314_CO4")</f>
        <v>0</v>
      </c>
      <c r="K63" s="25">
        <f>SUMIFS(C63:E63, C6:E6, "19MEE314_CO5")</f>
        <v>0</v>
      </c>
    </row>
    <row r="64" spans="1:11" x14ac:dyDescent="0.3">
      <c r="A64" s="26"/>
      <c r="B64" s="26"/>
      <c r="C64" s="26"/>
      <c r="D64" s="26"/>
      <c r="E64" s="26"/>
      <c r="G64" s="25">
        <f>SUMIFS(C64:E64, C6:E6, "19MEE314_CO1")</f>
        <v>0</v>
      </c>
      <c r="H64" s="25">
        <f>SUMIFS(C64:E64, C6:E6, "19MEE314_CO2")</f>
        <v>0</v>
      </c>
      <c r="I64" s="25">
        <f>SUMIFS(C64:E64, C6:E6, "19MEE314_CO3")</f>
        <v>0</v>
      </c>
      <c r="J64" s="25">
        <f>SUMIFS(C64:E64, C6:E6, "19MEE314_CO4")</f>
        <v>0</v>
      </c>
      <c r="K64" s="25">
        <f>SUMIFS(C64:E64, C6:E6, "19MEE314_CO5")</f>
        <v>0</v>
      </c>
    </row>
    <row r="65" spans="1:11" x14ac:dyDescent="0.3">
      <c r="A65" s="24"/>
      <c r="B65" s="24"/>
      <c r="C65" s="24"/>
      <c r="D65" s="24"/>
      <c r="E65" s="24"/>
      <c r="G65" s="25">
        <f>SUMIFS(C65:E65, C6:E6, "19MEE314_CO1")</f>
        <v>0</v>
      </c>
      <c r="H65" s="25">
        <f>SUMIFS(C65:E65, C6:E6, "19MEE314_CO2")</f>
        <v>0</v>
      </c>
      <c r="I65" s="25">
        <f>SUMIFS(C65:E65, C6:E6, "19MEE314_CO3")</f>
        <v>0</v>
      </c>
      <c r="J65" s="25">
        <f>SUMIFS(C65:E65, C6:E6, "19MEE314_CO4")</f>
        <v>0</v>
      </c>
      <c r="K65" s="25">
        <f>SUMIFS(C65:E65, C6:E6, "19MEE314_CO5")</f>
        <v>0</v>
      </c>
    </row>
    <row r="66" spans="1:11" x14ac:dyDescent="0.3">
      <c r="A66" s="26" t="s">
        <v>258</v>
      </c>
      <c r="B66" s="26" t="s">
        <v>259</v>
      </c>
      <c r="C66" s="26">
        <v>7</v>
      </c>
      <c r="D66" s="26">
        <v>8</v>
      </c>
      <c r="E66" s="26">
        <v>19</v>
      </c>
      <c r="G66" s="25">
        <f>SUMIFS(C66:E66, C6:E6, "19MEE314_CO1")</f>
        <v>7</v>
      </c>
      <c r="H66" s="25">
        <f>SUMIFS(C66:E66, C6:E6, "19MEE314_CO2")</f>
        <v>8</v>
      </c>
      <c r="I66" s="25">
        <f>SUMIFS(C66:E66, C6:E6, "19MEE314_CO3")</f>
        <v>19</v>
      </c>
      <c r="J66" s="25">
        <f>SUMIFS(C66:E66, C6:E6, "19MEE314_CO4")</f>
        <v>0</v>
      </c>
      <c r="K66" s="25">
        <f>SUMIFS(C66:E66, C6:E6, "19MEE314_CO5")</f>
        <v>0</v>
      </c>
    </row>
    <row r="67" spans="1:11" x14ac:dyDescent="0.3">
      <c r="A67" s="24" t="s">
        <v>260</v>
      </c>
      <c r="B67" s="24" t="s">
        <v>261</v>
      </c>
      <c r="C67" s="24">
        <v>12</v>
      </c>
      <c r="D67" s="24">
        <v>32</v>
      </c>
      <c r="E67" s="24">
        <v>27</v>
      </c>
      <c r="G67" s="25">
        <f>SUMIFS(C67:E67, C6:E6, "19MEE314_CO1")</f>
        <v>12</v>
      </c>
      <c r="H67" s="25">
        <f>SUMIFS(C67:E67, C6:E6, "19MEE314_CO2")</f>
        <v>32</v>
      </c>
      <c r="I67" s="25">
        <f>SUMIFS(C67:E67, C6:E6, "19MEE314_CO3")</f>
        <v>27</v>
      </c>
      <c r="J67" s="25">
        <f>SUMIFS(C67:E67, C6:E6, "19MEE314_CO4")</f>
        <v>0</v>
      </c>
      <c r="K67" s="25">
        <f>SUMIFS(C67:E67, C6:E6, "19MEE314_CO5")</f>
        <v>0</v>
      </c>
    </row>
    <row r="68" spans="1:11" x14ac:dyDescent="0.3">
      <c r="A68" s="26" t="s">
        <v>262</v>
      </c>
      <c r="B68" s="26" t="s">
        <v>263</v>
      </c>
      <c r="C68" s="26">
        <v>6</v>
      </c>
      <c r="D68" s="26">
        <v>15</v>
      </c>
      <c r="E68" s="26">
        <v>11</v>
      </c>
      <c r="G68" s="25">
        <f>SUMIFS(C68:E68, C6:E6, "19MEE314_CO1")</f>
        <v>6</v>
      </c>
      <c r="H68" s="25">
        <f>SUMIFS(C68:E68, C6:E6, "19MEE314_CO2")</f>
        <v>15</v>
      </c>
      <c r="I68" s="25">
        <f>SUMIFS(C68:E68, C6:E6, "19MEE314_CO3")</f>
        <v>11</v>
      </c>
      <c r="J68" s="25">
        <f>SUMIFS(C68:E68, C6:E6, "19MEE314_CO4")</f>
        <v>0</v>
      </c>
      <c r="K68" s="25">
        <f>SUMIFS(C68:E68, C6:E6, "19MEE314_CO5")</f>
        <v>0</v>
      </c>
    </row>
    <row r="69" spans="1:11" x14ac:dyDescent="0.3">
      <c r="A69" s="24" t="s">
        <v>264</v>
      </c>
      <c r="B69" s="24" t="s">
        <v>265</v>
      </c>
      <c r="C69" s="24">
        <v>0</v>
      </c>
      <c r="D69" s="24">
        <v>19</v>
      </c>
      <c r="E69" s="24">
        <v>31</v>
      </c>
      <c r="G69" s="25">
        <f>SUMIFS(C69:E69, C6:E6, "19MEE314_CO1")</f>
        <v>0</v>
      </c>
      <c r="H69" s="25">
        <f>SUMIFS(C69:E69, C6:E6, "19MEE314_CO2")</f>
        <v>19</v>
      </c>
      <c r="I69" s="25">
        <f>SUMIFS(C69:E69, C6:E6, "19MEE314_CO3")</f>
        <v>31</v>
      </c>
      <c r="J69" s="25">
        <f>SUMIFS(C69:E69, C6:E6, "19MEE314_CO4")</f>
        <v>0</v>
      </c>
      <c r="K69" s="25">
        <f>SUMIFS(C69:E69, C6:E6, "19MEE314_CO5")</f>
        <v>0</v>
      </c>
    </row>
    <row r="70" spans="1:11" x14ac:dyDescent="0.3">
      <c r="A70" s="26" t="s">
        <v>266</v>
      </c>
      <c r="B70" s="26" t="s">
        <v>267</v>
      </c>
      <c r="C70" s="26">
        <v>0</v>
      </c>
      <c r="D70" s="26">
        <v>16</v>
      </c>
      <c r="E70" s="26">
        <v>18</v>
      </c>
      <c r="G70" s="25">
        <f>SUMIFS(C70:E70, C6:E6, "19MEE314_CO1")</f>
        <v>0</v>
      </c>
      <c r="H70" s="25">
        <f>SUMIFS(C70:E70, C6:E6, "19MEE314_CO2")</f>
        <v>16</v>
      </c>
      <c r="I70" s="25">
        <f>SUMIFS(C70:E70, C6:E6, "19MEE314_CO3")</f>
        <v>18</v>
      </c>
      <c r="J70" s="25">
        <f>SUMIFS(C70:E70, C6:E6, "19MEE314_CO4")</f>
        <v>0</v>
      </c>
      <c r="K70" s="25">
        <f>SUMIFS(C70:E70, C6:E6, "19MEE314_CO5")</f>
        <v>0</v>
      </c>
    </row>
    <row r="71" spans="1:11" x14ac:dyDescent="0.3">
      <c r="A71" s="24" t="s">
        <v>268</v>
      </c>
      <c r="B71" s="24" t="s">
        <v>269</v>
      </c>
      <c r="C71" s="24">
        <v>14</v>
      </c>
      <c r="D71" s="24">
        <v>23</v>
      </c>
      <c r="E71" s="24">
        <v>31</v>
      </c>
      <c r="G71" s="25">
        <f>SUMIFS(C71:E71, C6:E6, "19MEE314_CO1")</f>
        <v>14</v>
      </c>
      <c r="H71" s="25">
        <f>SUMIFS(C71:E71, C6:E6, "19MEE314_CO2")</f>
        <v>23</v>
      </c>
      <c r="I71" s="25">
        <f>SUMIFS(C71:E71, C6:E6, "19MEE314_CO3")</f>
        <v>31</v>
      </c>
      <c r="J71" s="25">
        <f>SUMIFS(C71:E71, C6:E6, "19MEE314_CO4")</f>
        <v>0</v>
      </c>
      <c r="K71" s="25">
        <f>SUMIFS(C71:E71, C6:E6, "19MEE314_CO5")</f>
        <v>0</v>
      </c>
    </row>
    <row r="72" spans="1:11" x14ac:dyDescent="0.3">
      <c r="A72" s="26" t="s">
        <v>270</v>
      </c>
      <c r="B72" s="26" t="s">
        <v>271</v>
      </c>
      <c r="C72" s="26">
        <v>14</v>
      </c>
      <c r="D72" s="26">
        <v>33</v>
      </c>
      <c r="E72" s="26">
        <v>34</v>
      </c>
      <c r="G72" s="25">
        <f>SUMIFS(C72:E72, C6:E6, "19MEE314_CO1")</f>
        <v>14</v>
      </c>
      <c r="H72" s="25">
        <f>SUMIFS(C72:E72, C6:E6, "19MEE314_CO2")</f>
        <v>33</v>
      </c>
      <c r="I72" s="25">
        <f>SUMIFS(C72:E72, C6:E6, "19MEE314_CO3")</f>
        <v>34</v>
      </c>
      <c r="J72" s="25">
        <f>SUMIFS(C72:E72, C6:E6, "19MEE314_CO4")</f>
        <v>0</v>
      </c>
      <c r="K72" s="25">
        <f>SUMIFS(C72:E72, C6:E6, "19MEE314_CO5")</f>
        <v>0</v>
      </c>
    </row>
    <row r="73" spans="1:11" x14ac:dyDescent="0.3">
      <c r="A73" s="24" t="s">
        <v>272</v>
      </c>
      <c r="B73" s="24" t="s">
        <v>273</v>
      </c>
      <c r="C73" s="24">
        <v>5</v>
      </c>
      <c r="D73" s="24">
        <v>11</v>
      </c>
      <c r="E73" s="24">
        <v>30</v>
      </c>
      <c r="G73" s="25">
        <f>SUMIFS(C73:E73, C6:E6, "19MEE314_CO1")</f>
        <v>5</v>
      </c>
      <c r="H73" s="25">
        <f>SUMIFS(C73:E73, C6:E6, "19MEE314_CO2")</f>
        <v>11</v>
      </c>
      <c r="I73" s="25">
        <f>SUMIFS(C73:E73, C6:E6, "19MEE314_CO3")</f>
        <v>30</v>
      </c>
      <c r="J73" s="25">
        <f>SUMIFS(C73:E73, C6:E6, "19MEE314_CO4")</f>
        <v>0</v>
      </c>
      <c r="K73" s="25">
        <f>SUMIFS(C73:E73, C6:E6, "19MEE314_CO5")</f>
        <v>0</v>
      </c>
    </row>
    <row r="74" spans="1:11" x14ac:dyDescent="0.3">
      <c r="A74" s="26" t="s">
        <v>274</v>
      </c>
      <c r="B74" s="26" t="s">
        <v>275</v>
      </c>
      <c r="C74" s="26">
        <v>5</v>
      </c>
      <c r="D74" s="26">
        <v>28</v>
      </c>
      <c r="E74" s="26">
        <v>23</v>
      </c>
      <c r="G74" s="25">
        <f>SUMIFS(C74:E74, C6:E6, "19MEE314_CO1")</f>
        <v>5</v>
      </c>
      <c r="H74" s="25">
        <f>SUMIFS(C74:E74, C6:E6, "19MEE314_CO2")</f>
        <v>28</v>
      </c>
      <c r="I74" s="25">
        <f>SUMIFS(C74:E74, C6:E6, "19MEE314_CO3")</f>
        <v>23</v>
      </c>
      <c r="J74" s="25">
        <f>SUMIFS(C74:E74, C6:E6, "19MEE314_CO4")</f>
        <v>0</v>
      </c>
      <c r="K74" s="25">
        <f>SUMIFS(C74:E74, C6:E6, "19MEE314_CO5")</f>
        <v>0</v>
      </c>
    </row>
    <row r="75" spans="1:11" x14ac:dyDescent="0.3">
      <c r="A75" s="24" t="s">
        <v>276</v>
      </c>
      <c r="B75" s="24" t="s">
        <v>277</v>
      </c>
      <c r="C75" s="24">
        <v>7</v>
      </c>
      <c r="D75" s="24">
        <v>0</v>
      </c>
      <c r="E75" s="24">
        <v>24</v>
      </c>
      <c r="G75" s="25">
        <f>SUMIFS(C75:E75, C6:E6, "19MEE314_CO1")</f>
        <v>7</v>
      </c>
      <c r="H75" s="25">
        <f>SUMIFS(C75:E75, C6:E6, "19MEE314_CO2")</f>
        <v>0</v>
      </c>
      <c r="I75" s="25">
        <f>SUMIFS(C75:E75, C6:E6, "19MEE314_CO3")</f>
        <v>24</v>
      </c>
      <c r="J75" s="25">
        <f>SUMIFS(C75:E75, C6:E6, "19MEE314_CO4")</f>
        <v>0</v>
      </c>
      <c r="K75" s="25">
        <f>SUMIFS(C75:E75, C6:E6, "19MEE314_CO5")</f>
        <v>0</v>
      </c>
    </row>
    <row r="76" spans="1:11" x14ac:dyDescent="0.3">
      <c r="A76" s="26" t="s">
        <v>278</v>
      </c>
      <c r="B76" s="26" t="s">
        <v>279</v>
      </c>
      <c r="C76" s="26">
        <v>14</v>
      </c>
      <c r="D76" s="26">
        <v>29</v>
      </c>
      <c r="E76" s="26">
        <v>27</v>
      </c>
      <c r="G76" s="25">
        <f>SUMIFS(C76:E76, C6:E6, "19MEE314_CO1")</f>
        <v>14</v>
      </c>
      <c r="H76" s="25">
        <f>SUMIFS(C76:E76, C6:E6, "19MEE314_CO2")</f>
        <v>29</v>
      </c>
      <c r="I76" s="25">
        <f>SUMIFS(C76:E76, C6:E6, "19MEE314_CO3")</f>
        <v>27</v>
      </c>
      <c r="J76" s="25">
        <f>SUMIFS(C76:E76, C6:E6, "19MEE314_CO4")</f>
        <v>0</v>
      </c>
      <c r="K76" s="25">
        <f>SUMIFS(C76:E76, C6:E6, "19MEE314_CO5")</f>
        <v>0</v>
      </c>
    </row>
    <row r="77" spans="1:11" x14ac:dyDescent="0.3">
      <c r="A77" s="24" t="s">
        <v>280</v>
      </c>
      <c r="B77" s="24" t="s">
        <v>281</v>
      </c>
      <c r="C77" s="24">
        <v>12</v>
      </c>
      <c r="D77" s="24">
        <v>30</v>
      </c>
      <c r="E77" s="24">
        <v>6</v>
      </c>
      <c r="G77" s="25">
        <f>SUMIFS(C77:E77, C6:E6, "19MEE314_CO1")</f>
        <v>12</v>
      </c>
      <c r="H77" s="25">
        <f>SUMIFS(C77:E77, C6:E6, "19MEE314_CO2")</f>
        <v>30</v>
      </c>
      <c r="I77" s="25">
        <f>SUMIFS(C77:E77, C6:E6, "19MEE314_CO3")</f>
        <v>6</v>
      </c>
      <c r="J77" s="25">
        <f>SUMIFS(C77:E77, C6:E6, "19MEE314_CO4")</f>
        <v>0</v>
      </c>
      <c r="K77" s="25">
        <f>SUMIFS(C77:E77, C6:E6, "19MEE314_CO5")</f>
        <v>0</v>
      </c>
    </row>
    <row r="78" spans="1:11" x14ac:dyDescent="0.3">
      <c r="A78" s="26" t="s">
        <v>282</v>
      </c>
      <c r="B78" s="26" t="s">
        <v>283</v>
      </c>
      <c r="C78" s="26">
        <v>10</v>
      </c>
      <c r="D78" s="26">
        <v>26</v>
      </c>
      <c r="E78" s="26">
        <v>23</v>
      </c>
      <c r="G78" s="25">
        <f>SUMIFS(C78:E78, C6:E6, "19MEE314_CO1")</f>
        <v>10</v>
      </c>
      <c r="H78" s="25">
        <f>SUMIFS(C78:E78, C6:E6, "19MEE314_CO2")</f>
        <v>26</v>
      </c>
      <c r="I78" s="25">
        <f>SUMIFS(C78:E78, C6:E6, "19MEE314_CO3")</f>
        <v>23</v>
      </c>
      <c r="J78" s="25">
        <f>SUMIFS(C78:E78, C6:E6, "19MEE314_CO4")</f>
        <v>0</v>
      </c>
      <c r="K78" s="25">
        <f>SUMIFS(C78:E78, C6:E6, "19MEE314_CO5")</f>
        <v>0</v>
      </c>
    </row>
    <row r="79" spans="1:11" x14ac:dyDescent="0.3">
      <c r="A79" s="24" t="s">
        <v>284</v>
      </c>
      <c r="B79" s="24" t="s">
        <v>285</v>
      </c>
      <c r="C79" s="24">
        <v>10</v>
      </c>
      <c r="D79" s="24">
        <v>22</v>
      </c>
      <c r="E79" s="24">
        <v>21</v>
      </c>
      <c r="G79" s="25">
        <f>SUMIFS(C79:E79, C6:E6, "19MEE314_CO1")</f>
        <v>10</v>
      </c>
      <c r="H79" s="25">
        <f>SUMIFS(C79:E79, C6:E6, "19MEE314_CO2")</f>
        <v>22</v>
      </c>
      <c r="I79" s="25">
        <f>SUMIFS(C79:E79, C6:E6, "19MEE314_CO3")</f>
        <v>21</v>
      </c>
      <c r="J79" s="25">
        <f>SUMIFS(C79:E79, C6:E6, "19MEE314_CO4")</f>
        <v>0</v>
      </c>
      <c r="K79" s="25">
        <f>SUMIFS(C79:E79, C6:E6, "19MEE314_CO5")</f>
        <v>0</v>
      </c>
    </row>
    <row r="80" spans="1:11" x14ac:dyDescent="0.3">
      <c r="A80" s="26" t="s">
        <v>286</v>
      </c>
      <c r="B80" s="26" t="s">
        <v>287</v>
      </c>
      <c r="C80" s="26">
        <v>10</v>
      </c>
      <c r="D80" s="26">
        <v>19</v>
      </c>
      <c r="E80" s="26">
        <v>16</v>
      </c>
      <c r="G80" s="25">
        <f>SUMIFS(C80:E80, C6:E6, "19MEE314_CO1")</f>
        <v>10</v>
      </c>
      <c r="H80" s="25">
        <f>SUMIFS(C80:E80, C6:E6, "19MEE314_CO2")</f>
        <v>19</v>
      </c>
      <c r="I80" s="25">
        <f>SUMIFS(C80:E80, C6:E6, "19MEE314_CO3")</f>
        <v>16</v>
      </c>
      <c r="J80" s="25">
        <f>SUMIFS(C80:E80, C6:E6, "19MEE314_CO4")</f>
        <v>0</v>
      </c>
      <c r="K80" s="25">
        <f>SUMIFS(C80:E80, C6:E6, "19MEE314_CO5")</f>
        <v>0</v>
      </c>
    </row>
    <row r="81" spans="1:11" x14ac:dyDescent="0.3">
      <c r="A81" s="24" t="s">
        <v>288</v>
      </c>
      <c r="B81" s="24" t="s">
        <v>289</v>
      </c>
      <c r="C81" s="24">
        <v>6</v>
      </c>
      <c r="D81" s="24">
        <v>37</v>
      </c>
      <c r="E81" s="24">
        <v>22</v>
      </c>
      <c r="G81" s="25">
        <f>SUMIFS(C81:E81, C6:E6, "19MEE314_CO1")</f>
        <v>6</v>
      </c>
      <c r="H81" s="25">
        <f>SUMIFS(C81:E81, C6:E6, "19MEE314_CO2")</f>
        <v>37</v>
      </c>
      <c r="I81" s="25">
        <f>SUMIFS(C81:E81, C6:E6, "19MEE314_CO3")</f>
        <v>22</v>
      </c>
      <c r="J81" s="25">
        <f>SUMIFS(C81:E81, C6:E6, "19MEE314_CO4")</f>
        <v>0</v>
      </c>
      <c r="K81" s="25">
        <f>SUMIFS(C81:E81, C6:E6, "19MEE314_CO5")</f>
        <v>0</v>
      </c>
    </row>
    <row r="82" spans="1:11" x14ac:dyDescent="0.3">
      <c r="A82" s="26" t="s">
        <v>290</v>
      </c>
      <c r="B82" s="26" t="s">
        <v>291</v>
      </c>
      <c r="C82" s="26">
        <v>9</v>
      </c>
      <c r="D82" s="26">
        <v>22</v>
      </c>
      <c r="E82" s="26">
        <v>25</v>
      </c>
      <c r="G82" s="25">
        <f>SUMIFS(C82:E82, C6:E6, "19MEE314_CO1")</f>
        <v>9</v>
      </c>
      <c r="H82" s="25">
        <f>SUMIFS(C82:E82, C6:E6, "19MEE314_CO2")</f>
        <v>22</v>
      </c>
      <c r="I82" s="25">
        <f>SUMIFS(C82:E82, C6:E6, "19MEE314_CO3")</f>
        <v>25</v>
      </c>
      <c r="J82" s="25">
        <f>SUMIFS(C82:E82, C6:E6, "19MEE314_CO4")</f>
        <v>0</v>
      </c>
      <c r="K82" s="25">
        <f>SUMIFS(C82:E82, C6:E6, "19MEE314_CO5")</f>
        <v>0</v>
      </c>
    </row>
    <row r="83" spans="1:11" x14ac:dyDescent="0.3">
      <c r="A83" s="24" t="s">
        <v>292</v>
      </c>
      <c r="B83" s="24" t="s">
        <v>293</v>
      </c>
      <c r="C83" s="24">
        <v>0</v>
      </c>
      <c r="D83" s="24">
        <v>24</v>
      </c>
      <c r="E83" s="24">
        <v>23</v>
      </c>
      <c r="G83" s="25">
        <f>SUMIFS(C83:E83, C6:E6, "19MEE314_CO1")</f>
        <v>0</v>
      </c>
      <c r="H83" s="25">
        <f>SUMIFS(C83:E83, C6:E6, "19MEE314_CO2")</f>
        <v>24</v>
      </c>
      <c r="I83" s="25">
        <f>SUMIFS(C83:E83, C6:E6, "19MEE314_CO3")</f>
        <v>23</v>
      </c>
      <c r="J83" s="25">
        <f>SUMIFS(C83:E83, C6:E6, "19MEE314_CO4")</f>
        <v>0</v>
      </c>
      <c r="K83" s="25">
        <f>SUMIFS(C83:E83, C6:E6, "19MEE314_CO5")</f>
        <v>0</v>
      </c>
    </row>
    <row r="84" spans="1:11" x14ac:dyDescent="0.3">
      <c r="A84" s="26" t="s">
        <v>294</v>
      </c>
      <c r="B84" s="26" t="s">
        <v>295</v>
      </c>
      <c r="C84" s="26">
        <v>9</v>
      </c>
      <c r="D84" s="26">
        <v>32</v>
      </c>
      <c r="E84" s="26">
        <v>37</v>
      </c>
      <c r="G84" s="25">
        <f>SUMIFS(C84:E84, C6:E6, "19MEE314_CO1")</f>
        <v>9</v>
      </c>
      <c r="H84" s="25">
        <f>SUMIFS(C84:E84, C6:E6, "19MEE314_CO2")</f>
        <v>32</v>
      </c>
      <c r="I84" s="25">
        <f>SUMIFS(C84:E84, C6:E6, "19MEE314_CO3")</f>
        <v>37</v>
      </c>
      <c r="J84" s="25">
        <f>SUMIFS(C84:E84, C6:E6, "19MEE314_CO4")</f>
        <v>0</v>
      </c>
      <c r="K84" s="25">
        <f>SUMIFS(C84:E84, C6:E6, "19MEE314_CO5")</f>
        <v>0</v>
      </c>
    </row>
    <row r="85" spans="1:11" x14ac:dyDescent="0.3">
      <c r="A85" s="24" t="s">
        <v>296</v>
      </c>
      <c r="B85" s="24" t="s">
        <v>297</v>
      </c>
      <c r="C85" s="24">
        <v>12</v>
      </c>
      <c r="D85" s="24">
        <v>29</v>
      </c>
      <c r="E85" s="24">
        <v>37</v>
      </c>
      <c r="G85" s="25">
        <f>SUMIFS(C85:E85, C6:E6, "19MEE314_CO1")</f>
        <v>12</v>
      </c>
      <c r="H85" s="25">
        <f>SUMIFS(C85:E85, C6:E6, "19MEE314_CO2")</f>
        <v>29</v>
      </c>
      <c r="I85" s="25">
        <f>SUMIFS(C85:E85, C6:E6, "19MEE314_CO3")</f>
        <v>37</v>
      </c>
      <c r="J85" s="25">
        <f>SUMIFS(C85:E85, C6:E6, "19MEE314_CO4")</f>
        <v>0</v>
      </c>
      <c r="K85" s="25">
        <f>SUMIFS(C85:E85, C6:E6, "19MEE314_CO5")</f>
        <v>0</v>
      </c>
    </row>
    <row r="86" spans="1:11" x14ac:dyDescent="0.3">
      <c r="A86" s="26" t="s">
        <v>298</v>
      </c>
      <c r="B86" s="26" t="s">
        <v>299</v>
      </c>
      <c r="C86" s="26">
        <v>5</v>
      </c>
      <c r="D86" s="26">
        <v>31</v>
      </c>
      <c r="E86" s="26">
        <v>20</v>
      </c>
      <c r="G86" s="25">
        <f>SUMIFS(C86:E86, C6:E6, "19MEE314_CO1")</f>
        <v>5</v>
      </c>
      <c r="H86" s="25">
        <f>SUMIFS(C86:E86, C6:E6, "19MEE314_CO2")</f>
        <v>31</v>
      </c>
      <c r="I86" s="25">
        <f>SUMIFS(C86:E86, C6:E6, "19MEE314_CO3")</f>
        <v>20</v>
      </c>
      <c r="J86" s="25">
        <f>SUMIFS(C86:E86, C6:E6, "19MEE314_CO4")</f>
        <v>0</v>
      </c>
      <c r="K86" s="25">
        <f>SUMIFS(C86:E86, C6:E6, "19MEE314_CO5")</f>
        <v>0</v>
      </c>
    </row>
    <row r="87" spans="1:11" x14ac:dyDescent="0.3">
      <c r="A87" s="24" t="s">
        <v>300</v>
      </c>
      <c r="B87" s="24" t="s">
        <v>301</v>
      </c>
      <c r="C87" s="24">
        <v>6</v>
      </c>
      <c r="D87" s="24">
        <v>22</v>
      </c>
      <c r="E87" s="24">
        <v>18</v>
      </c>
      <c r="G87" s="25">
        <f>SUMIFS(C87:E87, C6:E6, "19MEE314_CO1")</f>
        <v>6</v>
      </c>
      <c r="H87" s="25">
        <f>SUMIFS(C87:E87, C6:E6, "19MEE314_CO2")</f>
        <v>22</v>
      </c>
      <c r="I87" s="25">
        <f>SUMIFS(C87:E87, C6:E6, "19MEE314_CO3")</f>
        <v>18</v>
      </c>
      <c r="J87" s="25">
        <f>SUMIFS(C87:E87, C6:E6, "19MEE314_CO4")</f>
        <v>0</v>
      </c>
      <c r="K87" s="25">
        <f>SUMIFS(C87:E87, C6:E6, "19MEE314_CO5")</f>
        <v>0</v>
      </c>
    </row>
    <row r="88" spans="1:11" x14ac:dyDescent="0.3">
      <c r="A88" s="26" t="s">
        <v>302</v>
      </c>
      <c r="B88" s="26" t="s">
        <v>303</v>
      </c>
      <c r="C88" s="26">
        <v>6</v>
      </c>
      <c r="D88" s="26">
        <v>27</v>
      </c>
      <c r="E88" s="26">
        <v>32</v>
      </c>
      <c r="G88" s="25">
        <f>SUMIFS(C88:E88, C6:E6, "19MEE314_CO1")</f>
        <v>6</v>
      </c>
      <c r="H88" s="25">
        <f>SUMIFS(C88:E88, C6:E6, "19MEE314_CO2")</f>
        <v>27</v>
      </c>
      <c r="I88" s="25">
        <f>SUMIFS(C88:E88, C6:E6, "19MEE314_CO3")</f>
        <v>32</v>
      </c>
      <c r="J88" s="25">
        <f>SUMIFS(C88:E88, C6:E6, "19MEE314_CO4")</f>
        <v>0</v>
      </c>
      <c r="K88" s="25">
        <f>SUMIFS(C88:E88, C6:E6, "19MEE314_CO5")</f>
        <v>0</v>
      </c>
    </row>
    <row r="89" spans="1:11" x14ac:dyDescent="0.3">
      <c r="A89" s="24" t="s">
        <v>304</v>
      </c>
      <c r="B89" s="24" t="s">
        <v>305</v>
      </c>
      <c r="C89" s="24">
        <v>13</v>
      </c>
      <c r="D89" s="24">
        <v>10</v>
      </c>
      <c r="E89" s="24">
        <v>22</v>
      </c>
      <c r="G89" s="25">
        <f>SUMIFS(C89:E89, C6:E6, "19MEE314_CO1")</f>
        <v>13</v>
      </c>
      <c r="H89" s="25">
        <f>SUMIFS(C89:E89, C6:E6, "19MEE314_CO2")</f>
        <v>10</v>
      </c>
      <c r="I89" s="25">
        <f>SUMIFS(C89:E89, C6:E6, "19MEE314_CO3")</f>
        <v>22</v>
      </c>
      <c r="J89" s="25">
        <f>SUMIFS(C89:E89, C6:E6, "19MEE314_CO4")</f>
        <v>0</v>
      </c>
      <c r="K89" s="25">
        <f>SUMIFS(C89:E89, C6:E6, "19MEE314_CO5")</f>
        <v>0</v>
      </c>
    </row>
    <row r="90" spans="1:11" x14ac:dyDescent="0.3">
      <c r="A90" s="26" t="s">
        <v>306</v>
      </c>
      <c r="B90" s="26" t="s">
        <v>307</v>
      </c>
      <c r="C90" s="26">
        <v>0</v>
      </c>
      <c r="D90" s="26">
        <v>8</v>
      </c>
      <c r="E90" s="26">
        <v>12</v>
      </c>
      <c r="G90" s="25">
        <f>SUMIFS(C90:E90, C6:E6, "19MEE314_CO1")</f>
        <v>0</v>
      </c>
      <c r="H90" s="25">
        <f>SUMIFS(C90:E90, C6:E6, "19MEE314_CO2")</f>
        <v>8</v>
      </c>
      <c r="I90" s="25">
        <f>SUMIFS(C90:E90, C6:E6, "19MEE314_CO3")</f>
        <v>12</v>
      </c>
      <c r="J90" s="25">
        <f>SUMIFS(C90:E90, C6:E6, "19MEE314_CO4")</f>
        <v>0</v>
      </c>
      <c r="K90" s="25">
        <f>SUMIFS(C90:E90, C6:E6, "19MEE314_CO5")</f>
        <v>0</v>
      </c>
    </row>
    <row r="91" spans="1:11" x14ac:dyDescent="0.3">
      <c r="A91" s="24" t="s">
        <v>308</v>
      </c>
      <c r="B91" s="24" t="s">
        <v>309</v>
      </c>
      <c r="C91" s="24">
        <v>3</v>
      </c>
      <c r="D91" s="24">
        <v>19</v>
      </c>
      <c r="E91" s="24">
        <v>35</v>
      </c>
      <c r="G91" s="25">
        <f>SUMIFS(C91:E91, C6:E6, "19MEE314_CO1")</f>
        <v>3</v>
      </c>
      <c r="H91" s="25">
        <f>SUMIFS(C91:E91, C6:E6, "19MEE314_CO2")</f>
        <v>19</v>
      </c>
      <c r="I91" s="25">
        <f>SUMIFS(C91:E91, C6:E6, "19MEE314_CO3")</f>
        <v>35</v>
      </c>
      <c r="J91" s="25">
        <f>SUMIFS(C91:E91, C6:E6, "19MEE314_CO4")</f>
        <v>0</v>
      </c>
      <c r="K91" s="25">
        <f>SUMIFS(C91:E91, C6:E6, "19MEE314_CO5")</f>
        <v>0</v>
      </c>
    </row>
    <row r="92" spans="1:11" x14ac:dyDescent="0.3">
      <c r="A92" s="26" t="s">
        <v>310</v>
      </c>
      <c r="B92" s="26" t="s">
        <v>311</v>
      </c>
      <c r="C92" s="26">
        <v>0</v>
      </c>
      <c r="D92" s="26">
        <v>25</v>
      </c>
      <c r="E92" s="26">
        <v>14</v>
      </c>
      <c r="G92" s="25">
        <f>SUMIFS(C92:E92, C6:E6, "19MEE314_CO1")</f>
        <v>0</v>
      </c>
      <c r="H92" s="25">
        <f>SUMIFS(C92:E92, C6:E6, "19MEE314_CO2")</f>
        <v>25</v>
      </c>
      <c r="I92" s="25">
        <f>SUMIFS(C92:E92, C6:E6, "19MEE314_CO3")</f>
        <v>14</v>
      </c>
      <c r="J92" s="25">
        <f>SUMIFS(C92:E92, C6:E6, "19MEE314_CO4")</f>
        <v>0</v>
      </c>
      <c r="K92" s="25">
        <f>SUMIFS(C92:E92, C6:E6, "19MEE314_CO5")</f>
        <v>0</v>
      </c>
    </row>
    <row r="93" spans="1:11" x14ac:dyDescent="0.3">
      <c r="A93" s="24" t="s">
        <v>312</v>
      </c>
      <c r="B93" s="24" t="s">
        <v>313</v>
      </c>
      <c r="C93" s="24">
        <v>13</v>
      </c>
      <c r="D93" s="24">
        <v>29</v>
      </c>
      <c r="E93" s="24">
        <v>26</v>
      </c>
      <c r="G93" s="25">
        <f>SUMIFS(C93:E93, C6:E6, "19MEE314_CO1")</f>
        <v>13</v>
      </c>
      <c r="H93" s="25">
        <f>SUMIFS(C93:E93, C6:E6, "19MEE314_CO2")</f>
        <v>29</v>
      </c>
      <c r="I93" s="25">
        <f>SUMIFS(C93:E93, C6:E6, "19MEE314_CO3")</f>
        <v>26</v>
      </c>
      <c r="J93" s="25">
        <f>SUMIFS(C93:E93, C6:E6, "19MEE314_CO4")</f>
        <v>0</v>
      </c>
      <c r="K93" s="25">
        <f>SUMIFS(C93:E93, C6:E6, "19MEE314_CO5")</f>
        <v>0</v>
      </c>
    </row>
    <row r="94" spans="1:11" x14ac:dyDescent="0.3">
      <c r="A94" s="26" t="s">
        <v>314</v>
      </c>
      <c r="B94" s="26" t="s">
        <v>315</v>
      </c>
      <c r="C94" s="26">
        <v>9</v>
      </c>
      <c r="D94" s="26">
        <v>33</v>
      </c>
      <c r="E94" s="26">
        <v>29</v>
      </c>
      <c r="G94" s="25">
        <f>SUMIFS(C94:E94, C6:E6, "19MEE314_CO1")</f>
        <v>9</v>
      </c>
      <c r="H94" s="25">
        <f>SUMIFS(C94:E94, C6:E6, "19MEE314_CO2")</f>
        <v>33</v>
      </c>
      <c r="I94" s="25">
        <f>SUMIFS(C94:E94, C6:E6, "19MEE314_CO3")</f>
        <v>29</v>
      </c>
      <c r="J94" s="25">
        <f>SUMIFS(C94:E94, C6:E6, "19MEE314_CO4")</f>
        <v>0</v>
      </c>
      <c r="K94" s="25">
        <f>SUMIFS(C94:E94, C6:E6, "19MEE314_CO5")</f>
        <v>0</v>
      </c>
    </row>
    <row r="95" spans="1:11" x14ac:dyDescent="0.3">
      <c r="A95" s="24" t="s">
        <v>316</v>
      </c>
      <c r="B95" s="24" t="s">
        <v>317</v>
      </c>
      <c r="C95" s="24">
        <v>2</v>
      </c>
      <c r="D95" s="24">
        <v>6</v>
      </c>
      <c r="E95" s="24">
        <v>16</v>
      </c>
      <c r="G95" s="25">
        <f>SUMIFS(C95:E95, C6:E6, "19MEE314_CO1")</f>
        <v>2</v>
      </c>
      <c r="H95" s="25">
        <f>SUMIFS(C95:E95, C6:E6, "19MEE314_CO2")</f>
        <v>6</v>
      </c>
      <c r="I95" s="25">
        <f>SUMIFS(C95:E95, C6:E6, "19MEE314_CO3")</f>
        <v>16</v>
      </c>
      <c r="J95" s="25">
        <f>SUMIFS(C95:E95, C6:E6, "19MEE314_CO4")</f>
        <v>0</v>
      </c>
      <c r="K95" s="25">
        <f>SUMIFS(C95:E95, C6:E6, "19MEE314_CO5")</f>
        <v>0</v>
      </c>
    </row>
    <row r="96" spans="1:11" x14ac:dyDescent="0.3">
      <c r="A96" s="26" t="s">
        <v>318</v>
      </c>
      <c r="B96" s="26" t="s">
        <v>319</v>
      </c>
      <c r="C96" s="26">
        <v>5</v>
      </c>
      <c r="D96" s="26">
        <v>21</v>
      </c>
      <c r="E96" s="26">
        <v>31</v>
      </c>
      <c r="G96" s="25">
        <f>SUMIFS(C96:E96, C6:E6, "19MEE314_CO1")</f>
        <v>5</v>
      </c>
      <c r="H96" s="25">
        <f>SUMIFS(C96:E96, C6:E6, "19MEE314_CO2")</f>
        <v>21</v>
      </c>
      <c r="I96" s="25">
        <f>SUMIFS(C96:E96, C6:E6, "19MEE314_CO3")</f>
        <v>31</v>
      </c>
      <c r="J96" s="25">
        <f>SUMIFS(C96:E96, C6:E6, "19MEE314_CO4")</f>
        <v>0</v>
      </c>
      <c r="K96" s="25">
        <f>SUMIFS(C96:E96, C6:E6, "19MEE314_CO5")</f>
        <v>0</v>
      </c>
    </row>
    <row r="97" spans="1:11" x14ac:dyDescent="0.3">
      <c r="A97" s="24" t="s">
        <v>320</v>
      </c>
      <c r="B97" s="24" t="s">
        <v>321</v>
      </c>
      <c r="C97" s="24">
        <v>10</v>
      </c>
      <c r="D97" s="24">
        <v>1</v>
      </c>
      <c r="E97" s="24">
        <v>29</v>
      </c>
      <c r="G97" s="25">
        <f>SUMIFS(C97:E97, C6:E6, "19MEE314_CO1")</f>
        <v>10</v>
      </c>
      <c r="H97" s="25">
        <f>SUMIFS(C97:E97, C6:E6, "19MEE314_CO2")</f>
        <v>1</v>
      </c>
      <c r="I97" s="25">
        <f>SUMIFS(C97:E97, C6:E6, "19MEE314_CO3")</f>
        <v>29</v>
      </c>
      <c r="J97" s="25">
        <f>SUMIFS(C97:E97, C6:E6, "19MEE314_CO4")</f>
        <v>0</v>
      </c>
      <c r="K97" s="25">
        <f>SUMIFS(C97:E97, C6:E6, "19MEE314_CO5")</f>
        <v>0</v>
      </c>
    </row>
    <row r="98" spans="1:11" x14ac:dyDescent="0.3">
      <c r="A98" s="26" t="s">
        <v>322</v>
      </c>
      <c r="B98" s="26" t="s">
        <v>323</v>
      </c>
      <c r="C98" s="26">
        <v>12</v>
      </c>
      <c r="D98" s="26">
        <v>33</v>
      </c>
      <c r="E98" s="26">
        <v>34</v>
      </c>
      <c r="G98" s="25">
        <f>SUMIFS(C98:E98, C6:E6, "19MEE314_CO1")</f>
        <v>12</v>
      </c>
      <c r="H98" s="25">
        <f>SUMIFS(C98:E98, C6:E6, "19MEE314_CO2")</f>
        <v>33</v>
      </c>
      <c r="I98" s="25">
        <f>SUMIFS(C98:E98, C6:E6, "19MEE314_CO3")</f>
        <v>34</v>
      </c>
      <c r="J98" s="25">
        <f>SUMIFS(C98:E98, C6:E6, "19MEE314_CO4")</f>
        <v>0</v>
      </c>
      <c r="K98" s="25">
        <f>SUMIFS(C98:E98, C6:E6, "19MEE314_CO5")</f>
        <v>0</v>
      </c>
    </row>
    <row r="99" spans="1:11" x14ac:dyDescent="0.3">
      <c r="A99" s="24" t="s">
        <v>324</v>
      </c>
      <c r="B99" s="24" t="s">
        <v>325</v>
      </c>
      <c r="C99" s="24">
        <v>10</v>
      </c>
      <c r="D99" s="24">
        <v>23</v>
      </c>
      <c r="E99" s="24">
        <v>28</v>
      </c>
      <c r="G99" s="25">
        <f>SUMIFS(C99:E99, C6:E6, "19MEE314_CO1")</f>
        <v>10</v>
      </c>
      <c r="H99" s="25">
        <f>SUMIFS(C99:E99, C6:E6, "19MEE314_CO2")</f>
        <v>23</v>
      </c>
      <c r="I99" s="25">
        <f>SUMIFS(C99:E99, C6:E6, "19MEE314_CO3")</f>
        <v>28</v>
      </c>
      <c r="J99" s="25">
        <f>SUMIFS(C99:E99, C6:E6, "19MEE314_CO4")</f>
        <v>0</v>
      </c>
      <c r="K99" s="25">
        <f>SUMIFS(C99:E99, C6:E6, "19MEE314_CO5")</f>
        <v>0</v>
      </c>
    </row>
    <row r="100" spans="1:11" x14ac:dyDescent="0.3">
      <c r="A100" s="26" t="s">
        <v>326</v>
      </c>
      <c r="B100" s="26" t="s">
        <v>327</v>
      </c>
      <c r="C100" s="26">
        <v>3</v>
      </c>
      <c r="D100" s="26">
        <v>10</v>
      </c>
      <c r="E100" s="26">
        <v>28</v>
      </c>
      <c r="G100" s="25">
        <f>SUMIFS(C100:E100, C6:E6, "19MEE314_CO1")</f>
        <v>3</v>
      </c>
      <c r="H100" s="25">
        <f>SUMIFS(C100:E100, C6:E6, "19MEE314_CO2")</f>
        <v>10</v>
      </c>
      <c r="I100" s="25">
        <f>SUMIFS(C100:E100, C6:E6, "19MEE314_CO3")</f>
        <v>28</v>
      </c>
      <c r="J100" s="25">
        <f>SUMIFS(C100:E100, C6:E6, "19MEE314_CO4")</f>
        <v>0</v>
      </c>
      <c r="K100" s="25">
        <f>SUMIFS(C100:E100, C6:E6, "19MEE314_CO5")</f>
        <v>0</v>
      </c>
    </row>
    <row r="101" spans="1:11" x14ac:dyDescent="0.3">
      <c r="A101" s="24" t="s">
        <v>328</v>
      </c>
      <c r="B101" s="24" t="s">
        <v>329</v>
      </c>
      <c r="C101" s="24">
        <v>10</v>
      </c>
      <c r="D101" s="24">
        <v>27</v>
      </c>
      <c r="E101" s="24">
        <v>22</v>
      </c>
      <c r="G101" s="25">
        <f>SUMIFS(C101:E101, C6:E6, "19MEE314_CO1")</f>
        <v>10</v>
      </c>
      <c r="H101" s="25">
        <f>SUMIFS(C101:E101, C6:E6, "19MEE314_CO2")</f>
        <v>27</v>
      </c>
      <c r="I101" s="25">
        <f>SUMIFS(C101:E101, C6:E6, "19MEE314_CO3")</f>
        <v>22</v>
      </c>
      <c r="J101" s="25">
        <f>SUMIFS(C101:E101, C6:E6, "19MEE314_CO4")</f>
        <v>0</v>
      </c>
      <c r="K101" s="25">
        <f>SUMIFS(C101:E101, C6:E6, "19MEE314_CO5")</f>
        <v>0</v>
      </c>
    </row>
    <row r="102" spans="1:11" x14ac:dyDescent="0.3">
      <c r="A102" s="26" t="s">
        <v>330</v>
      </c>
      <c r="B102" s="26" t="s">
        <v>331</v>
      </c>
      <c r="C102" s="26">
        <v>10</v>
      </c>
      <c r="D102" s="26">
        <v>8</v>
      </c>
      <c r="E102" s="26">
        <v>13</v>
      </c>
      <c r="G102" s="25">
        <f>SUMIFS(C102:E102, C6:E6, "19MEE314_CO1")</f>
        <v>10</v>
      </c>
      <c r="H102" s="25">
        <f>SUMIFS(C102:E102, C6:E6, "19MEE314_CO2")</f>
        <v>8</v>
      </c>
      <c r="I102" s="25">
        <f>SUMIFS(C102:E102, C6:E6, "19MEE314_CO3")</f>
        <v>13</v>
      </c>
      <c r="J102" s="25">
        <f>SUMIFS(C102:E102, C6:E6, "19MEE314_CO4")</f>
        <v>0</v>
      </c>
      <c r="K102" s="25">
        <f>SUMIFS(C102:E102, C6:E6, "19MEE314_CO5")</f>
        <v>0</v>
      </c>
    </row>
    <row r="103" spans="1:11" x14ac:dyDescent="0.3">
      <c r="A103" s="24" t="s">
        <v>332</v>
      </c>
      <c r="B103" s="24" t="s">
        <v>333</v>
      </c>
      <c r="C103" s="24">
        <v>10</v>
      </c>
      <c r="D103" s="24">
        <v>29</v>
      </c>
      <c r="E103" s="24">
        <v>30</v>
      </c>
      <c r="G103" s="25">
        <f>SUMIFS(C103:E103, C6:E6, "19MEE314_CO1")</f>
        <v>10</v>
      </c>
      <c r="H103" s="25">
        <f>SUMIFS(C103:E103, C6:E6, "19MEE314_CO2")</f>
        <v>29</v>
      </c>
      <c r="I103" s="25">
        <f>SUMIFS(C103:E103, C6:E6, "19MEE314_CO3")</f>
        <v>30</v>
      </c>
      <c r="J103" s="25">
        <f>SUMIFS(C103:E103, C6:E6, "19MEE314_CO4")</f>
        <v>0</v>
      </c>
      <c r="K103" s="25">
        <f>SUMIFS(C103:E103, C6:E6, "19MEE314_CO5")</f>
        <v>0</v>
      </c>
    </row>
    <row r="104" spans="1:11" x14ac:dyDescent="0.3">
      <c r="A104" s="26" t="s">
        <v>334</v>
      </c>
      <c r="B104" s="26" t="s">
        <v>335</v>
      </c>
      <c r="C104" s="26">
        <v>12</v>
      </c>
      <c r="D104" s="26">
        <v>8</v>
      </c>
      <c r="E104" s="26">
        <v>23</v>
      </c>
      <c r="G104" s="25">
        <f>SUMIFS(C104:E104, C6:E6, "19MEE314_CO1")</f>
        <v>12</v>
      </c>
      <c r="H104" s="25">
        <f>SUMIFS(C104:E104, C6:E6, "19MEE314_CO2")</f>
        <v>8</v>
      </c>
      <c r="I104" s="25">
        <f>SUMIFS(C104:E104, C6:E6, "19MEE314_CO3")</f>
        <v>23</v>
      </c>
      <c r="J104" s="25">
        <f>SUMIFS(C104:E104, C6:E6, "19MEE314_CO4")</f>
        <v>0</v>
      </c>
      <c r="K104" s="25">
        <f>SUMIFS(C104:E104, C6:E6, "19MEE314_CO5")</f>
        <v>0</v>
      </c>
    </row>
    <row r="105" spans="1:11" x14ac:dyDescent="0.3">
      <c r="A105" s="24" t="s">
        <v>336</v>
      </c>
      <c r="B105" s="24" t="s">
        <v>337</v>
      </c>
      <c r="C105" s="24">
        <v>10</v>
      </c>
      <c r="D105" s="24">
        <v>32</v>
      </c>
      <c r="E105" s="24">
        <v>22</v>
      </c>
      <c r="G105" s="25">
        <f>SUMIFS(C105:E105, C6:E6, "19MEE314_CO1")</f>
        <v>10</v>
      </c>
      <c r="H105" s="25">
        <f>SUMIFS(C105:E105, C6:E6, "19MEE314_CO2")</f>
        <v>32</v>
      </c>
      <c r="I105" s="25">
        <f>SUMIFS(C105:E105, C6:E6, "19MEE314_CO3")</f>
        <v>22</v>
      </c>
      <c r="J105" s="25">
        <f>SUMIFS(C105:E105, C6:E6, "19MEE314_CO4")</f>
        <v>0</v>
      </c>
      <c r="K105" s="25">
        <f>SUMIFS(C105:E105, C6:E6, "19MEE314_CO5")</f>
        <v>0</v>
      </c>
    </row>
    <row r="106" spans="1:11" x14ac:dyDescent="0.3">
      <c r="A106" s="26" t="s">
        <v>338</v>
      </c>
      <c r="B106" s="26" t="s">
        <v>339</v>
      </c>
      <c r="C106" s="26">
        <v>14</v>
      </c>
      <c r="D106" s="26">
        <v>29</v>
      </c>
      <c r="E106" s="26">
        <v>37</v>
      </c>
      <c r="G106" s="25">
        <f>SUMIFS(C106:E106, C6:E6, "19MEE314_CO1")</f>
        <v>14</v>
      </c>
      <c r="H106" s="25">
        <f>SUMIFS(C106:E106, C6:E6, "19MEE314_CO2")</f>
        <v>29</v>
      </c>
      <c r="I106" s="25">
        <f>SUMIFS(C106:E106, C6:E6, "19MEE314_CO3")</f>
        <v>37</v>
      </c>
      <c r="J106" s="25">
        <f>SUMIFS(C106:E106, C6:E6, "19MEE314_CO4")</f>
        <v>0</v>
      </c>
      <c r="K106" s="25">
        <f>SUMIFS(C106:E106, C6:E6, "19MEE314_CO5")</f>
        <v>0</v>
      </c>
    </row>
    <row r="107" spans="1:11" x14ac:dyDescent="0.3">
      <c r="A107" s="24" t="s">
        <v>340</v>
      </c>
      <c r="B107" s="24" t="s">
        <v>341</v>
      </c>
      <c r="C107" s="24">
        <v>12</v>
      </c>
      <c r="D107" s="24">
        <v>20</v>
      </c>
      <c r="E107" s="24">
        <v>34</v>
      </c>
      <c r="G107" s="25">
        <f>SUMIFS(C107:E107, C6:E6, "19MEE314_CO1")</f>
        <v>12</v>
      </c>
      <c r="H107" s="25">
        <f>SUMIFS(C107:E107, C6:E6, "19MEE314_CO2")</f>
        <v>20</v>
      </c>
      <c r="I107" s="25">
        <f>SUMIFS(C107:E107, C6:E6, "19MEE314_CO3")</f>
        <v>34</v>
      </c>
      <c r="J107" s="25">
        <f>SUMIFS(C107:E107, C6:E6, "19MEE314_CO4")</f>
        <v>0</v>
      </c>
      <c r="K107" s="25">
        <f>SUMIFS(C107:E107, C6:E6, "19MEE314_CO5")</f>
        <v>0</v>
      </c>
    </row>
    <row r="108" spans="1:11" x14ac:dyDescent="0.3">
      <c r="A108" s="26" t="s">
        <v>342</v>
      </c>
      <c r="B108" s="26" t="s">
        <v>343</v>
      </c>
      <c r="C108" s="26">
        <v>3</v>
      </c>
      <c r="D108" s="26">
        <v>14.5</v>
      </c>
      <c r="E108" s="26">
        <v>18</v>
      </c>
      <c r="G108" s="25">
        <f>SUMIFS(C108:E108, C6:E6, "19MEE314_CO1")</f>
        <v>3</v>
      </c>
      <c r="H108" s="25">
        <f>SUMIFS(C108:E108, C6:E6, "19MEE314_CO2")</f>
        <v>14.5</v>
      </c>
      <c r="I108" s="25">
        <f>SUMIFS(C108:E108, C6:E6, "19MEE314_CO3")</f>
        <v>18</v>
      </c>
      <c r="J108" s="25">
        <f>SUMIFS(C108:E108, C6:E6, "19MEE314_CO4")</f>
        <v>0</v>
      </c>
      <c r="K108" s="25">
        <f>SUMIFS(C108:E108, C6:E6, "19MEE314_CO5")</f>
        <v>0</v>
      </c>
    </row>
    <row r="109" spans="1:11" x14ac:dyDescent="0.3">
      <c r="A109" s="24" t="s">
        <v>344</v>
      </c>
      <c r="B109" s="24" t="s">
        <v>345</v>
      </c>
      <c r="C109" s="24">
        <v>5</v>
      </c>
      <c r="D109" s="24">
        <v>12</v>
      </c>
      <c r="E109" s="24">
        <v>14</v>
      </c>
      <c r="G109" s="25">
        <f>SUMIFS(C109:E109, C6:E6, "19MEE314_CO1")</f>
        <v>5</v>
      </c>
      <c r="H109" s="25">
        <f>SUMIFS(C109:E109, C6:E6, "19MEE314_CO2")</f>
        <v>12</v>
      </c>
      <c r="I109" s="25">
        <f>SUMIFS(C109:E109, C6:E6, "19MEE314_CO3")</f>
        <v>14</v>
      </c>
      <c r="J109" s="25">
        <f>SUMIFS(C109:E109, C6:E6, "19MEE314_CO4")</f>
        <v>0</v>
      </c>
      <c r="K109" s="25">
        <f>SUMIFS(C109:E109, C6:E6, "19MEE314_CO5")</f>
        <v>0</v>
      </c>
    </row>
    <row r="110" spans="1:11" x14ac:dyDescent="0.3">
      <c r="A110" s="26" t="s">
        <v>346</v>
      </c>
      <c r="B110" s="26" t="s">
        <v>347</v>
      </c>
      <c r="C110" s="26">
        <v>3</v>
      </c>
      <c r="D110" s="26">
        <v>25</v>
      </c>
      <c r="E110" s="26">
        <v>25</v>
      </c>
      <c r="G110" s="25">
        <f>SUMIFS(C110:E110, C6:E6, "19MEE314_CO1")</f>
        <v>3</v>
      </c>
      <c r="H110" s="25">
        <f>SUMIFS(C110:E110, C6:E6, "19MEE314_CO2")</f>
        <v>25</v>
      </c>
      <c r="I110" s="25">
        <f>SUMIFS(C110:E110, C6:E6, "19MEE314_CO3")</f>
        <v>25</v>
      </c>
      <c r="J110" s="25">
        <f>SUMIFS(C110:E110, C6:E6, "19MEE314_CO4")</f>
        <v>0</v>
      </c>
      <c r="K110" s="25">
        <f>SUMIFS(C110:E110, C6:E6, "19MEE314_CO5")</f>
        <v>0</v>
      </c>
    </row>
    <row r="111" spans="1:11" x14ac:dyDescent="0.3">
      <c r="A111" s="24" t="s">
        <v>348</v>
      </c>
      <c r="B111" s="24" t="s">
        <v>349</v>
      </c>
      <c r="C111" s="24">
        <v>2</v>
      </c>
      <c r="D111" s="24">
        <v>29</v>
      </c>
      <c r="E111" s="24">
        <v>24</v>
      </c>
      <c r="G111" s="25">
        <f>SUMIFS(C111:E111, C6:E6, "19MEE314_CO1")</f>
        <v>2</v>
      </c>
      <c r="H111" s="25">
        <f>SUMIFS(C111:E111, C6:E6, "19MEE314_CO2")</f>
        <v>29</v>
      </c>
      <c r="I111" s="25">
        <f>SUMIFS(C111:E111, C6:E6, "19MEE314_CO3")</f>
        <v>24</v>
      </c>
      <c r="J111" s="25">
        <f>SUMIFS(C111:E111, C6:E6, "19MEE314_CO4")</f>
        <v>0</v>
      </c>
      <c r="K111" s="25">
        <f>SUMIFS(C111:E111, C6:E6, "19MEE314_CO5")</f>
        <v>0</v>
      </c>
    </row>
    <row r="112" spans="1:11" x14ac:dyDescent="0.3">
      <c r="A112" s="26" t="s">
        <v>350</v>
      </c>
      <c r="B112" s="26" t="s">
        <v>351</v>
      </c>
      <c r="C112" s="26">
        <v>0</v>
      </c>
      <c r="D112" s="26">
        <v>23</v>
      </c>
      <c r="E112" s="26">
        <v>21</v>
      </c>
      <c r="G112" s="25">
        <f>SUMIFS(C112:E112, C6:E6, "19MEE314_CO1")</f>
        <v>0</v>
      </c>
      <c r="H112" s="25">
        <f>SUMIFS(C112:E112, C6:E6, "19MEE314_CO2")</f>
        <v>23</v>
      </c>
      <c r="I112" s="25">
        <f>SUMIFS(C112:E112, C6:E6, "19MEE314_CO3")</f>
        <v>21</v>
      </c>
      <c r="J112" s="25">
        <f>SUMIFS(C112:E112, C6:E6, "19MEE314_CO4")</f>
        <v>0</v>
      </c>
      <c r="K112" s="25">
        <f>SUMIFS(C112:E112, C6:E6, "19MEE314_CO5")</f>
        <v>0</v>
      </c>
    </row>
    <row r="113" spans="1:11" x14ac:dyDescent="0.3">
      <c r="A113" s="24" t="s">
        <v>352</v>
      </c>
      <c r="B113" s="24" t="s">
        <v>353</v>
      </c>
      <c r="C113" s="24">
        <v>10</v>
      </c>
      <c r="D113" s="24">
        <v>17</v>
      </c>
      <c r="E113" s="24">
        <v>18</v>
      </c>
      <c r="G113" s="25">
        <f>SUMIFS(C113:E113, C6:E6, "19MEE314_CO1")</f>
        <v>10</v>
      </c>
      <c r="H113" s="25">
        <f>SUMIFS(C113:E113, C6:E6, "19MEE314_CO2")</f>
        <v>17</v>
      </c>
      <c r="I113" s="25">
        <f>SUMIFS(C113:E113, C6:E6, "19MEE314_CO3")</f>
        <v>18</v>
      </c>
      <c r="J113" s="25">
        <f>SUMIFS(C113:E113, C6:E6, "19MEE314_CO4")</f>
        <v>0</v>
      </c>
      <c r="K113" s="25">
        <f>SUMIFS(C113:E113, C6:E6, "19MEE314_CO5")</f>
        <v>0</v>
      </c>
    </row>
    <row r="114" spans="1:11" x14ac:dyDescent="0.3">
      <c r="A114" s="26" t="s">
        <v>354</v>
      </c>
      <c r="B114" s="26" t="s">
        <v>355</v>
      </c>
      <c r="C114" s="26">
        <v>8</v>
      </c>
      <c r="D114" s="26">
        <v>23</v>
      </c>
      <c r="E114" s="26">
        <v>27</v>
      </c>
      <c r="G114" s="25">
        <f>SUMIFS(C114:E114, C6:E6, "19MEE314_CO1")</f>
        <v>8</v>
      </c>
      <c r="H114" s="25">
        <f>SUMIFS(C114:E114, C6:E6, "19MEE314_CO2")</f>
        <v>23</v>
      </c>
      <c r="I114" s="25">
        <f>SUMIFS(C114:E114, C6:E6, "19MEE314_CO3")</f>
        <v>27</v>
      </c>
      <c r="J114" s="25">
        <f>SUMIFS(C114:E114, C6:E6, "19MEE314_CO4")</f>
        <v>0</v>
      </c>
      <c r="K114" s="25">
        <f>SUMIFS(C114:E114, C6:E6, "19MEE314_CO5")</f>
        <v>0</v>
      </c>
    </row>
    <row r="115" spans="1:11" x14ac:dyDescent="0.3">
      <c r="A115" s="24" t="s">
        <v>356</v>
      </c>
      <c r="B115" s="24" t="s">
        <v>357</v>
      </c>
      <c r="C115" s="24">
        <v>8</v>
      </c>
      <c r="D115" s="24">
        <v>10</v>
      </c>
      <c r="E115" s="24">
        <v>18</v>
      </c>
      <c r="G115" s="25">
        <f>SUMIFS(C115:E115, C6:E6, "19MEE314_CO1")</f>
        <v>8</v>
      </c>
      <c r="H115" s="25">
        <f>SUMIFS(C115:E115, C6:E6, "19MEE314_CO2")</f>
        <v>10</v>
      </c>
      <c r="I115" s="25">
        <f>SUMIFS(C115:E115, C6:E6, "19MEE314_CO3")</f>
        <v>18</v>
      </c>
      <c r="J115" s="25">
        <f>SUMIFS(C115:E115, C6:E6, "19MEE314_CO4")</f>
        <v>0</v>
      </c>
      <c r="K115" s="25">
        <f>SUMIFS(C115:E115, C6:E6, "19MEE314_CO5")</f>
        <v>0</v>
      </c>
    </row>
    <row r="116" spans="1:11" x14ac:dyDescent="0.3">
      <c r="A116" s="26" t="s">
        <v>358</v>
      </c>
      <c r="B116" s="26" t="s">
        <v>359</v>
      </c>
      <c r="C116" s="26">
        <v>0</v>
      </c>
      <c r="D116" s="26">
        <v>10</v>
      </c>
      <c r="E116" s="26">
        <v>16</v>
      </c>
      <c r="G116" s="25">
        <f>SUMIFS(C116:E116, C6:E6, "19MEE314_CO1")</f>
        <v>0</v>
      </c>
      <c r="H116" s="25">
        <f>SUMIFS(C116:E116, C6:E6, "19MEE314_CO2")</f>
        <v>10</v>
      </c>
      <c r="I116" s="25">
        <f>SUMIFS(C116:E116, C6:E6, "19MEE314_CO3")</f>
        <v>16</v>
      </c>
      <c r="J116" s="25">
        <f>SUMIFS(C116:E116, C6:E6, "19MEE314_CO4")</f>
        <v>0</v>
      </c>
      <c r="K116" s="25">
        <f>SUMIFS(C116:E116, C6:E6, "19MEE314_CO5")</f>
        <v>0</v>
      </c>
    </row>
    <row r="117" spans="1:11" x14ac:dyDescent="0.3">
      <c r="A117" s="24" t="s">
        <v>360</v>
      </c>
      <c r="B117" s="24" t="s">
        <v>361</v>
      </c>
      <c r="C117" s="24">
        <v>7</v>
      </c>
      <c r="D117" s="24">
        <v>21</v>
      </c>
      <c r="E117" s="24">
        <v>15</v>
      </c>
      <c r="G117" s="25">
        <f>SUMIFS(C117:E117, C6:E6, "19MEE314_CO1")</f>
        <v>7</v>
      </c>
      <c r="H117" s="25">
        <f>SUMIFS(C117:E117, C6:E6, "19MEE314_CO2")</f>
        <v>21</v>
      </c>
      <c r="I117" s="25">
        <f>SUMIFS(C117:E117, C6:E6, "19MEE314_CO3")</f>
        <v>15</v>
      </c>
      <c r="J117" s="25">
        <f>SUMIFS(C117:E117, C6:E6, "19MEE314_CO4")</f>
        <v>0</v>
      </c>
      <c r="K117" s="25">
        <f>SUMIFS(C117:E117, C6:E6, "19MEE314_CO5")</f>
        <v>0</v>
      </c>
    </row>
    <row r="118" spans="1:11" x14ac:dyDescent="0.3">
      <c r="A118" s="26" t="s">
        <v>369</v>
      </c>
      <c r="B118" s="26"/>
      <c r="C118" s="26">
        <v>10</v>
      </c>
      <c r="D118" s="26">
        <v>27</v>
      </c>
      <c r="E118" s="26">
        <v>21</v>
      </c>
      <c r="G118" s="25">
        <f>SUMIFS(C118:E118, C6:E6, "19MEE314_CO1")</f>
        <v>10</v>
      </c>
      <c r="H118" s="25">
        <f>SUMIFS(C118:E118, C6:E6, "19MEE314_CO2")</f>
        <v>27</v>
      </c>
      <c r="I118" s="25">
        <f>SUMIFS(C118:E118, C6:E6, "19MEE314_CO3")</f>
        <v>21</v>
      </c>
      <c r="J118" s="25">
        <f>SUMIFS(C118:E118, C6:E6, "19MEE314_CO4")</f>
        <v>0</v>
      </c>
      <c r="K118" s="25">
        <f>SUMIFS(C118:E118, C6:E6, "19MEE314_CO5")</f>
        <v>0</v>
      </c>
    </row>
    <row r="119" spans="1:11" x14ac:dyDescent="0.3">
      <c r="A119" s="24" t="s">
        <v>371</v>
      </c>
      <c r="B119" s="24"/>
      <c r="C119" s="24">
        <v>12</v>
      </c>
      <c r="D119" s="24">
        <v>30</v>
      </c>
      <c r="E119" s="24">
        <v>41</v>
      </c>
      <c r="G119" s="25">
        <f>SUMIFS(C119:E119, C6:E6, "19MEE314_CO1")</f>
        <v>12</v>
      </c>
      <c r="H119" s="25">
        <f>SUMIFS(C119:E119, C6:E6, "19MEE314_CO2")</f>
        <v>30</v>
      </c>
      <c r="I119" s="25">
        <f>SUMIFS(C119:E119, C6:E6, "19MEE314_CO3")</f>
        <v>41</v>
      </c>
      <c r="J119" s="25">
        <f>SUMIFS(C119:E119, C6:E6, "19MEE314_CO4")</f>
        <v>0</v>
      </c>
      <c r="K119" s="25">
        <f>SUMIFS(C119:E119, C6:E6, "19MEE314_CO5")</f>
        <v>0</v>
      </c>
    </row>
    <row r="120" spans="1:11" x14ac:dyDescent="0.3">
      <c r="A120" s="26" t="s">
        <v>373</v>
      </c>
      <c r="B120" s="26"/>
      <c r="C120" s="26">
        <v>10</v>
      </c>
      <c r="D120" s="26">
        <v>17.5</v>
      </c>
      <c r="E120" s="26">
        <v>28</v>
      </c>
      <c r="G120" s="25">
        <f>SUMIFS(C120:E120, C6:E6, "19MEE314_CO1")</f>
        <v>10</v>
      </c>
      <c r="H120" s="25">
        <f>SUMIFS(C120:E120, C6:E6, "19MEE314_CO2")</f>
        <v>17.5</v>
      </c>
      <c r="I120" s="25">
        <f>SUMIFS(C120:E120, C6:E6, "19MEE314_CO3")</f>
        <v>28</v>
      </c>
      <c r="J120" s="25">
        <f>SUMIFS(C120:E120, C6:E6, "19MEE314_CO4")</f>
        <v>0</v>
      </c>
      <c r="K120" s="25">
        <f>SUMIFS(C120:E120, C6:E6, "19MEE314_CO5")</f>
        <v>0</v>
      </c>
    </row>
    <row r="121" spans="1:11" x14ac:dyDescent="0.3">
      <c r="A121" s="24" t="s">
        <v>375</v>
      </c>
      <c r="B121" s="24"/>
      <c r="C121" s="24">
        <v>5</v>
      </c>
      <c r="D121" s="24">
        <v>24</v>
      </c>
      <c r="E121" s="24">
        <v>17.5</v>
      </c>
      <c r="G121" s="25">
        <f>SUMIFS(C121:E121, C6:E6, "19MEE314_CO1")</f>
        <v>5</v>
      </c>
      <c r="H121" s="25">
        <f>SUMIFS(C121:E121, C6:E6, "19MEE314_CO2")</f>
        <v>24</v>
      </c>
      <c r="I121" s="25">
        <f>SUMIFS(C121:E121, C6:E6, "19MEE314_CO3")</f>
        <v>17.5</v>
      </c>
      <c r="J121" s="25">
        <f>SUMIFS(C121:E121, C6:E6, "19MEE314_CO4")</f>
        <v>0</v>
      </c>
      <c r="K121" s="25">
        <f>SUMIFS(C121:E121, C6:E6, "19MEE314_CO5")</f>
        <v>0</v>
      </c>
    </row>
    <row r="122" spans="1:11" x14ac:dyDescent="0.3">
      <c r="A122" s="26" t="s">
        <v>379</v>
      </c>
      <c r="B122" s="26"/>
      <c r="C122" s="26">
        <v>1</v>
      </c>
      <c r="D122" s="26">
        <v>33</v>
      </c>
      <c r="E122" s="26">
        <v>23</v>
      </c>
      <c r="G122" s="25">
        <f>SUMIFS(C122:E122, C6:E6, "19MEE314_CO1")</f>
        <v>1</v>
      </c>
      <c r="H122" s="25">
        <f>SUMIFS(C122:E122, C6:E6, "19MEE314_CO2")</f>
        <v>33</v>
      </c>
      <c r="I122" s="25">
        <f>SUMIFS(C122:E122, C6:E6, "19MEE314_CO3")</f>
        <v>23</v>
      </c>
      <c r="J122" s="25">
        <f>SUMIFS(C122:E122, C6:E6, "19MEE314_CO4")</f>
        <v>0</v>
      </c>
      <c r="K122" s="25">
        <f>SUMIFS(C122:E122, C6:E6, "19MEE314_CO5")</f>
        <v>0</v>
      </c>
    </row>
    <row r="123" spans="1:11" x14ac:dyDescent="0.3">
      <c r="A123" s="24" t="s">
        <v>383</v>
      </c>
      <c r="B123" s="24"/>
      <c r="C123" s="24">
        <v>8</v>
      </c>
      <c r="D123" s="24">
        <v>28</v>
      </c>
      <c r="E123" s="24">
        <v>19</v>
      </c>
      <c r="G123" s="25">
        <f>SUMIFS(C123:E123, C6:E6, "19MEE314_CO1")</f>
        <v>8</v>
      </c>
      <c r="H123" s="25">
        <f>SUMIFS(C123:E123, C6:E6, "19MEE314_CO2")</f>
        <v>28</v>
      </c>
      <c r="I123" s="25">
        <f>SUMIFS(C123:E123, C6:E6, "19MEE314_CO3")</f>
        <v>19</v>
      </c>
      <c r="J123" s="25">
        <f>SUMIFS(C123:E123, C6:E6, "19MEE314_CO4")</f>
        <v>0</v>
      </c>
      <c r="K123" s="25">
        <f>SUMIFS(C123:E123, C6:E6, "19MEE314_CO5")</f>
        <v>0</v>
      </c>
    </row>
    <row r="124" spans="1:11" x14ac:dyDescent="0.3">
      <c r="A124" s="26" t="s">
        <v>385</v>
      </c>
      <c r="B124" s="26"/>
      <c r="C124" s="26">
        <v>3.5</v>
      </c>
      <c r="D124" s="26">
        <v>26.5</v>
      </c>
      <c r="E124" s="26">
        <v>26</v>
      </c>
      <c r="G124" s="25">
        <f>SUMIFS(C124:E124, C6:E6, "19MEE314_CO1")</f>
        <v>3.5</v>
      </c>
      <c r="H124" s="25">
        <f>SUMIFS(C124:E124, C6:E6, "19MEE314_CO2")</f>
        <v>26.5</v>
      </c>
      <c r="I124" s="25">
        <f>SUMIFS(C124:E124, C6:E6, "19MEE314_CO3")</f>
        <v>26</v>
      </c>
      <c r="J124" s="25">
        <f>SUMIFS(C124:E124, C6:E6, "19MEE314_CO4")</f>
        <v>0</v>
      </c>
      <c r="K124" s="25">
        <f>SUMIFS(C124:E124, C6:E6, "19MEE314_CO5")</f>
        <v>0</v>
      </c>
    </row>
    <row r="125" spans="1:11" x14ac:dyDescent="0.3">
      <c r="A125" s="24" t="s">
        <v>387</v>
      </c>
      <c r="B125" s="24" t="s">
        <v>388</v>
      </c>
      <c r="C125" s="24">
        <v>0</v>
      </c>
      <c r="D125" s="24">
        <v>14</v>
      </c>
      <c r="E125" s="24">
        <v>24</v>
      </c>
      <c r="G125" s="25">
        <f>SUMIFS(C125:E125, C6:E6, "19MEE314_CO1")</f>
        <v>0</v>
      </c>
      <c r="H125" s="25">
        <f>SUMIFS(C125:E125, C6:E6, "19MEE314_CO2")</f>
        <v>14</v>
      </c>
      <c r="I125" s="25">
        <f>SUMIFS(C125:E125, C6:E6, "19MEE314_CO3")</f>
        <v>24</v>
      </c>
      <c r="J125" s="25">
        <f>SUMIFS(C125:E125, C6:E6, "19MEE314_CO4")</f>
        <v>0</v>
      </c>
      <c r="K125" s="25">
        <f>SUMIFS(C125:E125, C6:E6, "19MEE314_CO5")</f>
        <v>0</v>
      </c>
    </row>
    <row r="126" spans="1:11" x14ac:dyDescent="0.3">
      <c r="A126" s="26" t="s">
        <v>389</v>
      </c>
      <c r="B126" s="26" t="s">
        <v>390</v>
      </c>
      <c r="C126" s="26">
        <v>9</v>
      </c>
      <c r="D126" s="26">
        <v>25</v>
      </c>
      <c r="E126" s="26">
        <v>18</v>
      </c>
      <c r="G126" s="25">
        <f>SUMIFS(C126:E126, C6:E6, "19MEE314_CO1")</f>
        <v>9</v>
      </c>
      <c r="H126" s="25">
        <f>SUMIFS(C126:E126, C6:E6, "19MEE314_CO2")</f>
        <v>25</v>
      </c>
      <c r="I126" s="25">
        <f>SUMIFS(C126:E126, C6:E6, "19MEE314_CO3")</f>
        <v>18</v>
      </c>
      <c r="J126" s="25">
        <f>SUMIFS(C126:E126, C6:E6, "19MEE314_CO4")</f>
        <v>0</v>
      </c>
      <c r="K126" s="25">
        <f>SUMIFS(C126:E126, C6:E6, "19MEE314_CO5")</f>
        <v>0</v>
      </c>
    </row>
    <row r="127" spans="1:11" x14ac:dyDescent="0.3">
      <c r="A127" s="24" t="s">
        <v>391</v>
      </c>
      <c r="B127" s="24" t="s">
        <v>392</v>
      </c>
      <c r="C127" s="24">
        <v>4</v>
      </c>
      <c r="D127" s="24">
        <v>8</v>
      </c>
      <c r="E127" s="24">
        <v>23</v>
      </c>
      <c r="G127" s="25">
        <f>SUMIFS(C127:E127, C6:E6, "19MEE314_CO1")</f>
        <v>4</v>
      </c>
      <c r="H127" s="25">
        <f>SUMIFS(C127:E127, C6:E6, "19MEE314_CO2")</f>
        <v>8</v>
      </c>
      <c r="I127" s="25">
        <f>SUMIFS(C127:E127, C6:E6, "19MEE314_CO3")</f>
        <v>23</v>
      </c>
      <c r="J127" s="25">
        <f>SUMIFS(C127:E127, C6:E6, "19MEE314_CO4")</f>
        <v>0</v>
      </c>
      <c r="K127" s="25">
        <f>SUMIFS(C127:E127, C6:E6, "19MEE314_CO5")</f>
        <v>0</v>
      </c>
    </row>
    <row r="128" spans="1:11" x14ac:dyDescent="0.3">
      <c r="A128" s="26" t="s">
        <v>393</v>
      </c>
      <c r="B128" s="26" t="s">
        <v>394</v>
      </c>
      <c r="C128" s="26">
        <v>13</v>
      </c>
      <c r="D128" s="26">
        <v>9</v>
      </c>
      <c r="E128" s="26">
        <v>27</v>
      </c>
      <c r="G128" s="25">
        <f>SUMIFS(C128:E128, C6:E6, "19MEE314_CO1")</f>
        <v>13</v>
      </c>
      <c r="H128" s="25">
        <f>SUMIFS(C128:E128, C6:E6, "19MEE314_CO2")</f>
        <v>9</v>
      </c>
      <c r="I128" s="25">
        <f>SUMIFS(C128:E128, C6:E6, "19MEE314_CO3")</f>
        <v>27</v>
      </c>
      <c r="J128" s="25">
        <f>SUMIFS(C128:E128, C6:E6, "19MEE314_CO4")</f>
        <v>0</v>
      </c>
      <c r="K128" s="25">
        <f>SUMIFS(C128:E128, C6:E6, "19MEE314_CO5")</f>
        <v>0</v>
      </c>
    </row>
    <row r="129" spans="1:11" x14ac:dyDescent="0.3">
      <c r="A129" s="24" t="s">
        <v>395</v>
      </c>
      <c r="B129" s="24" t="s">
        <v>396</v>
      </c>
      <c r="C129" s="24">
        <v>4</v>
      </c>
      <c r="D129" s="24">
        <v>7</v>
      </c>
      <c r="E129" s="24">
        <v>15</v>
      </c>
      <c r="G129" s="25">
        <f>SUMIFS(C129:E129, C6:E6, "19MEE314_CO1")</f>
        <v>4</v>
      </c>
      <c r="H129" s="25">
        <f>SUMIFS(C129:E129, C6:E6, "19MEE314_CO2")</f>
        <v>7</v>
      </c>
      <c r="I129" s="25">
        <f>SUMIFS(C129:E129, C6:E6, "19MEE314_CO3")</f>
        <v>15</v>
      </c>
      <c r="J129" s="25">
        <f>SUMIFS(C129:E129, C6:E6, "19MEE314_CO4")</f>
        <v>0</v>
      </c>
      <c r="K129" s="25">
        <f>SUMIFS(C129:E129, C6:E6, "19MEE314_CO5")</f>
        <v>0</v>
      </c>
    </row>
    <row r="130" spans="1:11" x14ac:dyDescent="0.3">
      <c r="A130" s="26" t="s">
        <v>397</v>
      </c>
      <c r="B130" s="26" t="s">
        <v>398</v>
      </c>
      <c r="C130" s="26">
        <v>7</v>
      </c>
      <c r="D130" s="26">
        <v>36</v>
      </c>
      <c r="E130" s="26">
        <v>20</v>
      </c>
      <c r="G130" s="25">
        <f>SUMIFS(C130:E130, C6:E6, "19MEE314_CO1")</f>
        <v>7</v>
      </c>
      <c r="H130" s="25">
        <f>SUMIFS(C130:E130, C6:E6, "19MEE314_CO2")</f>
        <v>36</v>
      </c>
      <c r="I130" s="25">
        <f>SUMIFS(C130:E130, C6:E6, "19MEE314_CO3")</f>
        <v>20</v>
      </c>
      <c r="J130" s="25">
        <f>SUMIFS(C130:E130, C6:E6, "19MEE314_CO4")</f>
        <v>0</v>
      </c>
      <c r="K130" s="25">
        <f>SUMIFS(C130:E130, C6:E6, "19MEE314_CO5")</f>
        <v>0</v>
      </c>
    </row>
    <row r="131" spans="1:11" x14ac:dyDescent="0.3">
      <c r="A131" s="24" t="s">
        <v>401</v>
      </c>
      <c r="B131" s="24" t="s">
        <v>402</v>
      </c>
      <c r="C131" s="24">
        <v>10</v>
      </c>
      <c r="D131" s="24">
        <v>28</v>
      </c>
      <c r="E131" s="24">
        <v>11</v>
      </c>
      <c r="G131" s="25">
        <f>SUMIFS(C131:E131, C6:E6, "19MEE314_CO1")</f>
        <v>10</v>
      </c>
      <c r="H131" s="25">
        <f>SUMIFS(C131:E131, C6:E6, "19MEE314_CO2")</f>
        <v>28</v>
      </c>
      <c r="I131" s="25">
        <f>SUMIFS(C131:E131, C6:E6, "19MEE314_CO3")</f>
        <v>11</v>
      </c>
      <c r="J131" s="25">
        <f>SUMIFS(C131:E131, C6:E6, "19MEE314_CO4")</f>
        <v>0</v>
      </c>
      <c r="K131" s="25">
        <f>SUMIFS(C131:E131, C6:E6, "19MEE314_CO5")</f>
        <v>0</v>
      </c>
    </row>
    <row r="132" spans="1:11" x14ac:dyDescent="0.3">
      <c r="A132" s="26" t="s">
        <v>403</v>
      </c>
      <c r="B132" s="26" t="s">
        <v>404</v>
      </c>
      <c r="C132" s="26">
        <v>9</v>
      </c>
      <c r="D132" s="26">
        <v>19.5</v>
      </c>
      <c r="E132" s="26">
        <v>20</v>
      </c>
      <c r="G132" s="25">
        <f>SUMIFS(C132:E132, C6:E6, "19MEE314_CO1")</f>
        <v>9</v>
      </c>
      <c r="H132" s="25">
        <f>SUMIFS(C132:E132, C6:E6, "19MEE314_CO2")</f>
        <v>19.5</v>
      </c>
      <c r="I132" s="25">
        <f>SUMIFS(C132:E132, C6:E6, "19MEE314_CO3")</f>
        <v>20</v>
      </c>
      <c r="J132" s="25">
        <f>SUMIFS(C132:E132, C6:E6, "19MEE314_CO4")</f>
        <v>0</v>
      </c>
      <c r="K132" s="25">
        <f>SUMIFS(C132:E132, C6:E6, "19MEE314_CO5")</f>
        <v>0</v>
      </c>
    </row>
    <row r="133" spans="1:11" x14ac:dyDescent="0.3">
      <c r="A133" s="24" t="s">
        <v>405</v>
      </c>
      <c r="B133" s="24" t="s">
        <v>406</v>
      </c>
      <c r="C133" s="24">
        <v>10</v>
      </c>
      <c r="D133" s="24">
        <v>10</v>
      </c>
      <c r="E133" s="24">
        <v>10</v>
      </c>
      <c r="G133" s="25">
        <f>SUMIFS(C133:E133, C6:E6, "19MEE314_CO1")</f>
        <v>10</v>
      </c>
      <c r="H133" s="25">
        <f>SUMIFS(C133:E133, C6:E6, "19MEE314_CO2")</f>
        <v>10</v>
      </c>
      <c r="I133" s="25">
        <f>SUMIFS(C133:E133, C6:E6, "19MEE314_CO3")</f>
        <v>10</v>
      </c>
      <c r="J133" s="25">
        <f>SUMIFS(C133:E133, C6:E6, "19MEE314_CO4")</f>
        <v>0</v>
      </c>
      <c r="K133" s="25">
        <f>SUMIFS(C133:E133, C6:E6, "19MEE314_CO5")</f>
        <v>0</v>
      </c>
    </row>
    <row r="134" spans="1:11" x14ac:dyDescent="0.3">
      <c r="A134" s="26" t="s">
        <v>407</v>
      </c>
      <c r="B134" s="26" t="s">
        <v>408</v>
      </c>
      <c r="C134" s="26">
        <v>0</v>
      </c>
      <c r="D134" s="26">
        <v>18</v>
      </c>
      <c r="E134" s="26">
        <v>9</v>
      </c>
      <c r="G134" s="25">
        <f>SUMIFS(C134:E134, C6:E6, "19MEE314_CO1")</f>
        <v>0</v>
      </c>
      <c r="H134" s="25">
        <f>SUMIFS(C134:E134, C6:E6, "19MEE314_CO2")</f>
        <v>18</v>
      </c>
      <c r="I134" s="25">
        <f>SUMIFS(C134:E134, C6:E6, "19MEE314_CO3")</f>
        <v>9</v>
      </c>
      <c r="J134" s="25">
        <f>SUMIFS(C134:E134, C6:E6, "19MEE314_CO4")</f>
        <v>0</v>
      </c>
      <c r="K134" s="25">
        <f>SUMIFS(C134:E134, C6:E6, "19MEE314_CO5")</f>
        <v>0</v>
      </c>
    </row>
    <row r="135" spans="1:11" x14ac:dyDescent="0.3">
      <c r="A135" s="24" t="s">
        <v>409</v>
      </c>
      <c r="B135" s="24" t="s">
        <v>410</v>
      </c>
      <c r="C135" s="24">
        <v>7</v>
      </c>
      <c r="D135" s="24">
        <v>24.5</v>
      </c>
      <c r="E135" s="24">
        <v>34</v>
      </c>
      <c r="G135" s="25">
        <f>SUMIFS(C135:E135, C6:E6, "19MEE314_CO1")</f>
        <v>7</v>
      </c>
      <c r="H135" s="25">
        <f>SUMIFS(C135:E135, C6:E6, "19MEE314_CO2")</f>
        <v>24.5</v>
      </c>
      <c r="I135" s="25">
        <f>SUMIFS(C135:E135, C6:E6, "19MEE314_CO3")</f>
        <v>34</v>
      </c>
      <c r="J135" s="25">
        <f>SUMIFS(C135:E135, C6:E6, "19MEE314_CO4")</f>
        <v>0</v>
      </c>
      <c r="K135" s="25">
        <f>SUMIFS(C135:E135, C6:E6, "19MEE314_CO5")</f>
        <v>0</v>
      </c>
    </row>
    <row r="136" spans="1:11" x14ac:dyDescent="0.3">
      <c r="A136" s="26" t="s">
        <v>411</v>
      </c>
      <c r="B136" s="26" t="s">
        <v>412</v>
      </c>
      <c r="C136" s="26">
        <v>8</v>
      </c>
      <c r="D136" s="26">
        <v>12</v>
      </c>
      <c r="E136" s="26">
        <v>17</v>
      </c>
      <c r="G136" s="25">
        <f>SUMIFS(C136:E136, C6:E6, "19MEE314_CO1")</f>
        <v>8</v>
      </c>
      <c r="H136" s="25">
        <f>SUMIFS(C136:E136, C6:E6, "19MEE314_CO2")</f>
        <v>12</v>
      </c>
      <c r="I136" s="25">
        <f>SUMIFS(C136:E136, C6:E6, "19MEE314_CO3")</f>
        <v>17</v>
      </c>
      <c r="J136" s="25">
        <f>SUMIFS(C136:E136, C6:E6, "19MEE314_CO4")</f>
        <v>0</v>
      </c>
      <c r="K136" s="25">
        <f>SUMIFS(C136:E136, C6:E6, "19MEE314_CO5")</f>
        <v>0</v>
      </c>
    </row>
    <row r="137" spans="1:11" x14ac:dyDescent="0.3">
      <c r="A137" s="24" t="s">
        <v>413</v>
      </c>
      <c r="B137" s="24" t="s">
        <v>414</v>
      </c>
      <c r="C137" s="24">
        <v>8</v>
      </c>
      <c r="D137" s="24">
        <v>32</v>
      </c>
      <c r="E137" s="24">
        <v>16</v>
      </c>
      <c r="G137" s="25">
        <f>SUMIFS(C137:E137, C6:E6, "19MEE314_CO1")</f>
        <v>8</v>
      </c>
      <c r="H137" s="25">
        <f>SUMIFS(C137:E137, C6:E6, "19MEE314_CO2")</f>
        <v>32</v>
      </c>
      <c r="I137" s="25">
        <f>SUMIFS(C137:E137, C6:E6, "19MEE314_CO3")</f>
        <v>16</v>
      </c>
      <c r="J137" s="25">
        <f>SUMIFS(C137:E137, C6:E6, "19MEE314_CO4")</f>
        <v>0</v>
      </c>
      <c r="K137" s="25">
        <f>SUMIFS(C137:E137, C6:E6, "19MEE314_CO5")</f>
        <v>0</v>
      </c>
    </row>
    <row r="138" spans="1:11" x14ac:dyDescent="0.3">
      <c r="A138" s="26" t="s">
        <v>415</v>
      </c>
      <c r="B138" s="26" t="s">
        <v>416</v>
      </c>
      <c r="C138" s="26">
        <v>3</v>
      </c>
      <c r="D138" s="26">
        <v>20</v>
      </c>
      <c r="E138" s="26">
        <v>19</v>
      </c>
      <c r="G138" s="25">
        <f>SUMIFS(C138:E138, C6:E6, "19MEE314_CO1")</f>
        <v>3</v>
      </c>
      <c r="H138" s="25">
        <f>SUMIFS(C138:E138, C6:E6, "19MEE314_CO2")</f>
        <v>20</v>
      </c>
      <c r="I138" s="25">
        <f>SUMIFS(C138:E138, C6:E6, "19MEE314_CO3")</f>
        <v>19</v>
      </c>
      <c r="J138" s="25">
        <f>SUMIFS(C138:E138, C6:E6, "19MEE314_CO4")</f>
        <v>0</v>
      </c>
      <c r="K138" s="25">
        <f>SUMIFS(C138:E138, C6:E6, "19MEE314_CO5")</f>
        <v>0</v>
      </c>
    </row>
    <row r="139" spans="1:11" x14ac:dyDescent="0.3">
      <c r="A139" s="24" t="s">
        <v>417</v>
      </c>
      <c r="B139" s="24" t="s">
        <v>418</v>
      </c>
      <c r="C139" s="24">
        <v>6</v>
      </c>
      <c r="D139" s="24">
        <v>19</v>
      </c>
      <c r="E139" s="24">
        <v>11</v>
      </c>
      <c r="G139" s="25">
        <f>SUMIFS(C139:E139, C6:E6, "19MEE314_CO1")</f>
        <v>6</v>
      </c>
      <c r="H139" s="25">
        <f>SUMIFS(C139:E139, C6:E6, "19MEE314_CO2")</f>
        <v>19</v>
      </c>
      <c r="I139" s="25">
        <f>SUMIFS(C139:E139, C6:E6, "19MEE314_CO3")</f>
        <v>11</v>
      </c>
      <c r="J139" s="25">
        <f>SUMIFS(C139:E139, C6:E6, "19MEE314_CO4")</f>
        <v>0</v>
      </c>
      <c r="K139" s="25">
        <f>SUMIFS(C139:E139, C6:E6, "19MEE314_CO5")</f>
        <v>0</v>
      </c>
    </row>
    <row r="140" spans="1:11" x14ac:dyDescent="0.3">
      <c r="A140" s="26" t="s">
        <v>419</v>
      </c>
      <c r="B140" s="26" t="s">
        <v>420</v>
      </c>
      <c r="C140" s="26">
        <v>0</v>
      </c>
      <c r="D140" s="26">
        <v>15</v>
      </c>
      <c r="E140" s="26">
        <v>16</v>
      </c>
      <c r="G140" s="25">
        <f>SUMIFS(C140:E140, C6:E6, "19MEE314_CO1")</f>
        <v>0</v>
      </c>
      <c r="H140" s="25">
        <f>SUMIFS(C140:E140, C6:E6, "19MEE314_CO2")</f>
        <v>15</v>
      </c>
      <c r="I140" s="25">
        <f>SUMIFS(C140:E140, C6:E6, "19MEE314_CO3")</f>
        <v>16</v>
      </c>
      <c r="J140" s="25">
        <f>SUMIFS(C140:E140, C6:E6, "19MEE314_CO4")</f>
        <v>0</v>
      </c>
      <c r="K140" s="25">
        <f>SUMIFS(C140:E140, C6:E6, "19MEE314_CO5")</f>
        <v>0</v>
      </c>
    </row>
    <row r="141" spans="1:11" x14ac:dyDescent="0.3">
      <c r="A141" s="24" t="s">
        <v>421</v>
      </c>
      <c r="B141" s="24" t="s">
        <v>422</v>
      </c>
      <c r="C141" s="24">
        <v>9</v>
      </c>
      <c r="D141" s="24">
        <v>21</v>
      </c>
      <c r="E141" s="24">
        <v>31</v>
      </c>
      <c r="G141" s="25">
        <f>SUMIFS(C141:E141, C6:E6, "19MEE314_CO1")</f>
        <v>9</v>
      </c>
      <c r="H141" s="25">
        <f>SUMIFS(C141:E141, C6:E6, "19MEE314_CO2")</f>
        <v>21</v>
      </c>
      <c r="I141" s="25">
        <f>SUMIFS(C141:E141, C6:E6, "19MEE314_CO3")</f>
        <v>31</v>
      </c>
      <c r="J141" s="25">
        <f>SUMIFS(C141:E141, C6:E6, "19MEE314_CO4")</f>
        <v>0</v>
      </c>
      <c r="K141" s="25">
        <f>SUMIFS(C141:E141, C6:E6, "19MEE314_CO5")</f>
        <v>0</v>
      </c>
    </row>
    <row r="142" spans="1:11" x14ac:dyDescent="0.3">
      <c r="A142" s="26" t="s">
        <v>423</v>
      </c>
      <c r="B142" s="26"/>
      <c r="C142" s="26">
        <v>8</v>
      </c>
      <c r="D142" s="26">
        <v>17.5</v>
      </c>
      <c r="E142" s="26">
        <v>28</v>
      </c>
      <c r="G142" s="25">
        <f>SUMIFS(C142:E142, C6:E6, "19MEE314_CO1")</f>
        <v>8</v>
      </c>
      <c r="H142" s="25">
        <f>SUMIFS(C142:E142, C6:E6, "19MEE314_CO2")</f>
        <v>17.5</v>
      </c>
      <c r="I142" s="25">
        <f>SUMIFS(C142:E142, C6:E6, "19MEE314_CO3")</f>
        <v>28</v>
      </c>
      <c r="J142" s="25">
        <f>SUMIFS(C142:E142, C6:E6, "19MEE314_CO4")</f>
        <v>0</v>
      </c>
      <c r="K142" s="25">
        <f>SUMIFS(C142:E142, C6:E6, "19MEE314_CO5")</f>
        <v>0</v>
      </c>
    </row>
    <row r="143" spans="1:11" x14ac:dyDescent="0.3">
      <c r="A143" s="24" t="s">
        <v>425</v>
      </c>
      <c r="B143" s="24"/>
      <c r="C143" s="24">
        <v>10</v>
      </c>
      <c r="D143" s="24">
        <v>15</v>
      </c>
      <c r="E143" s="24">
        <v>23</v>
      </c>
      <c r="G143" s="25">
        <f>SUMIFS(C143:E143, C6:E6, "19MEE314_CO1")</f>
        <v>10</v>
      </c>
      <c r="H143" s="25">
        <f>SUMIFS(C143:E143, C6:E6, "19MEE314_CO2")</f>
        <v>15</v>
      </c>
      <c r="I143" s="25">
        <f>SUMIFS(C143:E143, C6:E6, "19MEE314_CO3")</f>
        <v>23</v>
      </c>
      <c r="J143" s="25">
        <f>SUMIFS(C143:E143, C6:E6, "19MEE314_CO4")</f>
        <v>0</v>
      </c>
      <c r="K143" s="25">
        <f>SUMIFS(C143:E143, C6:E6, "19MEE314_CO5")</f>
        <v>0</v>
      </c>
    </row>
    <row r="144" spans="1:11" x14ac:dyDescent="0.3">
      <c r="A144" s="26" t="s">
        <v>429</v>
      </c>
      <c r="B144" s="26" t="s">
        <v>430</v>
      </c>
      <c r="C144" s="26">
        <v>11</v>
      </c>
      <c r="D144" s="26">
        <v>19</v>
      </c>
      <c r="E144" s="26">
        <v>18</v>
      </c>
      <c r="G144" s="25">
        <f>SUMIFS(C144:E144, C6:E6, "19MEE314_CO1")</f>
        <v>11</v>
      </c>
      <c r="H144" s="25">
        <f>SUMIFS(C144:E144, C6:E6, "19MEE314_CO2")</f>
        <v>19</v>
      </c>
      <c r="I144" s="25">
        <f>SUMIFS(C144:E144, C6:E6, "19MEE314_CO3")</f>
        <v>18</v>
      </c>
      <c r="J144" s="25">
        <f>SUMIFS(C144:E144, C6:E6, "19MEE314_CO4")</f>
        <v>0</v>
      </c>
      <c r="K144" s="25">
        <f>SUMIFS(C144:E144, C6:E6, "19MEE314_CO5")</f>
        <v>0</v>
      </c>
    </row>
    <row r="145" spans="1:11" x14ac:dyDescent="0.3">
      <c r="A145" s="24" t="s">
        <v>433</v>
      </c>
      <c r="B145" s="24" t="s">
        <v>434</v>
      </c>
      <c r="C145" s="24">
        <v>0</v>
      </c>
      <c r="D145" s="24">
        <v>7</v>
      </c>
      <c r="E145" s="24">
        <v>20</v>
      </c>
      <c r="G145" s="25">
        <f>SUMIFS(C145:E145, C6:E6, "19MEE314_CO1")</f>
        <v>0</v>
      </c>
      <c r="H145" s="25">
        <f>SUMIFS(C145:E145, C6:E6, "19MEE314_CO2")</f>
        <v>7</v>
      </c>
      <c r="I145" s="25">
        <f>SUMIFS(C145:E145, C6:E6, "19MEE314_CO3")</f>
        <v>20</v>
      </c>
      <c r="J145" s="25">
        <f>SUMIFS(C145:E145, C6:E6, "19MEE314_CO4")</f>
        <v>0</v>
      </c>
      <c r="K145" s="25">
        <f>SUMIFS(C145:E145, C6:E6, "19MEE314_CO5")</f>
        <v>0</v>
      </c>
    </row>
    <row r="146" spans="1:11" x14ac:dyDescent="0.3">
      <c r="A146" s="26" t="s">
        <v>435</v>
      </c>
      <c r="B146" s="26" t="s">
        <v>436</v>
      </c>
      <c r="C146" s="26">
        <v>5</v>
      </c>
      <c r="D146" s="26">
        <v>36</v>
      </c>
      <c r="E146" s="26">
        <v>29</v>
      </c>
      <c r="G146" s="25">
        <f>SUMIFS(C146:E146, C6:E6, "19MEE314_CO1")</f>
        <v>5</v>
      </c>
      <c r="H146" s="25">
        <f>SUMIFS(C146:E146, C6:E6, "19MEE314_CO2")</f>
        <v>36</v>
      </c>
      <c r="I146" s="25">
        <f>SUMIFS(C146:E146, C6:E6, "19MEE314_CO3")</f>
        <v>29</v>
      </c>
      <c r="J146" s="25">
        <f>SUMIFS(C146:E146, C6:E6, "19MEE314_CO4")</f>
        <v>0</v>
      </c>
      <c r="K146" s="25">
        <f>SUMIFS(C146:E146, C6:E6, "19MEE314_CO5")</f>
        <v>0</v>
      </c>
    </row>
    <row r="147" spans="1:11" x14ac:dyDescent="0.3">
      <c r="A147" s="24" t="s">
        <v>437</v>
      </c>
      <c r="B147" s="24"/>
      <c r="C147" s="24">
        <v>0</v>
      </c>
      <c r="D147" s="24">
        <v>35</v>
      </c>
      <c r="E147" s="24">
        <v>20</v>
      </c>
      <c r="G147" s="25">
        <f>SUMIFS(C147:E147, C6:E6, "19MEE314_CO1")</f>
        <v>0</v>
      </c>
      <c r="H147" s="25">
        <f>SUMIFS(C147:E147, C6:E6, "19MEE314_CO2")</f>
        <v>35</v>
      </c>
      <c r="I147" s="25">
        <f>SUMIFS(C147:E147, C6:E6, "19MEE314_CO3")</f>
        <v>20</v>
      </c>
      <c r="J147" s="25">
        <f>SUMIFS(C147:E147, C6:E6, "19MEE314_CO4")</f>
        <v>0</v>
      </c>
      <c r="K147" s="25">
        <f>SUMIFS(C147:E147, C6:E6, "19MEE314_CO5")</f>
        <v>0</v>
      </c>
    </row>
    <row r="148" spans="1:11" x14ac:dyDescent="0.3">
      <c r="A148" s="26" t="s">
        <v>439</v>
      </c>
      <c r="B148" s="26" t="s">
        <v>440</v>
      </c>
      <c r="C148" s="26">
        <v>7</v>
      </c>
      <c r="D148" s="26">
        <v>21</v>
      </c>
      <c r="E148" s="26">
        <v>24</v>
      </c>
      <c r="G148" s="25">
        <f>SUMIFS(C148:E148, C6:E6, "19MEE314_CO1")</f>
        <v>7</v>
      </c>
      <c r="H148" s="25">
        <f>SUMIFS(C148:E148, C6:E6, "19MEE314_CO2")</f>
        <v>21</v>
      </c>
      <c r="I148" s="25">
        <f>SUMIFS(C148:E148, C6:E6, "19MEE314_CO3")</f>
        <v>24</v>
      </c>
      <c r="J148" s="25">
        <f>SUMIFS(C148:E148, C6:E6, "19MEE314_CO4")</f>
        <v>0</v>
      </c>
      <c r="K148" s="25">
        <f>SUMIFS(C148:E148, C6:E6, "19MEE314_CO5")</f>
        <v>0</v>
      </c>
    </row>
    <row r="149" spans="1:11" x14ac:dyDescent="0.3">
      <c r="A149" s="24" t="s">
        <v>441</v>
      </c>
      <c r="B149" s="24" t="s">
        <v>442</v>
      </c>
      <c r="C149" s="24">
        <v>11</v>
      </c>
      <c r="D149" s="24">
        <v>12</v>
      </c>
      <c r="E149" s="24">
        <v>22</v>
      </c>
      <c r="G149" s="25">
        <f>SUMIFS(C149:E149, C6:E6, "19MEE314_CO1")</f>
        <v>11</v>
      </c>
      <c r="H149" s="25">
        <f>SUMIFS(C149:E149, C6:E6, "19MEE314_CO2")</f>
        <v>12</v>
      </c>
      <c r="I149" s="25">
        <f>SUMIFS(C149:E149, C6:E6, "19MEE314_CO3")</f>
        <v>22</v>
      </c>
      <c r="J149" s="25">
        <f>SUMIFS(C149:E149, C6:E6, "19MEE314_CO4")</f>
        <v>0</v>
      </c>
      <c r="K149" s="25">
        <f>SUMIFS(C149:E149, C6:E6, "19MEE314_CO5")</f>
        <v>0</v>
      </c>
    </row>
    <row r="150" spans="1:11" x14ac:dyDescent="0.3">
      <c r="A150" s="26" t="s">
        <v>443</v>
      </c>
      <c r="B150" s="26" t="s">
        <v>444</v>
      </c>
      <c r="C150" s="26">
        <v>0</v>
      </c>
      <c r="D150" s="26">
        <v>9</v>
      </c>
      <c r="E150" s="26">
        <v>15</v>
      </c>
      <c r="G150" s="25">
        <f>SUMIFS(C150:E150, C6:E6, "19MEE314_CO1")</f>
        <v>0</v>
      </c>
      <c r="H150" s="25">
        <f>SUMIFS(C150:E150, C6:E6, "19MEE314_CO2")</f>
        <v>9</v>
      </c>
      <c r="I150" s="25">
        <f>SUMIFS(C150:E150, C6:E6, "19MEE314_CO3")</f>
        <v>15</v>
      </c>
      <c r="J150" s="25">
        <f>SUMIFS(C150:E150, C6:E6, "19MEE314_CO4")</f>
        <v>0</v>
      </c>
      <c r="K150" s="25">
        <f>SUMIFS(C150:E150, C6:E6, "19MEE314_CO5")</f>
        <v>0</v>
      </c>
    </row>
    <row r="151" spans="1:11" x14ac:dyDescent="0.3">
      <c r="A151" s="24" t="s">
        <v>445</v>
      </c>
      <c r="B151" s="24" t="s">
        <v>446</v>
      </c>
      <c r="C151" s="24">
        <v>10</v>
      </c>
      <c r="D151" s="24">
        <v>20</v>
      </c>
      <c r="E151" s="24">
        <v>31</v>
      </c>
      <c r="G151" s="25">
        <f>SUMIFS(C151:E151, C6:E6, "19MEE314_CO1")</f>
        <v>10</v>
      </c>
      <c r="H151" s="25">
        <f>SUMIFS(C151:E151, C6:E6, "19MEE314_CO2")</f>
        <v>20</v>
      </c>
      <c r="I151" s="25">
        <f>SUMIFS(C151:E151, C6:E6, "19MEE314_CO3")</f>
        <v>31</v>
      </c>
      <c r="J151" s="25">
        <f>SUMIFS(C151:E151, C6:E6, "19MEE314_CO4")</f>
        <v>0</v>
      </c>
      <c r="K151" s="25">
        <f>SUMIFS(C151:E151, C6:E6, "19MEE314_CO5")</f>
        <v>0</v>
      </c>
    </row>
    <row r="152" spans="1:11" x14ac:dyDescent="0.3">
      <c r="A152" s="26" t="s">
        <v>447</v>
      </c>
      <c r="B152" s="26"/>
      <c r="C152" s="26">
        <v>0</v>
      </c>
      <c r="D152" s="26">
        <v>23</v>
      </c>
      <c r="E152" s="26">
        <v>17</v>
      </c>
      <c r="G152" s="25">
        <f>SUMIFS(C152:E152, C6:E6, "19MEE314_CO1")</f>
        <v>0</v>
      </c>
      <c r="H152" s="25">
        <f>SUMIFS(C152:E152, C6:E6, "19MEE314_CO2")</f>
        <v>23</v>
      </c>
      <c r="I152" s="25">
        <f>SUMIFS(C152:E152, C6:E6, "19MEE314_CO3")</f>
        <v>17</v>
      </c>
      <c r="J152" s="25">
        <f>SUMIFS(C152:E152, C6:E6, "19MEE314_CO4")</f>
        <v>0</v>
      </c>
      <c r="K152" s="25">
        <f>SUMIFS(C152:E152, C6:E6, "19MEE314_CO5")</f>
        <v>0</v>
      </c>
    </row>
    <row r="153" spans="1:11" x14ac:dyDescent="0.3">
      <c r="A153" s="24" t="s">
        <v>449</v>
      </c>
      <c r="B153" s="24" t="s">
        <v>450</v>
      </c>
      <c r="C153" s="24">
        <v>10</v>
      </c>
      <c r="D153" s="24">
        <v>21</v>
      </c>
      <c r="E153" s="24">
        <v>0</v>
      </c>
      <c r="G153" s="25">
        <f>SUMIFS(C153:E153, C6:E6, "19MEE314_CO1")</f>
        <v>10</v>
      </c>
      <c r="H153" s="25">
        <f>SUMIFS(C153:E153, C6:E6, "19MEE314_CO2")</f>
        <v>21</v>
      </c>
      <c r="I153" s="25">
        <f>SUMIFS(C153:E153, C6:E6, "19MEE314_CO3")</f>
        <v>0</v>
      </c>
      <c r="J153" s="25">
        <f>SUMIFS(C153:E153, C6:E6, "19MEE314_CO4")</f>
        <v>0</v>
      </c>
      <c r="K153" s="25">
        <f>SUMIFS(C153:E153, C6:E6, "19MEE314_CO5")</f>
        <v>0</v>
      </c>
    </row>
    <row r="154" spans="1:11" x14ac:dyDescent="0.3">
      <c r="A154" s="26" t="s">
        <v>451</v>
      </c>
      <c r="B154" s="26"/>
      <c r="C154" s="26">
        <v>8</v>
      </c>
      <c r="D154" s="26">
        <v>22</v>
      </c>
      <c r="E154" s="26">
        <v>25</v>
      </c>
      <c r="G154" s="25">
        <f>SUMIFS(C154:E154, C6:E6, "19MEE314_CO1")</f>
        <v>8</v>
      </c>
      <c r="H154" s="25">
        <f>SUMIFS(C154:E154, C6:E6, "19MEE314_CO2")</f>
        <v>22</v>
      </c>
      <c r="I154" s="25">
        <f>SUMIFS(C154:E154, C6:E6, "19MEE314_CO3")</f>
        <v>25</v>
      </c>
      <c r="J154" s="25">
        <f>SUMIFS(C154:E154, C6:E6, "19MEE314_CO4")</f>
        <v>0</v>
      </c>
      <c r="K154" s="25">
        <f>SUMIFS(C154:E154, C6:E6, "19MEE314_CO5")</f>
        <v>0</v>
      </c>
    </row>
    <row r="155" spans="1:11" x14ac:dyDescent="0.3">
      <c r="A155" s="24" t="s">
        <v>453</v>
      </c>
      <c r="B155" s="24" t="s">
        <v>454</v>
      </c>
      <c r="C155" s="24">
        <v>0</v>
      </c>
      <c r="D155" s="24">
        <v>36</v>
      </c>
      <c r="E155" s="24">
        <v>18</v>
      </c>
      <c r="G155" s="25">
        <f>SUMIFS(C155:E155, C6:E6, "19MEE314_CO1")</f>
        <v>0</v>
      </c>
      <c r="H155" s="25">
        <f>SUMIFS(C155:E155, C6:E6, "19MEE314_CO2")</f>
        <v>36</v>
      </c>
      <c r="I155" s="25">
        <f>SUMIFS(C155:E155, C6:E6, "19MEE314_CO3")</f>
        <v>18</v>
      </c>
      <c r="J155" s="25">
        <f>SUMIFS(C155:E155, C6:E6, "19MEE314_CO4")</f>
        <v>0</v>
      </c>
      <c r="K155" s="25">
        <f>SUMIFS(C155:E155, C6:E6, "19MEE314_CO5")</f>
        <v>0</v>
      </c>
    </row>
    <row r="156" spans="1:11" x14ac:dyDescent="0.3">
      <c r="A156" s="26" t="s">
        <v>455</v>
      </c>
      <c r="B156" s="26" t="s">
        <v>456</v>
      </c>
      <c r="C156" s="26">
        <v>12</v>
      </c>
      <c r="D156" s="26">
        <v>35</v>
      </c>
      <c r="E156" s="26">
        <v>20</v>
      </c>
      <c r="G156" s="25">
        <f>SUMIFS(C156:E156, C6:E6, "19MEE314_CO1")</f>
        <v>12</v>
      </c>
      <c r="H156" s="25">
        <f>SUMIFS(C156:E156, C6:E6, "19MEE314_CO2")</f>
        <v>35</v>
      </c>
      <c r="I156" s="25">
        <f>SUMIFS(C156:E156, C6:E6, "19MEE314_CO3")</f>
        <v>20</v>
      </c>
      <c r="J156" s="25">
        <f>SUMIFS(C156:E156, C6:E6, "19MEE314_CO4")</f>
        <v>0</v>
      </c>
      <c r="K156" s="25">
        <f>SUMIFS(C156:E156, C6:E6, "19MEE314_CO5")</f>
        <v>0</v>
      </c>
    </row>
    <row r="157" spans="1:11" x14ac:dyDescent="0.3">
      <c r="A157" s="24" t="s">
        <v>457</v>
      </c>
      <c r="B157" s="24" t="s">
        <v>458</v>
      </c>
      <c r="C157" s="24">
        <v>0</v>
      </c>
      <c r="D157" s="24">
        <v>27</v>
      </c>
      <c r="E157" s="24">
        <v>30</v>
      </c>
      <c r="G157" s="25">
        <f>SUMIFS(C157:E157, C6:E6, "19MEE314_CO1")</f>
        <v>0</v>
      </c>
      <c r="H157" s="25">
        <f>SUMIFS(C157:E157, C6:E6, "19MEE314_CO2")</f>
        <v>27</v>
      </c>
      <c r="I157" s="25">
        <f>SUMIFS(C157:E157, C6:E6, "19MEE314_CO3")</f>
        <v>30</v>
      </c>
      <c r="J157" s="25">
        <f>SUMIFS(C157:E157, C6:E6, "19MEE314_CO4")</f>
        <v>0</v>
      </c>
      <c r="K157" s="25">
        <f>SUMIFS(C157:E157, C6:E6, "19MEE314_CO5")</f>
        <v>0</v>
      </c>
    </row>
    <row r="158" spans="1:11" x14ac:dyDescent="0.3">
      <c r="A158" s="26" t="s">
        <v>459</v>
      </c>
      <c r="B158" s="26" t="s">
        <v>460</v>
      </c>
      <c r="C158" s="26">
        <v>6</v>
      </c>
      <c r="D158" s="26">
        <v>12</v>
      </c>
      <c r="E158" s="26">
        <v>27</v>
      </c>
      <c r="G158" s="25">
        <f>SUMIFS(C158:E158, C6:E6, "19MEE314_CO1")</f>
        <v>6</v>
      </c>
      <c r="H158" s="25">
        <f>SUMIFS(C158:E158, C6:E6, "19MEE314_CO2")</f>
        <v>12</v>
      </c>
      <c r="I158" s="25">
        <f>SUMIFS(C158:E158, C6:E6, "19MEE314_CO3")</f>
        <v>27</v>
      </c>
      <c r="J158" s="25">
        <f>SUMIFS(C158:E158, C6:E6, "19MEE314_CO4")</f>
        <v>0</v>
      </c>
      <c r="K158" s="25">
        <f>SUMIFS(C158:E158, C6:E6, "19MEE314_CO5")</f>
        <v>0</v>
      </c>
    </row>
    <row r="159" spans="1:11" x14ac:dyDescent="0.3">
      <c r="A159" s="24" t="s">
        <v>461</v>
      </c>
      <c r="B159" s="24" t="s">
        <v>462</v>
      </c>
      <c r="C159" s="24">
        <v>0</v>
      </c>
      <c r="D159" s="24">
        <v>13</v>
      </c>
      <c r="E159" s="24">
        <v>16</v>
      </c>
      <c r="G159" s="25">
        <f>SUMIFS(C159:E159, C6:E6, "19MEE314_CO1")</f>
        <v>0</v>
      </c>
      <c r="H159" s="25">
        <f>SUMIFS(C159:E159, C6:E6, "19MEE314_CO2")</f>
        <v>13</v>
      </c>
      <c r="I159" s="25">
        <f>SUMIFS(C159:E159, C6:E6, "19MEE314_CO3")</f>
        <v>16</v>
      </c>
      <c r="J159" s="25">
        <f>SUMIFS(C159:E159, C6:E6, "19MEE314_CO4")</f>
        <v>0</v>
      </c>
      <c r="K159" s="25">
        <f>SUMIFS(C159:E159, C6:E6, "19MEE314_CO5")</f>
        <v>0</v>
      </c>
    </row>
    <row r="160" spans="1:11" x14ac:dyDescent="0.3">
      <c r="A160" s="26" t="s">
        <v>463</v>
      </c>
      <c r="B160" s="26" t="s">
        <v>464</v>
      </c>
      <c r="C160" s="26">
        <v>4</v>
      </c>
      <c r="D160" s="26">
        <v>7</v>
      </c>
      <c r="E160" s="26">
        <v>13</v>
      </c>
      <c r="G160" s="25">
        <f>SUMIFS(C160:E160, C6:E6, "19MEE314_CO1")</f>
        <v>4</v>
      </c>
      <c r="H160" s="25">
        <f>SUMIFS(C160:E160, C6:E6, "19MEE314_CO2")</f>
        <v>7</v>
      </c>
      <c r="I160" s="25">
        <f>SUMIFS(C160:E160, C6:E6, "19MEE314_CO3")</f>
        <v>13</v>
      </c>
      <c r="J160" s="25">
        <f>SUMIFS(C160:E160, C6:E6, "19MEE314_CO4")</f>
        <v>0</v>
      </c>
      <c r="K160" s="25">
        <f>SUMIFS(C160:E160, C6:E6, "19MEE314_CO5")</f>
        <v>0</v>
      </c>
    </row>
    <row r="161" spans="1:11" x14ac:dyDescent="0.3">
      <c r="A161" s="24" t="s">
        <v>467</v>
      </c>
      <c r="B161" s="24" t="s">
        <v>468</v>
      </c>
      <c r="C161" s="24">
        <v>0</v>
      </c>
      <c r="D161" s="24">
        <v>21</v>
      </c>
      <c r="E161" s="24">
        <v>12</v>
      </c>
      <c r="G161" s="25">
        <f>SUMIFS(C161:E161, C6:E6, "19MEE314_CO1")</f>
        <v>0</v>
      </c>
      <c r="H161" s="25">
        <f>SUMIFS(C161:E161, C6:E6, "19MEE314_CO2")</f>
        <v>21</v>
      </c>
      <c r="I161" s="25">
        <f>SUMIFS(C161:E161, C6:E6, "19MEE314_CO3")</f>
        <v>12</v>
      </c>
      <c r="J161" s="25">
        <f>SUMIFS(C161:E161, C6:E6, "19MEE314_CO4")</f>
        <v>0</v>
      </c>
      <c r="K161" s="25">
        <f>SUMIFS(C161:E161, C6:E6, "19MEE314_CO5")</f>
        <v>0</v>
      </c>
    </row>
    <row r="162" spans="1:11" x14ac:dyDescent="0.3">
      <c r="A162" s="26"/>
      <c r="B162" s="26"/>
      <c r="C162" s="26"/>
      <c r="D162" s="26"/>
      <c r="E162" s="26"/>
      <c r="G162" s="25">
        <f>SUMIFS(C162:E162, C6:E6, "19MEE314_CO1")</f>
        <v>0</v>
      </c>
      <c r="H162" s="25">
        <f>SUMIFS(C162:E162, C6:E6, "19MEE314_CO2")</f>
        <v>0</v>
      </c>
      <c r="I162" s="25">
        <f>SUMIFS(C162:E162, C6:E6, "19MEE314_CO3")</f>
        <v>0</v>
      </c>
      <c r="J162" s="25">
        <f>SUMIFS(C162:E162, C6:E6, "19MEE314_CO4")</f>
        <v>0</v>
      </c>
      <c r="K162" s="25">
        <f>SUMIFS(C162:E162, C6:E6, "19MEE314_CO5")</f>
        <v>0</v>
      </c>
    </row>
    <row r="163" spans="1:11" x14ac:dyDescent="0.3">
      <c r="A163" s="24"/>
      <c r="B163" s="24"/>
      <c r="C163" s="24"/>
      <c r="D163" s="24"/>
      <c r="E163" s="24"/>
      <c r="G163" s="25">
        <f>SUMIFS(C163:E163, C6:E6, "19MEE314_CO1")</f>
        <v>0</v>
      </c>
      <c r="H163" s="25">
        <f>SUMIFS(C163:E163, C6:E6, "19MEE314_CO2")</f>
        <v>0</v>
      </c>
      <c r="I163" s="25">
        <f>SUMIFS(C163:E163, C6:E6, "19MEE314_CO3")</f>
        <v>0</v>
      </c>
      <c r="J163" s="25">
        <f>SUMIFS(C163:E163, C6:E6, "19MEE314_CO4")</f>
        <v>0</v>
      </c>
      <c r="K163" s="25">
        <f>SUMIFS(C163:E163, C6:E6, "19MEE314_CO5")</f>
        <v>0</v>
      </c>
    </row>
    <row r="164" spans="1:11" x14ac:dyDescent="0.3">
      <c r="A164" s="26"/>
      <c r="B164" s="26"/>
      <c r="C164" s="26"/>
      <c r="D164" s="26"/>
      <c r="E164" s="26"/>
      <c r="G164" s="25">
        <f>SUMIFS(C164:E164, C6:E6, "19MEE314_CO1")</f>
        <v>0</v>
      </c>
      <c r="H164" s="25">
        <f>SUMIFS(C164:E164, C6:E6, "19MEE314_CO2")</f>
        <v>0</v>
      </c>
      <c r="I164" s="25">
        <f>SUMIFS(C164:E164, C6:E6, "19MEE314_CO3")</f>
        <v>0</v>
      </c>
      <c r="J164" s="25">
        <f>SUMIFS(C164:E164, C6:E6, "19MEE314_CO4")</f>
        <v>0</v>
      </c>
      <c r="K164" s="25">
        <f>SUMIFS(C164:E164, C6:E6, "19MEE314_CO5")</f>
        <v>0</v>
      </c>
    </row>
    <row r="165" spans="1:11" x14ac:dyDescent="0.3">
      <c r="A165" s="24"/>
      <c r="B165" s="24"/>
      <c r="C165" s="24"/>
      <c r="D165" s="24"/>
      <c r="E165" s="24"/>
      <c r="G165" s="25">
        <f>SUMIFS(C165:E165, C6:E6, "19MEE314_CO1")</f>
        <v>0</v>
      </c>
      <c r="H165" s="25">
        <f>SUMIFS(C165:E165, C6:E6, "19MEE314_CO2")</f>
        <v>0</v>
      </c>
      <c r="I165" s="25">
        <f>SUMIFS(C165:E165, C6:E6, "19MEE314_CO3")</f>
        <v>0</v>
      </c>
      <c r="J165" s="25">
        <f>SUMIFS(C165:E165, C6:E6, "19MEE314_CO4")</f>
        <v>0</v>
      </c>
      <c r="K165" s="25">
        <f>SUMIFS(C165:E165, C6:E6, "19MEE314_CO5")</f>
        <v>0</v>
      </c>
    </row>
    <row r="166" spans="1:11" x14ac:dyDescent="0.3">
      <c r="A166" s="26"/>
      <c r="B166" s="26"/>
      <c r="C166" s="26"/>
      <c r="D166" s="26"/>
      <c r="E166" s="26"/>
      <c r="G166" s="25">
        <f>SUMIFS(C166:E166, C6:E6, "19MEE314_CO1")</f>
        <v>0</v>
      </c>
      <c r="H166" s="25">
        <f>SUMIFS(C166:E166, C6:E6, "19MEE314_CO2")</f>
        <v>0</v>
      </c>
      <c r="I166" s="25">
        <f>SUMIFS(C166:E166, C6:E6, "19MEE314_CO3")</f>
        <v>0</v>
      </c>
      <c r="J166" s="25">
        <f>SUMIFS(C166:E166, C6:E6, "19MEE314_CO4")</f>
        <v>0</v>
      </c>
      <c r="K166" s="25">
        <f>SUMIFS(C166:E166, C6:E6, "19MEE314_CO5")</f>
        <v>0</v>
      </c>
    </row>
    <row r="167" spans="1:11" x14ac:dyDescent="0.3">
      <c r="A167" s="24"/>
      <c r="B167" s="24"/>
      <c r="C167" s="24"/>
      <c r="D167" s="24"/>
      <c r="E167" s="24"/>
      <c r="G167" s="25">
        <f>SUMIFS(C167:E167, C6:E6, "19MEE314_CO1")</f>
        <v>0</v>
      </c>
      <c r="H167" s="25">
        <f>SUMIFS(C167:E167, C6:E6, "19MEE314_CO2")</f>
        <v>0</v>
      </c>
      <c r="I167" s="25">
        <f>SUMIFS(C167:E167, C6:E6, "19MEE314_CO3")</f>
        <v>0</v>
      </c>
      <c r="J167" s="25">
        <f>SUMIFS(C167:E167, C6:E6, "19MEE314_CO4")</f>
        <v>0</v>
      </c>
      <c r="K167" s="25">
        <f>SUMIFS(C167:E167, C6:E6, "19MEE314_CO5")</f>
        <v>0</v>
      </c>
    </row>
    <row r="170" spans="1:11" x14ac:dyDescent="0.3">
      <c r="A170" s="27" t="s">
        <v>57</v>
      </c>
      <c r="B170" s="53" t="s">
        <v>58</v>
      </c>
      <c r="C170" s="51"/>
    </row>
    <row r="171" spans="1:11" x14ac:dyDescent="0.3">
      <c r="A171" s="28" t="s">
        <v>59</v>
      </c>
      <c r="B171" s="50" t="s">
        <v>60</v>
      </c>
      <c r="C171" s="51"/>
    </row>
    <row r="172" spans="1:11" x14ac:dyDescent="0.3">
      <c r="A172" s="29" t="s">
        <v>61</v>
      </c>
      <c r="B172" s="52" t="s">
        <v>62</v>
      </c>
      <c r="C172" s="51"/>
    </row>
    <row r="173" spans="1:11" x14ac:dyDescent="0.3">
      <c r="A173" s="30" t="s">
        <v>183</v>
      </c>
      <c r="B173" s="55" t="s">
        <v>184</v>
      </c>
      <c r="C173" s="51"/>
    </row>
    <row r="174" spans="1:11" x14ac:dyDescent="0.3">
      <c r="A174" s="31" t="s">
        <v>185</v>
      </c>
      <c r="B174" s="54" t="s">
        <v>186</v>
      </c>
      <c r="C174" s="51"/>
    </row>
  </sheetData>
  <mergeCells count="7">
    <mergeCell ref="B174:C174"/>
    <mergeCell ref="B170:C170"/>
    <mergeCell ref="B171:C171"/>
    <mergeCell ref="B9:E9"/>
    <mergeCell ref="B1:E1"/>
    <mergeCell ref="B172:C172"/>
    <mergeCell ref="B173:C173"/>
  </mergeCells>
  <conditionalFormatting sqref="A11:E167">
    <cfRule type="expression" dxfId="15" priority="26">
      <formula>ISBLANK(A11)</formula>
    </cfRule>
  </conditionalFormatting>
  <conditionalFormatting sqref="C3">
    <cfRule type="expression" dxfId="14" priority="2">
      <formula>ISBLANK(C3)</formula>
    </cfRule>
  </conditionalFormatting>
  <conditionalFormatting sqref="C4">
    <cfRule type="expression" dxfId="13" priority="4">
      <formula>ISBLANK(C4)</formula>
    </cfRule>
  </conditionalFormatting>
  <conditionalFormatting sqref="C5">
    <cfRule type="expression" dxfId="12" priority="6">
      <formula>ISBLANK(C5)</formula>
    </cfRule>
  </conditionalFormatting>
  <conditionalFormatting sqref="C10">
    <cfRule type="expression" dxfId="11" priority="25">
      <formula>COUNTIF(C11:C167, "&gt;="&amp;$C$4)=0</formula>
    </cfRule>
  </conditionalFormatting>
  <conditionalFormatting sqref="C11:C167">
    <cfRule type="expression" dxfId="10" priority="27">
      <formula>C11&gt;$C$3</formula>
    </cfRule>
  </conditionalFormatting>
  <conditionalFormatting sqref="C3:E3">
    <cfRule type="expression" dxfId="9" priority="1">
      <formula>OR(C3&gt;100,C3&lt;0)</formula>
    </cfRule>
  </conditionalFormatting>
  <conditionalFormatting sqref="C4:E4">
    <cfRule type="expression" dxfId="8" priority="3">
      <formula>OR(C4&gt;max_marks_cell,C4&lt;0)</formula>
    </cfRule>
  </conditionalFormatting>
  <conditionalFormatting sqref="C5:E5">
    <cfRule type="expression" dxfId="7" priority="5">
      <formula>OR(C5&gt;5,C5&lt;0)</formula>
    </cfRule>
  </conditionalFormatting>
  <conditionalFormatting sqref="C7:E7">
    <cfRule type="expression" dxfId="6" priority="7">
      <formula>OR(C7&gt;100,C7&lt;0)</formula>
    </cfRule>
    <cfRule type="expression" dxfId="5" priority="8">
      <formula>ISBLANK(C7)</formula>
    </cfRule>
  </conditionalFormatting>
  <conditionalFormatting sqref="D10">
    <cfRule type="expression" dxfId="4" priority="30">
      <formula>COUNTIF(D11:D167, "&gt;="&amp;$D$4)=0</formula>
    </cfRule>
  </conditionalFormatting>
  <conditionalFormatting sqref="D11:D167">
    <cfRule type="expression" dxfId="3" priority="32">
      <formula>D11&gt;$D$3</formula>
    </cfRule>
  </conditionalFormatting>
  <conditionalFormatting sqref="D3:E5">
    <cfRule type="expression" dxfId="2" priority="10">
      <formula>ISBLANK(D3)</formula>
    </cfRule>
  </conditionalFormatting>
  <conditionalFormatting sqref="E10">
    <cfRule type="expression" dxfId="1" priority="35">
      <formula>COUNTIF(E11:E167, "&gt;="&amp;$E$4)=0</formula>
    </cfRule>
  </conditionalFormatting>
  <conditionalFormatting sqref="E11:E167">
    <cfRule type="expression" dxfId="0" priority="37">
      <formula>E11&gt;$E$3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168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7" t="s">
        <v>471</v>
      </c>
      <c r="B1" s="57"/>
      <c r="C1" s="57"/>
      <c r="D1" s="57"/>
      <c r="E1" s="57"/>
      <c r="G1" s="57" t="s">
        <v>472</v>
      </c>
      <c r="H1" s="57"/>
      <c r="I1" s="57"/>
      <c r="J1" s="57"/>
      <c r="K1" s="57"/>
      <c r="M1" s="57" t="s">
        <v>473</v>
      </c>
      <c r="N1" s="57"/>
      <c r="O1" s="57"/>
      <c r="P1" s="57"/>
      <c r="Q1" s="57"/>
      <c r="S1" s="32"/>
      <c r="U1" s="56" t="s">
        <v>196</v>
      </c>
      <c r="V1" s="56"/>
      <c r="W1" s="56"/>
      <c r="X1" s="56"/>
      <c r="Y1" s="56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'Combined_P1-I'!I3</f>
        <v>7</v>
      </c>
      <c r="B3" s="18">
        <f>'Combined_P1-I'!J3</f>
        <v>29</v>
      </c>
      <c r="C3" s="18">
        <f>'Combined_P1-I'!K3</f>
        <v>14</v>
      </c>
      <c r="D3" s="18">
        <f>'Combined_P1-I'!L3</f>
        <v>0</v>
      </c>
      <c r="E3" s="18">
        <f>'Combined_P1-I'!M3</f>
        <v>0</v>
      </c>
      <c r="G3" s="18">
        <f>'Combined_P2-I'!I3</f>
        <v>7</v>
      </c>
      <c r="H3" s="18">
        <f>'Combined_P2-I'!J3</f>
        <v>29</v>
      </c>
      <c r="I3" s="18">
        <f>'Combined_P2-I'!K3</f>
        <v>14</v>
      </c>
      <c r="J3" s="18">
        <f>'Combined_P2-I'!L3</f>
        <v>0</v>
      </c>
      <c r="K3" s="18">
        <f>'Combined_P2-I'!M3</f>
        <v>0</v>
      </c>
      <c r="M3" s="18">
        <f>'Combined_CA-I'!I3</f>
        <v>9</v>
      </c>
      <c r="N3" s="18">
        <f>'Combined_CA-I'!J3</f>
        <v>9</v>
      </c>
      <c r="O3" s="18">
        <f>'Combined_CA-I'!K3</f>
        <v>9</v>
      </c>
      <c r="P3" s="18">
        <f>'Combined_CA-I'!L3</f>
        <v>9</v>
      </c>
      <c r="Q3" s="18">
        <f>'Combined_CA-I'!M3</f>
        <v>9</v>
      </c>
      <c r="S3" s="32"/>
      <c r="U3" s="18">
        <f t="shared" ref="U3:Y4" si="0">SUM(A3,G3,M3)</f>
        <v>23</v>
      </c>
      <c r="V3" s="18">
        <f t="shared" si="0"/>
        <v>67</v>
      </c>
      <c r="W3" s="18">
        <f t="shared" si="0"/>
        <v>37</v>
      </c>
      <c r="X3" s="18">
        <f t="shared" si="0"/>
        <v>9</v>
      </c>
      <c r="Y3" s="18">
        <f t="shared" si="0"/>
        <v>9</v>
      </c>
    </row>
    <row r="4" spans="1:25" x14ac:dyDescent="0.3">
      <c r="A4" s="18">
        <f>'Combined_P1-I'!I4</f>
        <v>4.2</v>
      </c>
      <c r="B4" s="18">
        <f>'Combined_P1-I'!J4</f>
        <v>17.399999999999999</v>
      </c>
      <c r="C4" s="18">
        <f>'Combined_P1-I'!K4</f>
        <v>8.4</v>
      </c>
      <c r="D4" s="18">
        <f>'Combined_P1-I'!L4</f>
        <v>0</v>
      </c>
      <c r="E4" s="18">
        <f>'Combined_P1-I'!M4</f>
        <v>0</v>
      </c>
      <c r="G4" s="18">
        <f>'Combined_P2-I'!I4</f>
        <v>4.2</v>
      </c>
      <c r="H4" s="18">
        <f>'Combined_P2-I'!J4</f>
        <v>17.399999999999999</v>
      </c>
      <c r="I4" s="18">
        <f>'Combined_P2-I'!K4</f>
        <v>8.4</v>
      </c>
      <c r="J4" s="18">
        <f>'Combined_P2-I'!L4</f>
        <v>0</v>
      </c>
      <c r="K4" s="18">
        <f>'Combined_P2-I'!M4</f>
        <v>0</v>
      </c>
      <c r="M4" s="18">
        <f>'Combined_CA-I'!I4</f>
        <v>5.3999999999999986</v>
      </c>
      <c r="N4" s="18">
        <f>'Combined_CA-I'!J4</f>
        <v>5.3999999999999986</v>
      </c>
      <c r="O4" s="18">
        <f>'Combined_CA-I'!K4</f>
        <v>5.3999999999999986</v>
      </c>
      <c r="P4" s="18">
        <f>'Combined_CA-I'!L4</f>
        <v>5.3999999999999986</v>
      </c>
      <c r="Q4" s="18">
        <f>'Combined_CA-I'!M4</f>
        <v>5.3999999999999986</v>
      </c>
      <c r="S4" s="32"/>
      <c r="U4" s="18">
        <f t="shared" si="0"/>
        <v>13.799999999999999</v>
      </c>
      <c r="V4" s="18">
        <f t="shared" si="0"/>
        <v>40.199999999999996</v>
      </c>
      <c r="W4" s="18">
        <f t="shared" si="0"/>
        <v>22.2</v>
      </c>
      <c r="X4" s="18">
        <f t="shared" si="0"/>
        <v>5.3999999999999986</v>
      </c>
      <c r="Y4" s="18">
        <f t="shared" si="0"/>
        <v>5.3999999999999986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'Combined_P1-I'!I11</f>
        <v>3</v>
      </c>
      <c r="B7" s="18">
        <f>'Combined_P1-I'!J11</f>
        <v>14</v>
      </c>
      <c r="C7" s="18">
        <f>'Combined_P1-I'!K11</f>
        <v>1</v>
      </c>
      <c r="D7" s="18">
        <f>'Combined_P1-I'!L11</f>
        <v>0</v>
      </c>
      <c r="E7" s="18">
        <f>'Combined_P1-I'!M11</f>
        <v>0</v>
      </c>
      <c r="G7" s="18">
        <f>'Combined_P2-I'!I11</f>
        <v>3</v>
      </c>
      <c r="H7" s="18">
        <f>'Combined_P2-I'!J11</f>
        <v>14</v>
      </c>
      <c r="I7" s="18">
        <f>'Combined_P2-I'!K11</f>
        <v>1</v>
      </c>
      <c r="J7" s="18">
        <f>'Combined_P2-I'!L11</f>
        <v>0</v>
      </c>
      <c r="K7" s="18">
        <f>'Combined_P2-I'!M11</f>
        <v>0</v>
      </c>
      <c r="M7" s="18">
        <f>'Combined_CA-I'!I11</f>
        <v>8.7840000000000007</v>
      </c>
      <c r="N7" s="18">
        <f>'Combined_CA-I'!J11</f>
        <v>8.7840000000000007</v>
      </c>
      <c r="O7" s="18">
        <f>'Combined_CA-I'!K11</f>
        <v>8.7840000000000007</v>
      </c>
      <c r="P7" s="18">
        <f>'Combined_CA-I'!L11</f>
        <v>8.7840000000000007</v>
      </c>
      <c r="Q7" s="18">
        <f>'Combined_CA-I'!M11</f>
        <v>8.7840000000000007</v>
      </c>
      <c r="S7" s="32"/>
      <c r="U7" s="18">
        <f t="shared" ref="U7:U38" si="1">SUM(A7,G7,M7)</f>
        <v>14.784000000000001</v>
      </c>
      <c r="V7" s="18">
        <f t="shared" ref="V7:V38" si="2">SUM(B7,H7,N7)</f>
        <v>36.783999999999999</v>
      </c>
      <c r="W7" s="18">
        <f t="shared" ref="W7:W38" si="3">SUM(C7,I7,O7)</f>
        <v>10.784000000000001</v>
      </c>
      <c r="X7" s="18">
        <f t="shared" ref="X7:X38" si="4">SUM(D7,J7,P7)</f>
        <v>8.7840000000000007</v>
      </c>
      <c r="Y7" s="18">
        <f t="shared" ref="Y7:Y38" si="5">SUM(E7,K7,Q7)</f>
        <v>8.7840000000000007</v>
      </c>
    </row>
    <row r="8" spans="1:25" x14ac:dyDescent="0.3">
      <c r="A8" s="18">
        <f>'Combined_P1-I'!I12</f>
        <v>3</v>
      </c>
      <c r="B8" s="18">
        <f>'Combined_P1-I'!J12</f>
        <v>25.5</v>
      </c>
      <c r="C8" s="18">
        <f>'Combined_P1-I'!K12</f>
        <v>11</v>
      </c>
      <c r="D8" s="18">
        <f>'Combined_P1-I'!L12</f>
        <v>0</v>
      </c>
      <c r="E8" s="18">
        <f>'Combined_P1-I'!M12</f>
        <v>0</v>
      </c>
      <c r="G8" s="18">
        <f>'Combined_P2-I'!I12</f>
        <v>3</v>
      </c>
      <c r="H8" s="18">
        <f>'Combined_P2-I'!J12</f>
        <v>25.5</v>
      </c>
      <c r="I8" s="18">
        <f>'Combined_P2-I'!K12</f>
        <v>11</v>
      </c>
      <c r="J8" s="18">
        <f>'Combined_P2-I'!L12</f>
        <v>0</v>
      </c>
      <c r="K8" s="18">
        <f>'Combined_P2-I'!M12</f>
        <v>0</v>
      </c>
      <c r="M8" s="18">
        <f>'Combined_CA-I'!I12</f>
        <v>7.7760000000000007</v>
      </c>
      <c r="N8" s="18">
        <f>'Combined_CA-I'!J12</f>
        <v>7.7760000000000007</v>
      </c>
      <c r="O8" s="18">
        <f>'Combined_CA-I'!K12</f>
        <v>7.7760000000000007</v>
      </c>
      <c r="P8" s="18">
        <f>'Combined_CA-I'!L12</f>
        <v>7.7760000000000007</v>
      </c>
      <c r="Q8" s="18">
        <f>'Combined_CA-I'!M12</f>
        <v>7.7760000000000007</v>
      </c>
      <c r="S8" s="32"/>
      <c r="U8" s="18">
        <f t="shared" si="1"/>
        <v>13.776</v>
      </c>
      <c r="V8" s="18">
        <f t="shared" si="2"/>
        <v>58.776000000000003</v>
      </c>
      <c r="W8" s="18">
        <f t="shared" si="3"/>
        <v>29.776</v>
      </c>
      <c r="X8" s="18">
        <f t="shared" si="4"/>
        <v>7.7760000000000007</v>
      </c>
      <c r="Y8" s="18">
        <f t="shared" si="5"/>
        <v>7.7760000000000007</v>
      </c>
    </row>
    <row r="9" spans="1:25" x14ac:dyDescent="0.3">
      <c r="A9" s="18">
        <f>'Combined_P1-I'!I13</f>
        <v>3</v>
      </c>
      <c r="B9" s="18">
        <f>'Combined_P1-I'!J13</f>
        <v>20</v>
      </c>
      <c r="C9" s="18">
        <f>'Combined_P1-I'!K13</f>
        <v>5</v>
      </c>
      <c r="D9" s="18">
        <f>'Combined_P1-I'!L13</f>
        <v>0</v>
      </c>
      <c r="E9" s="18">
        <f>'Combined_P1-I'!M13</f>
        <v>0</v>
      </c>
      <c r="G9" s="18">
        <f>'Combined_P2-I'!I13</f>
        <v>3</v>
      </c>
      <c r="H9" s="18">
        <f>'Combined_P2-I'!J13</f>
        <v>20</v>
      </c>
      <c r="I9" s="18">
        <f>'Combined_P2-I'!K13</f>
        <v>5</v>
      </c>
      <c r="J9" s="18">
        <f>'Combined_P2-I'!L13</f>
        <v>0</v>
      </c>
      <c r="K9" s="18">
        <f>'Combined_P2-I'!M13</f>
        <v>0</v>
      </c>
      <c r="M9" s="18">
        <f>'Combined_CA-I'!I13</f>
        <v>8.7759999999999998</v>
      </c>
      <c r="N9" s="18">
        <f>'Combined_CA-I'!J13</f>
        <v>8.7759999999999998</v>
      </c>
      <c r="O9" s="18">
        <f>'Combined_CA-I'!K13</f>
        <v>8.7759999999999998</v>
      </c>
      <c r="P9" s="18">
        <f>'Combined_CA-I'!L13</f>
        <v>8.7759999999999998</v>
      </c>
      <c r="Q9" s="18">
        <f>'Combined_CA-I'!M13</f>
        <v>8.7759999999999998</v>
      </c>
      <c r="S9" s="32"/>
      <c r="U9" s="18">
        <f t="shared" si="1"/>
        <v>14.776</v>
      </c>
      <c r="V9" s="18">
        <f t="shared" si="2"/>
        <v>48.775999999999996</v>
      </c>
      <c r="W9" s="18">
        <f t="shared" si="3"/>
        <v>18.776</v>
      </c>
      <c r="X9" s="18">
        <f t="shared" si="4"/>
        <v>8.7759999999999998</v>
      </c>
      <c r="Y9" s="18">
        <f t="shared" si="5"/>
        <v>8.7759999999999998</v>
      </c>
    </row>
    <row r="10" spans="1:25" x14ac:dyDescent="0.3">
      <c r="A10" s="18">
        <f>'Combined_P1-I'!I14</f>
        <v>5</v>
      </c>
      <c r="B10" s="18">
        <f>'Combined_P1-I'!J14</f>
        <v>14.5</v>
      </c>
      <c r="C10" s="18">
        <f>'Combined_P1-I'!K14</f>
        <v>4</v>
      </c>
      <c r="D10" s="18">
        <f>'Combined_P1-I'!L14</f>
        <v>0</v>
      </c>
      <c r="E10" s="18">
        <f>'Combined_P1-I'!M14</f>
        <v>0</v>
      </c>
      <c r="G10" s="18">
        <f>'Combined_P2-I'!I14</f>
        <v>5</v>
      </c>
      <c r="H10" s="18">
        <f>'Combined_P2-I'!J14</f>
        <v>14.5</v>
      </c>
      <c r="I10" s="18">
        <f>'Combined_P2-I'!K14</f>
        <v>4</v>
      </c>
      <c r="J10" s="18">
        <f>'Combined_P2-I'!L14</f>
        <v>0</v>
      </c>
      <c r="K10" s="18">
        <f>'Combined_P2-I'!M14</f>
        <v>0</v>
      </c>
      <c r="M10" s="18">
        <f>'Combined_CA-I'!I14</f>
        <v>8.4359999999999999</v>
      </c>
      <c r="N10" s="18">
        <f>'Combined_CA-I'!J14</f>
        <v>8.4359999999999999</v>
      </c>
      <c r="O10" s="18">
        <f>'Combined_CA-I'!K14</f>
        <v>8.4359999999999999</v>
      </c>
      <c r="P10" s="18">
        <f>'Combined_CA-I'!L14</f>
        <v>8.4359999999999999</v>
      </c>
      <c r="Q10" s="18">
        <f>'Combined_CA-I'!M14</f>
        <v>8.4359999999999999</v>
      </c>
      <c r="S10" s="32"/>
      <c r="U10" s="18">
        <f t="shared" si="1"/>
        <v>18.436</v>
      </c>
      <c r="V10" s="18">
        <f t="shared" si="2"/>
        <v>37.436</v>
      </c>
      <c r="W10" s="18">
        <f t="shared" si="3"/>
        <v>16.436</v>
      </c>
      <c r="X10" s="18">
        <f t="shared" si="4"/>
        <v>8.4359999999999999</v>
      </c>
      <c r="Y10" s="18">
        <f t="shared" si="5"/>
        <v>8.4359999999999999</v>
      </c>
    </row>
    <row r="11" spans="1:25" x14ac:dyDescent="0.3">
      <c r="A11" s="18">
        <f>'Combined_P1-I'!I15</f>
        <v>7</v>
      </c>
      <c r="B11" s="18">
        <f>'Combined_P1-I'!J15</f>
        <v>24</v>
      </c>
      <c r="C11" s="18">
        <f>'Combined_P1-I'!K15</f>
        <v>8.5</v>
      </c>
      <c r="D11" s="18">
        <f>'Combined_P1-I'!L15</f>
        <v>0</v>
      </c>
      <c r="E11" s="18">
        <f>'Combined_P1-I'!M15</f>
        <v>0</v>
      </c>
      <c r="G11" s="18">
        <f>'Combined_P2-I'!I15</f>
        <v>7</v>
      </c>
      <c r="H11" s="18">
        <f>'Combined_P2-I'!J15</f>
        <v>24</v>
      </c>
      <c r="I11" s="18">
        <f>'Combined_P2-I'!K15</f>
        <v>8.5</v>
      </c>
      <c r="J11" s="18">
        <f>'Combined_P2-I'!L15</f>
        <v>0</v>
      </c>
      <c r="K11" s="18">
        <f>'Combined_P2-I'!M15</f>
        <v>0</v>
      </c>
      <c r="M11" s="18">
        <f>'Combined_CA-I'!I15</f>
        <v>7.6760000000000002</v>
      </c>
      <c r="N11" s="18">
        <f>'Combined_CA-I'!J15</f>
        <v>7.6760000000000002</v>
      </c>
      <c r="O11" s="18">
        <f>'Combined_CA-I'!K15</f>
        <v>7.6760000000000002</v>
      </c>
      <c r="P11" s="18">
        <f>'Combined_CA-I'!L15</f>
        <v>7.6760000000000002</v>
      </c>
      <c r="Q11" s="18">
        <f>'Combined_CA-I'!M15</f>
        <v>7.6760000000000002</v>
      </c>
      <c r="S11" s="32"/>
      <c r="U11" s="18">
        <f t="shared" si="1"/>
        <v>21.676000000000002</v>
      </c>
      <c r="V11" s="18">
        <f t="shared" si="2"/>
        <v>55.676000000000002</v>
      </c>
      <c r="W11" s="18">
        <f t="shared" si="3"/>
        <v>24.676000000000002</v>
      </c>
      <c r="X11" s="18">
        <f t="shared" si="4"/>
        <v>7.6760000000000002</v>
      </c>
      <c r="Y11" s="18">
        <f t="shared" si="5"/>
        <v>7.6760000000000002</v>
      </c>
    </row>
    <row r="12" spans="1:25" x14ac:dyDescent="0.3">
      <c r="A12" s="18">
        <f>'Combined_P1-I'!I16</f>
        <v>4</v>
      </c>
      <c r="B12" s="18">
        <f>'Combined_P1-I'!J16</f>
        <v>18.5</v>
      </c>
      <c r="C12" s="18">
        <f>'Combined_P1-I'!K16</f>
        <v>6</v>
      </c>
      <c r="D12" s="18">
        <f>'Combined_P1-I'!L16</f>
        <v>0</v>
      </c>
      <c r="E12" s="18">
        <f>'Combined_P1-I'!M16</f>
        <v>0</v>
      </c>
      <c r="G12" s="18">
        <f>'Combined_P2-I'!I16</f>
        <v>4</v>
      </c>
      <c r="H12" s="18">
        <f>'Combined_P2-I'!J16</f>
        <v>18.5</v>
      </c>
      <c r="I12" s="18">
        <f>'Combined_P2-I'!K16</f>
        <v>6</v>
      </c>
      <c r="J12" s="18">
        <f>'Combined_P2-I'!L16</f>
        <v>0</v>
      </c>
      <c r="K12" s="18">
        <f>'Combined_P2-I'!M16</f>
        <v>0</v>
      </c>
      <c r="M12" s="18">
        <f>'Combined_CA-I'!I16</f>
        <v>8.7460000000000004</v>
      </c>
      <c r="N12" s="18">
        <f>'Combined_CA-I'!J16</f>
        <v>8.7460000000000004</v>
      </c>
      <c r="O12" s="18">
        <f>'Combined_CA-I'!K16</f>
        <v>8.7460000000000004</v>
      </c>
      <c r="P12" s="18">
        <f>'Combined_CA-I'!L16</f>
        <v>8.7460000000000004</v>
      </c>
      <c r="Q12" s="18">
        <f>'Combined_CA-I'!M16</f>
        <v>8.7460000000000004</v>
      </c>
      <c r="S12" s="32"/>
      <c r="U12" s="18">
        <f t="shared" si="1"/>
        <v>16.746000000000002</v>
      </c>
      <c r="V12" s="18">
        <f t="shared" si="2"/>
        <v>45.746000000000002</v>
      </c>
      <c r="W12" s="18">
        <f t="shared" si="3"/>
        <v>20.746000000000002</v>
      </c>
      <c r="X12" s="18">
        <f t="shared" si="4"/>
        <v>8.7460000000000004</v>
      </c>
      <c r="Y12" s="18">
        <f t="shared" si="5"/>
        <v>8.7460000000000004</v>
      </c>
    </row>
    <row r="13" spans="1:25" x14ac:dyDescent="0.3">
      <c r="A13" s="18">
        <f>'Combined_P1-I'!I17</f>
        <v>6</v>
      </c>
      <c r="B13" s="18">
        <f>'Combined_P1-I'!J17</f>
        <v>21.5</v>
      </c>
      <c r="C13" s="18">
        <f>'Combined_P1-I'!K17</f>
        <v>9</v>
      </c>
      <c r="D13" s="18">
        <f>'Combined_P1-I'!L17</f>
        <v>0</v>
      </c>
      <c r="E13" s="18">
        <f>'Combined_P1-I'!M17</f>
        <v>0</v>
      </c>
      <c r="G13" s="18">
        <f>'Combined_P2-I'!I17</f>
        <v>6</v>
      </c>
      <c r="H13" s="18">
        <f>'Combined_P2-I'!J17</f>
        <v>21.5</v>
      </c>
      <c r="I13" s="18">
        <f>'Combined_P2-I'!K17</f>
        <v>9</v>
      </c>
      <c r="J13" s="18">
        <f>'Combined_P2-I'!L17</f>
        <v>0</v>
      </c>
      <c r="K13" s="18">
        <f>'Combined_P2-I'!M17</f>
        <v>0</v>
      </c>
      <c r="M13" s="18">
        <f>'Combined_CA-I'!I17</f>
        <v>7.4</v>
      </c>
      <c r="N13" s="18">
        <f>'Combined_CA-I'!J17</f>
        <v>7.4</v>
      </c>
      <c r="O13" s="18">
        <f>'Combined_CA-I'!K17</f>
        <v>7.4</v>
      </c>
      <c r="P13" s="18">
        <f>'Combined_CA-I'!L17</f>
        <v>7.4</v>
      </c>
      <c r="Q13" s="18">
        <f>'Combined_CA-I'!M17</f>
        <v>7.4</v>
      </c>
      <c r="S13" s="32"/>
      <c r="U13" s="18">
        <f t="shared" si="1"/>
        <v>19.399999999999999</v>
      </c>
      <c r="V13" s="18">
        <f t="shared" si="2"/>
        <v>50.4</v>
      </c>
      <c r="W13" s="18">
        <f t="shared" si="3"/>
        <v>25.4</v>
      </c>
      <c r="X13" s="18">
        <f t="shared" si="4"/>
        <v>7.4</v>
      </c>
      <c r="Y13" s="18">
        <f t="shared" si="5"/>
        <v>7.4</v>
      </c>
    </row>
    <row r="14" spans="1:25" x14ac:dyDescent="0.3">
      <c r="A14" s="18">
        <f>'Combined_P1-I'!I18</f>
        <v>6</v>
      </c>
      <c r="B14" s="18">
        <f>'Combined_P1-I'!J18</f>
        <v>14</v>
      </c>
      <c r="C14" s="18">
        <f>'Combined_P1-I'!K18</f>
        <v>3</v>
      </c>
      <c r="D14" s="18">
        <f>'Combined_P1-I'!L18</f>
        <v>0</v>
      </c>
      <c r="E14" s="18">
        <f>'Combined_P1-I'!M18</f>
        <v>0</v>
      </c>
      <c r="G14" s="18">
        <f>'Combined_P2-I'!I18</f>
        <v>6</v>
      </c>
      <c r="H14" s="18">
        <f>'Combined_P2-I'!J18</f>
        <v>14</v>
      </c>
      <c r="I14" s="18">
        <f>'Combined_P2-I'!K18</f>
        <v>3</v>
      </c>
      <c r="J14" s="18">
        <f>'Combined_P2-I'!L18</f>
        <v>0</v>
      </c>
      <c r="K14" s="18">
        <f>'Combined_P2-I'!M18</f>
        <v>0</v>
      </c>
      <c r="M14" s="18">
        <f>'Combined_CA-I'!I18</f>
        <v>7.9159999999999986</v>
      </c>
      <c r="N14" s="18">
        <f>'Combined_CA-I'!J18</f>
        <v>7.9159999999999986</v>
      </c>
      <c r="O14" s="18">
        <f>'Combined_CA-I'!K18</f>
        <v>7.9159999999999986</v>
      </c>
      <c r="P14" s="18">
        <f>'Combined_CA-I'!L18</f>
        <v>7.9159999999999986</v>
      </c>
      <c r="Q14" s="18">
        <f>'Combined_CA-I'!M18</f>
        <v>7.9159999999999986</v>
      </c>
      <c r="S14" s="32"/>
      <c r="U14" s="18">
        <f t="shared" si="1"/>
        <v>19.915999999999997</v>
      </c>
      <c r="V14" s="18">
        <f t="shared" si="2"/>
        <v>35.915999999999997</v>
      </c>
      <c r="W14" s="18">
        <f t="shared" si="3"/>
        <v>13.915999999999999</v>
      </c>
      <c r="X14" s="18">
        <f t="shared" si="4"/>
        <v>7.9159999999999986</v>
      </c>
      <c r="Y14" s="18">
        <f t="shared" si="5"/>
        <v>7.9159999999999986</v>
      </c>
    </row>
    <row r="15" spans="1:25" x14ac:dyDescent="0.3">
      <c r="A15" s="18">
        <f>'Combined_P1-I'!I19</f>
        <v>6</v>
      </c>
      <c r="B15" s="18">
        <f>'Combined_P1-I'!J19</f>
        <v>21</v>
      </c>
      <c r="C15" s="18">
        <f>'Combined_P1-I'!K19</f>
        <v>3</v>
      </c>
      <c r="D15" s="18">
        <f>'Combined_P1-I'!L19</f>
        <v>0</v>
      </c>
      <c r="E15" s="18">
        <f>'Combined_P1-I'!M19</f>
        <v>0</v>
      </c>
      <c r="G15" s="18">
        <f>'Combined_P2-I'!I19</f>
        <v>6</v>
      </c>
      <c r="H15" s="18">
        <f>'Combined_P2-I'!J19</f>
        <v>21</v>
      </c>
      <c r="I15" s="18">
        <f>'Combined_P2-I'!K19</f>
        <v>3</v>
      </c>
      <c r="J15" s="18">
        <f>'Combined_P2-I'!L19</f>
        <v>0</v>
      </c>
      <c r="K15" s="18">
        <f>'Combined_P2-I'!M19</f>
        <v>0</v>
      </c>
      <c r="M15" s="18">
        <f>'Combined_CA-I'!I19</f>
        <v>5.9</v>
      </c>
      <c r="N15" s="18">
        <f>'Combined_CA-I'!J19</f>
        <v>5.9</v>
      </c>
      <c r="O15" s="18">
        <f>'Combined_CA-I'!K19</f>
        <v>5.9</v>
      </c>
      <c r="P15" s="18">
        <f>'Combined_CA-I'!L19</f>
        <v>5.9</v>
      </c>
      <c r="Q15" s="18">
        <f>'Combined_CA-I'!M19</f>
        <v>5.9</v>
      </c>
      <c r="S15" s="32"/>
      <c r="U15" s="18">
        <f t="shared" si="1"/>
        <v>17.899999999999999</v>
      </c>
      <c r="V15" s="18">
        <f t="shared" si="2"/>
        <v>47.9</v>
      </c>
      <c r="W15" s="18">
        <f t="shared" si="3"/>
        <v>11.9</v>
      </c>
      <c r="X15" s="18">
        <f t="shared" si="4"/>
        <v>5.9</v>
      </c>
      <c r="Y15" s="18">
        <f t="shared" si="5"/>
        <v>5.9</v>
      </c>
    </row>
    <row r="16" spans="1:25" x14ac:dyDescent="0.3">
      <c r="A16" s="18">
        <f>'Combined_P1-I'!I20</f>
        <v>5</v>
      </c>
      <c r="B16" s="18">
        <f>'Combined_P1-I'!J20</f>
        <v>14.5</v>
      </c>
      <c r="C16" s="18">
        <f>'Combined_P1-I'!K20</f>
        <v>6</v>
      </c>
      <c r="D16" s="18">
        <f>'Combined_P1-I'!L20</f>
        <v>0</v>
      </c>
      <c r="E16" s="18">
        <f>'Combined_P1-I'!M20</f>
        <v>0</v>
      </c>
      <c r="G16" s="18">
        <f>'Combined_P2-I'!I20</f>
        <v>5</v>
      </c>
      <c r="H16" s="18">
        <f>'Combined_P2-I'!J20</f>
        <v>14.5</v>
      </c>
      <c r="I16" s="18">
        <f>'Combined_P2-I'!K20</f>
        <v>6</v>
      </c>
      <c r="J16" s="18">
        <f>'Combined_P2-I'!L20</f>
        <v>0</v>
      </c>
      <c r="K16" s="18">
        <f>'Combined_P2-I'!M20</f>
        <v>0</v>
      </c>
      <c r="M16" s="18">
        <f>'Combined_CA-I'!I20</f>
        <v>5.1259999999999986</v>
      </c>
      <c r="N16" s="18">
        <f>'Combined_CA-I'!J20</f>
        <v>5.1259999999999986</v>
      </c>
      <c r="O16" s="18">
        <f>'Combined_CA-I'!K20</f>
        <v>5.1259999999999986</v>
      </c>
      <c r="P16" s="18">
        <f>'Combined_CA-I'!L20</f>
        <v>5.1259999999999986</v>
      </c>
      <c r="Q16" s="18">
        <f>'Combined_CA-I'!M20</f>
        <v>5.1259999999999986</v>
      </c>
      <c r="S16" s="32"/>
      <c r="U16" s="18">
        <f t="shared" si="1"/>
        <v>15.125999999999998</v>
      </c>
      <c r="V16" s="18">
        <f t="shared" si="2"/>
        <v>34.125999999999998</v>
      </c>
      <c r="W16" s="18">
        <f t="shared" si="3"/>
        <v>17.125999999999998</v>
      </c>
      <c r="X16" s="18">
        <f t="shared" si="4"/>
        <v>5.1259999999999986</v>
      </c>
      <c r="Y16" s="18">
        <f t="shared" si="5"/>
        <v>5.1259999999999986</v>
      </c>
    </row>
    <row r="17" spans="1:25" x14ac:dyDescent="0.3">
      <c r="A17" s="18">
        <f>'Combined_P1-I'!I21</f>
        <v>4</v>
      </c>
      <c r="B17" s="18">
        <f>'Combined_P1-I'!J21</f>
        <v>13.5</v>
      </c>
      <c r="C17" s="18">
        <f>'Combined_P1-I'!K21</f>
        <v>5</v>
      </c>
      <c r="D17" s="18">
        <f>'Combined_P1-I'!L21</f>
        <v>0</v>
      </c>
      <c r="E17" s="18">
        <f>'Combined_P1-I'!M21</f>
        <v>0</v>
      </c>
      <c r="G17" s="18">
        <f>'Combined_P2-I'!I21</f>
        <v>4</v>
      </c>
      <c r="H17" s="18">
        <f>'Combined_P2-I'!J21</f>
        <v>13.5</v>
      </c>
      <c r="I17" s="18">
        <f>'Combined_P2-I'!K21</f>
        <v>5</v>
      </c>
      <c r="J17" s="18">
        <f>'Combined_P2-I'!L21</f>
        <v>0</v>
      </c>
      <c r="K17" s="18">
        <f>'Combined_P2-I'!M21</f>
        <v>0</v>
      </c>
      <c r="M17" s="18">
        <f>'Combined_CA-I'!I21</f>
        <v>5.8239999999999998</v>
      </c>
      <c r="N17" s="18">
        <f>'Combined_CA-I'!J21</f>
        <v>5.8239999999999998</v>
      </c>
      <c r="O17" s="18">
        <f>'Combined_CA-I'!K21</f>
        <v>5.8239999999999998</v>
      </c>
      <c r="P17" s="18">
        <f>'Combined_CA-I'!L21</f>
        <v>5.8239999999999998</v>
      </c>
      <c r="Q17" s="18">
        <f>'Combined_CA-I'!M21</f>
        <v>5.8239999999999998</v>
      </c>
      <c r="S17" s="32"/>
      <c r="U17" s="18">
        <f t="shared" si="1"/>
        <v>13.824</v>
      </c>
      <c r="V17" s="18">
        <f t="shared" si="2"/>
        <v>32.823999999999998</v>
      </c>
      <c r="W17" s="18">
        <f t="shared" si="3"/>
        <v>15.824</v>
      </c>
      <c r="X17" s="18">
        <f t="shared" si="4"/>
        <v>5.8239999999999998</v>
      </c>
      <c r="Y17" s="18">
        <f t="shared" si="5"/>
        <v>5.8239999999999998</v>
      </c>
    </row>
    <row r="18" spans="1:25" x14ac:dyDescent="0.3">
      <c r="A18" s="18">
        <f>'Combined_P1-I'!I22</f>
        <v>7</v>
      </c>
      <c r="B18" s="18">
        <f>'Combined_P1-I'!J22</f>
        <v>16.5</v>
      </c>
      <c r="C18" s="18">
        <f>'Combined_P1-I'!K22</f>
        <v>5</v>
      </c>
      <c r="D18" s="18">
        <f>'Combined_P1-I'!L22</f>
        <v>0</v>
      </c>
      <c r="E18" s="18">
        <f>'Combined_P1-I'!M22</f>
        <v>0</v>
      </c>
      <c r="G18" s="18">
        <f>'Combined_P2-I'!I22</f>
        <v>7</v>
      </c>
      <c r="H18" s="18">
        <f>'Combined_P2-I'!J22</f>
        <v>16.5</v>
      </c>
      <c r="I18" s="18">
        <f>'Combined_P2-I'!K22</f>
        <v>5</v>
      </c>
      <c r="J18" s="18">
        <f>'Combined_P2-I'!L22</f>
        <v>0</v>
      </c>
      <c r="K18" s="18">
        <f>'Combined_P2-I'!M22</f>
        <v>0</v>
      </c>
      <c r="M18" s="18">
        <f>'Combined_CA-I'!I22</f>
        <v>8.18</v>
      </c>
      <c r="N18" s="18">
        <f>'Combined_CA-I'!J22</f>
        <v>8.18</v>
      </c>
      <c r="O18" s="18">
        <f>'Combined_CA-I'!K22</f>
        <v>8.18</v>
      </c>
      <c r="P18" s="18">
        <f>'Combined_CA-I'!L22</f>
        <v>8.18</v>
      </c>
      <c r="Q18" s="18">
        <f>'Combined_CA-I'!M22</f>
        <v>8.18</v>
      </c>
      <c r="S18" s="32"/>
      <c r="U18" s="18">
        <f t="shared" si="1"/>
        <v>22.18</v>
      </c>
      <c r="V18" s="18">
        <f t="shared" si="2"/>
        <v>41.18</v>
      </c>
      <c r="W18" s="18">
        <f t="shared" si="3"/>
        <v>18.18</v>
      </c>
      <c r="X18" s="18">
        <f t="shared" si="4"/>
        <v>8.18</v>
      </c>
      <c r="Y18" s="18">
        <f t="shared" si="5"/>
        <v>8.18</v>
      </c>
    </row>
    <row r="19" spans="1:25" x14ac:dyDescent="0.3">
      <c r="A19" s="18">
        <f>'Combined_P1-I'!I23</f>
        <v>5</v>
      </c>
      <c r="B19" s="18">
        <f>'Combined_P1-I'!J23</f>
        <v>15</v>
      </c>
      <c r="C19" s="18">
        <f>'Combined_P1-I'!K23</f>
        <v>4</v>
      </c>
      <c r="D19" s="18">
        <f>'Combined_P1-I'!L23</f>
        <v>0</v>
      </c>
      <c r="E19" s="18">
        <f>'Combined_P1-I'!M23</f>
        <v>0</v>
      </c>
      <c r="G19" s="18">
        <f>'Combined_P2-I'!I23</f>
        <v>5</v>
      </c>
      <c r="H19" s="18">
        <f>'Combined_P2-I'!J23</f>
        <v>15</v>
      </c>
      <c r="I19" s="18">
        <f>'Combined_P2-I'!K23</f>
        <v>4</v>
      </c>
      <c r="J19" s="18">
        <f>'Combined_P2-I'!L23</f>
        <v>0</v>
      </c>
      <c r="K19" s="18">
        <f>'Combined_P2-I'!M23</f>
        <v>0</v>
      </c>
      <c r="M19" s="18">
        <f>'Combined_CA-I'!I23</f>
        <v>7.1</v>
      </c>
      <c r="N19" s="18">
        <f>'Combined_CA-I'!J23</f>
        <v>7.1</v>
      </c>
      <c r="O19" s="18">
        <f>'Combined_CA-I'!K23</f>
        <v>7.1</v>
      </c>
      <c r="P19" s="18">
        <f>'Combined_CA-I'!L23</f>
        <v>7.1</v>
      </c>
      <c r="Q19" s="18">
        <f>'Combined_CA-I'!M23</f>
        <v>7.1</v>
      </c>
      <c r="S19" s="32"/>
      <c r="U19" s="18">
        <f t="shared" si="1"/>
        <v>17.100000000000001</v>
      </c>
      <c r="V19" s="18">
        <f t="shared" si="2"/>
        <v>37.1</v>
      </c>
      <c r="W19" s="18">
        <f t="shared" si="3"/>
        <v>15.1</v>
      </c>
      <c r="X19" s="18">
        <f t="shared" si="4"/>
        <v>7.1</v>
      </c>
      <c r="Y19" s="18">
        <f t="shared" si="5"/>
        <v>7.1</v>
      </c>
    </row>
    <row r="20" spans="1:25" x14ac:dyDescent="0.3">
      <c r="A20" s="18">
        <f>'Combined_P1-I'!I24</f>
        <v>5</v>
      </c>
      <c r="B20" s="18">
        <f>'Combined_P1-I'!J24</f>
        <v>22</v>
      </c>
      <c r="C20" s="18">
        <f>'Combined_P1-I'!K24</f>
        <v>8.5</v>
      </c>
      <c r="D20" s="18">
        <f>'Combined_P1-I'!L24</f>
        <v>0</v>
      </c>
      <c r="E20" s="18">
        <f>'Combined_P1-I'!M24</f>
        <v>0</v>
      </c>
      <c r="G20" s="18">
        <f>'Combined_P2-I'!I24</f>
        <v>5</v>
      </c>
      <c r="H20" s="18">
        <f>'Combined_P2-I'!J24</f>
        <v>22</v>
      </c>
      <c r="I20" s="18">
        <f>'Combined_P2-I'!K24</f>
        <v>8.5</v>
      </c>
      <c r="J20" s="18">
        <f>'Combined_P2-I'!L24</f>
        <v>0</v>
      </c>
      <c r="K20" s="18">
        <f>'Combined_P2-I'!M24</f>
        <v>0</v>
      </c>
      <c r="M20" s="18">
        <f>'Combined_CA-I'!I24</f>
        <v>6.9019999999999992</v>
      </c>
      <c r="N20" s="18">
        <f>'Combined_CA-I'!J24</f>
        <v>6.9019999999999992</v>
      </c>
      <c r="O20" s="18">
        <f>'Combined_CA-I'!K24</f>
        <v>6.9019999999999992</v>
      </c>
      <c r="P20" s="18">
        <f>'Combined_CA-I'!L24</f>
        <v>6.9019999999999992</v>
      </c>
      <c r="Q20" s="18">
        <f>'Combined_CA-I'!M24</f>
        <v>6.9019999999999992</v>
      </c>
      <c r="S20" s="32"/>
      <c r="U20" s="18">
        <f t="shared" si="1"/>
        <v>16.902000000000001</v>
      </c>
      <c r="V20" s="18">
        <f t="shared" si="2"/>
        <v>50.902000000000001</v>
      </c>
      <c r="W20" s="18">
        <f t="shared" si="3"/>
        <v>23.902000000000001</v>
      </c>
      <c r="X20" s="18">
        <f t="shared" si="4"/>
        <v>6.9019999999999992</v>
      </c>
      <c r="Y20" s="18">
        <f t="shared" si="5"/>
        <v>6.9019999999999992</v>
      </c>
    </row>
    <row r="21" spans="1:25" x14ac:dyDescent="0.3">
      <c r="A21" s="18">
        <f>'Combined_P1-I'!I25</f>
        <v>7</v>
      </c>
      <c r="B21" s="18">
        <f>'Combined_P1-I'!J25</f>
        <v>17.5</v>
      </c>
      <c r="C21" s="18">
        <f>'Combined_P1-I'!K25</f>
        <v>7</v>
      </c>
      <c r="D21" s="18">
        <f>'Combined_P1-I'!L25</f>
        <v>0</v>
      </c>
      <c r="E21" s="18">
        <f>'Combined_P1-I'!M25</f>
        <v>0</v>
      </c>
      <c r="G21" s="18">
        <f>'Combined_P2-I'!I25</f>
        <v>7</v>
      </c>
      <c r="H21" s="18">
        <f>'Combined_P2-I'!J25</f>
        <v>17.5</v>
      </c>
      <c r="I21" s="18">
        <f>'Combined_P2-I'!K25</f>
        <v>7</v>
      </c>
      <c r="J21" s="18">
        <f>'Combined_P2-I'!L25</f>
        <v>0</v>
      </c>
      <c r="K21" s="18">
        <f>'Combined_P2-I'!M25</f>
        <v>0</v>
      </c>
      <c r="M21" s="18">
        <f>'Combined_CA-I'!I25</f>
        <v>7.58</v>
      </c>
      <c r="N21" s="18">
        <f>'Combined_CA-I'!J25</f>
        <v>7.58</v>
      </c>
      <c r="O21" s="18">
        <f>'Combined_CA-I'!K25</f>
        <v>7.58</v>
      </c>
      <c r="P21" s="18">
        <f>'Combined_CA-I'!L25</f>
        <v>7.58</v>
      </c>
      <c r="Q21" s="18">
        <f>'Combined_CA-I'!M25</f>
        <v>7.58</v>
      </c>
      <c r="S21" s="32"/>
      <c r="U21" s="18">
        <f t="shared" si="1"/>
        <v>21.58</v>
      </c>
      <c r="V21" s="18">
        <f t="shared" si="2"/>
        <v>42.58</v>
      </c>
      <c r="W21" s="18">
        <f t="shared" si="3"/>
        <v>21.58</v>
      </c>
      <c r="X21" s="18">
        <f t="shared" si="4"/>
        <v>7.58</v>
      </c>
      <c r="Y21" s="18">
        <f t="shared" si="5"/>
        <v>7.58</v>
      </c>
    </row>
    <row r="22" spans="1:25" x14ac:dyDescent="0.3">
      <c r="A22" s="18">
        <f>'Combined_P1-I'!I26</f>
        <v>4</v>
      </c>
      <c r="B22" s="18">
        <f>'Combined_P1-I'!J26</f>
        <v>22.5</v>
      </c>
      <c r="C22" s="18">
        <f>'Combined_P1-I'!K26</f>
        <v>10</v>
      </c>
      <c r="D22" s="18">
        <f>'Combined_P1-I'!L26</f>
        <v>0</v>
      </c>
      <c r="E22" s="18">
        <f>'Combined_P1-I'!M26</f>
        <v>0</v>
      </c>
      <c r="G22" s="18">
        <f>'Combined_P2-I'!I26</f>
        <v>4</v>
      </c>
      <c r="H22" s="18">
        <f>'Combined_P2-I'!J26</f>
        <v>22.5</v>
      </c>
      <c r="I22" s="18">
        <f>'Combined_P2-I'!K26</f>
        <v>10</v>
      </c>
      <c r="J22" s="18">
        <f>'Combined_P2-I'!L26</f>
        <v>0</v>
      </c>
      <c r="K22" s="18">
        <f>'Combined_P2-I'!M26</f>
        <v>0</v>
      </c>
      <c r="M22" s="18">
        <f>'Combined_CA-I'!I26</f>
        <v>8.4</v>
      </c>
      <c r="N22" s="18">
        <f>'Combined_CA-I'!J26</f>
        <v>8.4</v>
      </c>
      <c r="O22" s="18">
        <f>'Combined_CA-I'!K26</f>
        <v>8.4</v>
      </c>
      <c r="P22" s="18">
        <f>'Combined_CA-I'!L26</f>
        <v>8.4</v>
      </c>
      <c r="Q22" s="18">
        <f>'Combined_CA-I'!M26</f>
        <v>8.4</v>
      </c>
      <c r="S22" s="32"/>
      <c r="U22" s="18">
        <f t="shared" si="1"/>
        <v>16.399999999999999</v>
      </c>
      <c r="V22" s="18">
        <f t="shared" si="2"/>
        <v>53.4</v>
      </c>
      <c r="W22" s="18">
        <f t="shared" si="3"/>
        <v>28.4</v>
      </c>
      <c r="X22" s="18">
        <f t="shared" si="4"/>
        <v>8.4</v>
      </c>
      <c r="Y22" s="18">
        <f t="shared" si="5"/>
        <v>8.4</v>
      </c>
    </row>
    <row r="23" spans="1:25" x14ac:dyDescent="0.3">
      <c r="A23" s="18">
        <f>'Combined_P1-I'!I27</f>
        <v>5</v>
      </c>
      <c r="B23" s="18">
        <f>'Combined_P1-I'!J27</f>
        <v>11.5</v>
      </c>
      <c r="C23" s="18">
        <f>'Combined_P1-I'!K27</f>
        <v>1</v>
      </c>
      <c r="D23" s="18">
        <f>'Combined_P1-I'!L27</f>
        <v>0</v>
      </c>
      <c r="E23" s="18">
        <f>'Combined_P1-I'!M27</f>
        <v>0</v>
      </c>
      <c r="G23" s="18">
        <f>'Combined_P2-I'!I27</f>
        <v>5</v>
      </c>
      <c r="H23" s="18">
        <f>'Combined_P2-I'!J27</f>
        <v>11.5</v>
      </c>
      <c r="I23" s="18">
        <f>'Combined_P2-I'!K27</f>
        <v>1</v>
      </c>
      <c r="J23" s="18">
        <f>'Combined_P2-I'!L27</f>
        <v>0</v>
      </c>
      <c r="K23" s="18">
        <f>'Combined_P2-I'!M27</f>
        <v>0</v>
      </c>
      <c r="M23" s="18">
        <f>'Combined_CA-I'!I27</f>
        <v>8.4259999999999984</v>
      </c>
      <c r="N23" s="18">
        <f>'Combined_CA-I'!J27</f>
        <v>8.4259999999999984</v>
      </c>
      <c r="O23" s="18">
        <f>'Combined_CA-I'!K27</f>
        <v>8.4259999999999984</v>
      </c>
      <c r="P23" s="18">
        <f>'Combined_CA-I'!L27</f>
        <v>8.4259999999999984</v>
      </c>
      <c r="Q23" s="18">
        <f>'Combined_CA-I'!M27</f>
        <v>8.4259999999999984</v>
      </c>
      <c r="S23" s="32"/>
      <c r="U23" s="18">
        <f t="shared" si="1"/>
        <v>18.425999999999998</v>
      </c>
      <c r="V23" s="18">
        <f t="shared" si="2"/>
        <v>31.425999999999998</v>
      </c>
      <c r="W23" s="18">
        <f t="shared" si="3"/>
        <v>10.425999999999998</v>
      </c>
      <c r="X23" s="18">
        <f t="shared" si="4"/>
        <v>8.4259999999999984</v>
      </c>
      <c r="Y23" s="18">
        <f t="shared" si="5"/>
        <v>8.4259999999999984</v>
      </c>
    </row>
    <row r="24" spans="1:25" x14ac:dyDescent="0.3">
      <c r="A24" s="18">
        <f>'Combined_P1-I'!I28</f>
        <v>7</v>
      </c>
      <c r="B24" s="18">
        <f>'Combined_P1-I'!J28</f>
        <v>15.5</v>
      </c>
      <c r="C24" s="18">
        <f>'Combined_P1-I'!K28</f>
        <v>5</v>
      </c>
      <c r="D24" s="18">
        <f>'Combined_P1-I'!L28</f>
        <v>0</v>
      </c>
      <c r="E24" s="18">
        <f>'Combined_P1-I'!M28</f>
        <v>0</v>
      </c>
      <c r="G24" s="18">
        <f>'Combined_P2-I'!I28</f>
        <v>7</v>
      </c>
      <c r="H24" s="18">
        <f>'Combined_P2-I'!J28</f>
        <v>15.5</v>
      </c>
      <c r="I24" s="18">
        <f>'Combined_P2-I'!K28</f>
        <v>5</v>
      </c>
      <c r="J24" s="18">
        <f>'Combined_P2-I'!L28</f>
        <v>0</v>
      </c>
      <c r="K24" s="18">
        <f>'Combined_P2-I'!M28</f>
        <v>0</v>
      </c>
      <c r="M24" s="18">
        <f>'Combined_CA-I'!I28</f>
        <v>6.952</v>
      </c>
      <c r="N24" s="18">
        <f>'Combined_CA-I'!J28</f>
        <v>6.952</v>
      </c>
      <c r="O24" s="18">
        <f>'Combined_CA-I'!K28</f>
        <v>6.952</v>
      </c>
      <c r="P24" s="18">
        <f>'Combined_CA-I'!L28</f>
        <v>6.952</v>
      </c>
      <c r="Q24" s="18">
        <f>'Combined_CA-I'!M28</f>
        <v>6.952</v>
      </c>
      <c r="S24" s="32"/>
      <c r="U24" s="18">
        <f t="shared" si="1"/>
        <v>20.951999999999998</v>
      </c>
      <c r="V24" s="18">
        <f t="shared" si="2"/>
        <v>37.951999999999998</v>
      </c>
      <c r="W24" s="18">
        <f t="shared" si="3"/>
        <v>16.951999999999998</v>
      </c>
      <c r="X24" s="18">
        <f t="shared" si="4"/>
        <v>6.952</v>
      </c>
      <c r="Y24" s="18">
        <f t="shared" si="5"/>
        <v>6.952</v>
      </c>
    </row>
    <row r="25" spans="1:25" x14ac:dyDescent="0.3">
      <c r="A25" s="18">
        <f>'Combined_P1-I'!I29</f>
        <v>7</v>
      </c>
      <c r="B25" s="18">
        <f>'Combined_P1-I'!J29</f>
        <v>22.5</v>
      </c>
      <c r="C25" s="18">
        <f>'Combined_P1-I'!K29</f>
        <v>3</v>
      </c>
      <c r="D25" s="18">
        <f>'Combined_P1-I'!L29</f>
        <v>0</v>
      </c>
      <c r="E25" s="18">
        <f>'Combined_P1-I'!M29</f>
        <v>0</v>
      </c>
      <c r="G25" s="18">
        <f>'Combined_P2-I'!I29</f>
        <v>7</v>
      </c>
      <c r="H25" s="18">
        <f>'Combined_P2-I'!J29</f>
        <v>22.5</v>
      </c>
      <c r="I25" s="18">
        <f>'Combined_P2-I'!K29</f>
        <v>3</v>
      </c>
      <c r="J25" s="18">
        <f>'Combined_P2-I'!L29</f>
        <v>0</v>
      </c>
      <c r="K25" s="18">
        <f>'Combined_P2-I'!M29</f>
        <v>0</v>
      </c>
      <c r="M25" s="18">
        <f>'Combined_CA-I'!I29</f>
        <v>8.1720000000000006</v>
      </c>
      <c r="N25" s="18">
        <f>'Combined_CA-I'!J29</f>
        <v>8.1720000000000006</v>
      </c>
      <c r="O25" s="18">
        <f>'Combined_CA-I'!K29</f>
        <v>8.1720000000000006</v>
      </c>
      <c r="P25" s="18">
        <f>'Combined_CA-I'!L29</f>
        <v>8.1720000000000006</v>
      </c>
      <c r="Q25" s="18">
        <f>'Combined_CA-I'!M29</f>
        <v>8.1720000000000006</v>
      </c>
      <c r="S25" s="32"/>
      <c r="U25" s="18">
        <f t="shared" si="1"/>
        <v>22.172000000000001</v>
      </c>
      <c r="V25" s="18">
        <f t="shared" si="2"/>
        <v>53.171999999999997</v>
      </c>
      <c r="W25" s="18">
        <f t="shared" si="3"/>
        <v>14.172000000000001</v>
      </c>
      <c r="X25" s="18">
        <f t="shared" si="4"/>
        <v>8.1720000000000006</v>
      </c>
      <c r="Y25" s="18">
        <f t="shared" si="5"/>
        <v>8.1720000000000006</v>
      </c>
    </row>
    <row r="26" spans="1:25" x14ac:dyDescent="0.3">
      <c r="A26" s="18">
        <f>'Combined_P1-I'!I30</f>
        <v>7</v>
      </c>
      <c r="B26" s="18">
        <f>'Combined_P1-I'!J30</f>
        <v>24.5</v>
      </c>
      <c r="C26" s="18">
        <f>'Combined_P1-I'!K30</f>
        <v>11</v>
      </c>
      <c r="D26" s="18">
        <f>'Combined_P1-I'!L30</f>
        <v>0</v>
      </c>
      <c r="E26" s="18">
        <f>'Combined_P1-I'!M30</f>
        <v>0</v>
      </c>
      <c r="G26" s="18">
        <f>'Combined_P2-I'!I30</f>
        <v>7</v>
      </c>
      <c r="H26" s="18">
        <f>'Combined_P2-I'!J30</f>
        <v>24.5</v>
      </c>
      <c r="I26" s="18">
        <f>'Combined_P2-I'!K30</f>
        <v>11</v>
      </c>
      <c r="J26" s="18">
        <f>'Combined_P2-I'!L30</f>
        <v>0</v>
      </c>
      <c r="K26" s="18">
        <f>'Combined_P2-I'!M30</f>
        <v>0</v>
      </c>
      <c r="M26" s="18">
        <f>'Combined_CA-I'!I30</f>
        <v>8.120000000000001</v>
      </c>
      <c r="N26" s="18">
        <f>'Combined_CA-I'!J30</f>
        <v>8.120000000000001</v>
      </c>
      <c r="O26" s="18">
        <f>'Combined_CA-I'!K30</f>
        <v>8.120000000000001</v>
      </c>
      <c r="P26" s="18">
        <f>'Combined_CA-I'!L30</f>
        <v>8.120000000000001</v>
      </c>
      <c r="Q26" s="18">
        <f>'Combined_CA-I'!M30</f>
        <v>8.120000000000001</v>
      </c>
      <c r="S26" s="32"/>
      <c r="U26" s="18">
        <f t="shared" si="1"/>
        <v>22.12</v>
      </c>
      <c r="V26" s="18">
        <f t="shared" si="2"/>
        <v>57.120000000000005</v>
      </c>
      <c r="W26" s="18">
        <f t="shared" si="3"/>
        <v>30.12</v>
      </c>
      <c r="X26" s="18">
        <f t="shared" si="4"/>
        <v>8.120000000000001</v>
      </c>
      <c r="Y26" s="18">
        <f t="shared" si="5"/>
        <v>8.120000000000001</v>
      </c>
    </row>
    <row r="27" spans="1:25" x14ac:dyDescent="0.3">
      <c r="A27" s="18">
        <f>'Combined_P1-I'!I31</f>
        <v>7</v>
      </c>
      <c r="B27" s="18">
        <f>'Combined_P1-I'!J31</f>
        <v>19.5</v>
      </c>
      <c r="C27" s="18">
        <f>'Combined_P1-I'!K31</f>
        <v>11</v>
      </c>
      <c r="D27" s="18">
        <f>'Combined_P1-I'!L31</f>
        <v>0</v>
      </c>
      <c r="E27" s="18">
        <f>'Combined_P1-I'!M31</f>
        <v>0</v>
      </c>
      <c r="G27" s="18">
        <f>'Combined_P2-I'!I31</f>
        <v>7</v>
      </c>
      <c r="H27" s="18">
        <f>'Combined_P2-I'!J31</f>
        <v>19.5</v>
      </c>
      <c r="I27" s="18">
        <f>'Combined_P2-I'!K31</f>
        <v>11</v>
      </c>
      <c r="J27" s="18">
        <f>'Combined_P2-I'!L31</f>
        <v>0</v>
      </c>
      <c r="K27" s="18">
        <f>'Combined_P2-I'!M31</f>
        <v>0</v>
      </c>
      <c r="M27" s="18">
        <f>'Combined_CA-I'!I31</f>
        <v>8.74</v>
      </c>
      <c r="N27" s="18">
        <f>'Combined_CA-I'!J31</f>
        <v>8.74</v>
      </c>
      <c r="O27" s="18">
        <f>'Combined_CA-I'!K31</f>
        <v>8.74</v>
      </c>
      <c r="P27" s="18">
        <f>'Combined_CA-I'!L31</f>
        <v>8.74</v>
      </c>
      <c r="Q27" s="18">
        <f>'Combined_CA-I'!M31</f>
        <v>8.74</v>
      </c>
      <c r="S27" s="32"/>
      <c r="U27" s="18">
        <f t="shared" si="1"/>
        <v>22.740000000000002</v>
      </c>
      <c r="V27" s="18">
        <f t="shared" si="2"/>
        <v>47.74</v>
      </c>
      <c r="W27" s="18">
        <f t="shared" si="3"/>
        <v>30.740000000000002</v>
      </c>
      <c r="X27" s="18">
        <f t="shared" si="4"/>
        <v>8.74</v>
      </c>
      <c r="Y27" s="18">
        <f t="shared" si="5"/>
        <v>8.74</v>
      </c>
    </row>
    <row r="28" spans="1:25" x14ac:dyDescent="0.3">
      <c r="A28" s="18">
        <f>'Combined_P1-I'!I32</f>
        <v>2</v>
      </c>
      <c r="B28" s="18">
        <f>'Combined_P1-I'!J32</f>
        <v>19</v>
      </c>
      <c r="C28" s="18">
        <f>'Combined_P1-I'!K32</f>
        <v>7</v>
      </c>
      <c r="D28" s="18">
        <f>'Combined_P1-I'!L32</f>
        <v>0</v>
      </c>
      <c r="E28" s="18">
        <f>'Combined_P1-I'!M32</f>
        <v>0</v>
      </c>
      <c r="G28" s="18">
        <f>'Combined_P2-I'!I32</f>
        <v>2</v>
      </c>
      <c r="H28" s="18">
        <f>'Combined_P2-I'!J32</f>
        <v>19</v>
      </c>
      <c r="I28" s="18">
        <f>'Combined_P2-I'!K32</f>
        <v>7</v>
      </c>
      <c r="J28" s="18">
        <f>'Combined_P2-I'!L32</f>
        <v>0</v>
      </c>
      <c r="K28" s="18">
        <f>'Combined_P2-I'!M32</f>
        <v>0</v>
      </c>
      <c r="M28" s="18">
        <f>'Combined_CA-I'!I32</f>
        <v>5.9260000000000002</v>
      </c>
      <c r="N28" s="18">
        <f>'Combined_CA-I'!J32</f>
        <v>5.9260000000000002</v>
      </c>
      <c r="O28" s="18">
        <f>'Combined_CA-I'!K32</f>
        <v>5.9260000000000002</v>
      </c>
      <c r="P28" s="18">
        <f>'Combined_CA-I'!L32</f>
        <v>5.9260000000000002</v>
      </c>
      <c r="Q28" s="18">
        <f>'Combined_CA-I'!M32</f>
        <v>5.9260000000000002</v>
      </c>
      <c r="S28" s="32"/>
      <c r="U28" s="18">
        <f t="shared" si="1"/>
        <v>9.9260000000000002</v>
      </c>
      <c r="V28" s="18">
        <f t="shared" si="2"/>
        <v>43.926000000000002</v>
      </c>
      <c r="W28" s="18">
        <f t="shared" si="3"/>
        <v>19.926000000000002</v>
      </c>
      <c r="X28" s="18">
        <f t="shared" si="4"/>
        <v>5.9260000000000002</v>
      </c>
      <c r="Y28" s="18">
        <f t="shared" si="5"/>
        <v>5.9260000000000002</v>
      </c>
    </row>
    <row r="29" spans="1:25" x14ac:dyDescent="0.3">
      <c r="A29" s="18">
        <f>'Combined_P1-I'!I33</f>
        <v>0</v>
      </c>
      <c r="B29" s="18">
        <f>'Combined_P1-I'!J33</f>
        <v>21.5</v>
      </c>
      <c r="C29" s="18">
        <f>'Combined_P1-I'!K33</f>
        <v>6</v>
      </c>
      <c r="D29" s="18">
        <f>'Combined_P1-I'!L33</f>
        <v>0</v>
      </c>
      <c r="E29" s="18">
        <f>'Combined_P1-I'!M33</f>
        <v>0</v>
      </c>
      <c r="G29" s="18">
        <f>'Combined_P2-I'!I33</f>
        <v>0</v>
      </c>
      <c r="H29" s="18">
        <f>'Combined_P2-I'!J33</f>
        <v>21.5</v>
      </c>
      <c r="I29" s="18">
        <f>'Combined_P2-I'!K33</f>
        <v>6</v>
      </c>
      <c r="J29" s="18">
        <f>'Combined_P2-I'!L33</f>
        <v>0</v>
      </c>
      <c r="K29" s="18">
        <f>'Combined_P2-I'!M33</f>
        <v>0</v>
      </c>
      <c r="M29" s="18">
        <f>'Combined_CA-I'!I33</f>
        <v>7.1960000000000006</v>
      </c>
      <c r="N29" s="18">
        <f>'Combined_CA-I'!J33</f>
        <v>7.1960000000000006</v>
      </c>
      <c r="O29" s="18">
        <f>'Combined_CA-I'!K33</f>
        <v>7.1960000000000006</v>
      </c>
      <c r="P29" s="18">
        <f>'Combined_CA-I'!L33</f>
        <v>7.1960000000000006</v>
      </c>
      <c r="Q29" s="18">
        <f>'Combined_CA-I'!M33</f>
        <v>7.1960000000000006</v>
      </c>
      <c r="S29" s="32"/>
      <c r="U29" s="18">
        <f t="shared" si="1"/>
        <v>7.1960000000000006</v>
      </c>
      <c r="V29" s="18">
        <f t="shared" si="2"/>
        <v>50.195999999999998</v>
      </c>
      <c r="W29" s="18">
        <f t="shared" si="3"/>
        <v>19.196000000000002</v>
      </c>
      <c r="X29" s="18">
        <f t="shared" si="4"/>
        <v>7.1960000000000006</v>
      </c>
      <c r="Y29" s="18">
        <f t="shared" si="5"/>
        <v>7.1960000000000006</v>
      </c>
    </row>
    <row r="30" spans="1:25" x14ac:dyDescent="0.3">
      <c r="A30" s="18">
        <f>'Combined_P1-I'!I34</f>
        <v>5</v>
      </c>
      <c r="B30" s="18">
        <f>'Combined_P1-I'!J34</f>
        <v>5.5</v>
      </c>
      <c r="C30" s="18">
        <f>'Combined_P1-I'!K34</f>
        <v>6</v>
      </c>
      <c r="D30" s="18">
        <f>'Combined_P1-I'!L34</f>
        <v>0</v>
      </c>
      <c r="E30" s="18">
        <f>'Combined_P1-I'!M34</f>
        <v>0</v>
      </c>
      <c r="G30" s="18">
        <f>'Combined_P2-I'!I34</f>
        <v>5</v>
      </c>
      <c r="H30" s="18">
        <f>'Combined_P2-I'!J34</f>
        <v>5.5</v>
      </c>
      <c r="I30" s="18">
        <f>'Combined_P2-I'!K34</f>
        <v>6</v>
      </c>
      <c r="J30" s="18">
        <f>'Combined_P2-I'!L34</f>
        <v>0</v>
      </c>
      <c r="K30" s="18">
        <f>'Combined_P2-I'!M34</f>
        <v>0</v>
      </c>
      <c r="M30" s="18">
        <f>'Combined_CA-I'!I34</f>
        <v>4.2759999999999998</v>
      </c>
      <c r="N30" s="18">
        <f>'Combined_CA-I'!J34</f>
        <v>4.2759999999999998</v>
      </c>
      <c r="O30" s="18">
        <f>'Combined_CA-I'!K34</f>
        <v>4.2759999999999998</v>
      </c>
      <c r="P30" s="18">
        <f>'Combined_CA-I'!L34</f>
        <v>4.2759999999999998</v>
      </c>
      <c r="Q30" s="18">
        <f>'Combined_CA-I'!M34</f>
        <v>4.2759999999999998</v>
      </c>
      <c r="S30" s="32"/>
      <c r="U30" s="18">
        <f t="shared" si="1"/>
        <v>14.276</v>
      </c>
      <c r="V30" s="18">
        <f t="shared" si="2"/>
        <v>15.276</v>
      </c>
      <c r="W30" s="18">
        <f t="shared" si="3"/>
        <v>16.276</v>
      </c>
      <c r="X30" s="18">
        <f t="shared" si="4"/>
        <v>4.2759999999999998</v>
      </c>
      <c r="Y30" s="18">
        <f t="shared" si="5"/>
        <v>4.2759999999999998</v>
      </c>
    </row>
    <row r="31" spans="1:25" x14ac:dyDescent="0.3">
      <c r="A31" s="18">
        <f>'Combined_P1-I'!I35</f>
        <v>5</v>
      </c>
      <c r="B31" s="18">
        <f>'Combined_P1-I'!J35</f>
        <v>19.5</v>
      </c>
      <c r="C31" s="18">
        <f>'Combined_P1-I'!K35</f>
        <v>5</v>
      </c>
      <c r="D31" s="18">
        <f>'Combined_P1-I'!L35</f>
        <v>0</v>
      </c>
      <c r="E31" s="18">
        <f>'Combined_P1-I'!M35</f>
        <v>0</v>
      </c>
      <c r="G31" s="18">
        <f>'Combined_P2-I'!I35</f>
        <v>5</v>
      </c>
      <c r="H31" s="18">
        <f>'Combined_P2-I'!J35</f>
        <v>19.5</v>
      </c>
      <c r="I31" s="18">
        <f>'Combined_P2-I'!K35</f>
        <v>5</v>
      </c>
      <c r="J31" s="18">
        <f>'Combined_P2-I'!L35</f>
        <v>0</v>
      </c>
      <c r="K31" s="18">
        <f>'Combined_P2-I'!M35</f>
        <v>0</v>
      </c>
      <c r="M31" s="18">
        <f>'Combined_CA-I'!I35</f>
        <v>6.6260000000000003</v>
      </c>
      <c r="N31" s="18">
        <f>'Combined_CA-I'!J35</f>
        <v>6.6260000000000003</v>
      </c>
      <c r="O31" s="18">
        <f>'Combined_CA-I'!K35</f>
        <v>6.6260000000000003</v>
      </c>
      <c r="P31" s="18">
        <f>'Combined_CA-I'!L35</f>
        <v>6.6260000000000003</v>
      </c>
      <c r="Q31" s="18">
        <f>'Combined_CA-I'!M35</f>
        <v>6.6260000000000003</v>
      </c>
      <c r="S31" s="32"/>
      <c r="U31" s="18">
        <f t="shared" si="1"/>
        <v>16.626000000000001</v>
      </c>
      <c r="V31" s="18">
        <f t="shared" si="2"/>
        <v>45.625999999999998</v>
      </c>
      <c r="W31" s="18">
        <f t="shared" si="3"/>
        <v>16.626000000000001</v>
      </c>
      <c r="X31" s="18">
        <f t="shared" si="4"/>
        <v>6.6260000000000003</v>
      </c>
      <c r="Y31" s="18">
        <f t="shared" si="5"/>
        <v>6.6260000000000003</v>
      </c>
    </row>
    <row r="32" spans="1:25" x14ac:dyDescent="0.3">
      <c r="A32" s="18">
        <f>'Combined_P1-I'!I36</f>
        <v>0</v>
      </c>
      <c r="B32" s="18">
        <f>'Combined_P1-I'!J36</f>
        <v>16</v>
      </c>
      <c r="C32" s="18">
        <f>'Combined_P1-I'!K36</f>
        <v>5</v>
      </c>
      <c r="D32" s="18">
        <f>'Combined_P1-I'!L36</f>
        <v>0</v>
      </c>
      <c r="E32" s="18">
        <f>'Combined_P1-I'!M36</f>
        <v>0</v>
      </c>
      <c r="G32" s="18">
        <f>'Combined_P2-I'!I36</f>
        <v>0</v>
      </c>
      <c r="H32" s="18">
        <f>'Combined_P2-I'!J36</f>
        <v>16</v>
      </c>
      <c r="I32" s="18">
        <f>'Combined_P2-I'!K36</f>
        <v>5</v>
      </c>
      <c r="J32" s="18">
        <f>'Combined_P2-I'!L36</f>
        <v>0</v>
      </c>
      <c r="K32" s="18">
        <f>'Combined_P2-I'!M36</f>
        <v>0</v>
      </c>
      <c r="M32" s="18">
        <f>'Combined_CA-I'!I36</f>
        <v>6.2</v>
      </c>
      <c r="N32" s="18">
        <f>'Combined_CA-I'!J36</f>
        <v>6.2</v>
      </c>
      <c r="O32" s="18">
        <f>'Combined_CA-I'!K36</f>
        <v>6.2</v>
      </c>
      <c r="P32" s="18">
        <f>'Combined_CA-I'!L36</f>
        <v>6.2</v>
      </c>
      <c r="Q32" s="18">
        <f>'Combined_CA-I'!M36</f>
        <v>6.2</v>
      </c>
      <c r="S32" s="32"/>
      <c r="U32" s="18">
        <f t="shared" si="1"/>
        <v>6.2</v>
      </c>
      <c r="V32" s="18">
        <f t="shared" si="2"/>
        <v>38.200000000000003</v>
      </c>
      <c r="W32" s="18">
        <f t="shared" si="3"/>
        <v>16.2</v>
      </c>
      <c r="X32" s="18">
        <f t="shared" si="4"/>
        <v>6.2</v>
      </c>
      <c r="Y32" s="18">
        <f t="shared" si="5"/>
        <v>6.2</v>
      </c>
    </row>
    <row r="33" spans="1:25" x14ac:dyDescent="0.3">
      <c r="A33" s="18">
        <f>'Combined_P1-I'!I37</f>
        <v>7</v>
      </c>
      <c r="B33" s="18">
        <f>'Combined_P1-I'!J37</f>
        <v>6</v>
      </c>
      <c r="C33" s="18">
        <f>'Combined_P1-I'!K37</f>
        <v>0</v>
      </c>
      <c r="D33" s="18">
        <f>'Combined_P1-I'!L37</f>
        <v>0</v>
      </c>
      <c r="E33" s="18">
        <f>'Combined_P1-I'!M37</f>
        <v>0</v>
      </c>
      <c r="G33" s="18">
        <f>'Combined_P2-I'!I37</f>
        <v>7</v>
      </c>
      <c r="H33" s="18">
        <f>'Combined_P2-I'!J37</f>
        <v>6</v>
      </c>
      <c r="I33" s="18">
        <f>'Combined_P2-I'!K37</f>
        <v>0</v>
      </c>
      <c r="J33" s="18">
        <f>'Combined_P2-I'!L37</f>
        <v>0</v>
      </c>
      <c r="K33" s="18">
        <f>'Combined_P2-I'!M37</f>
        <v>0</v>
      </c>
      <c r="M33" s="18">
        <f>'Combined_CA-I'!I37</f>
        <v>7.56</v>
      </c>
      <c r="N33" s="18">
        <f>'Combined_CA-I'!J37</f>
        <v>7.56</v>
      </c>
      <c r="O33" s="18">
        <f>'Combined_CA-I'!K37</f>
        <v>7.56</v>
      </c>
      <c r="P33" s="18">
        <f>'Combined_CA-I'!L37</f>
        <v>7.56</v>
      </c>
      <c r="Q33" s="18">
        <f>'Combined_CA-I'!M37</f>
        <v>7.56</v>
      </c>
      <c r="S33" s="32"/>
      <c r="U33" s="18">
        <f t="shared" si="1"/>
        <v>21.56</v>
      </c>
      <c r="V33" s="18">
        <f t="shared" si="2"/>
        <v>19.559999999999999</v>
      </c>
      <c r="W33" s="18">
        <f t="shared" si="3"/>
        <v>7.56</v>
      </c>
      <c r="X33" s="18">
        <f t="shared" si="4"/>
        <v>7.56</v>
      </c>
      <c r="Y33" s="18">
        <f t="shared" si="5"/>
        <v>7.56</v>
      </c>
    </row>
    <row r="34" spans="1:25" x14ac:dyDescent="0.3">
      <c r="A34" s="18">
        <f>'Combined_P1-I'!I38</f>
        <v>7</v>
      </c>
      <c r="B34" s="18">
        <f>'Combined_P1-I'!J38</f>
        <v>22.5</v>
      </c>
      <c r="C34" s="18">
        <f>'Combined_P1-I'!K38</f>
        <v>4</v>
      </c>
      <c r="D34" s="18">
        <f>'Combined_P1-I'!L38</f>
        <v>0</v>
      </c>
      <c r="E34" s="18">
        <f>'Combined_P1-I'!M38</f>
        <v>0</v>
      </c>
      <c r="G34" s="18">
        <f>'Combined_P2-I'!I38</f>
        <v>7</v>
      </c>
      <c r="H34" s="18">
        <f>'Combined_P2-I'!J38</f>
        <v>22.5</v>
      </c>
      <c r="I34" s="18">
        <f>'Combined_P2-I'!K38</f>
        <v>4</v>
      </c>
      <c r="J34" s="18">
        <f>'Combined_P2-I'!L38</f>
        <v>0</v>
      </c>
      <c r="K34" s="18">
        <f>'Combined_P2-I'!M38</f>
        <v>0</v>
      </c>
      <c r="M34" s="18">
        <f>'Combined_CA-I'!I38</f>
        <v>5.55</v>
      </c>
      <c r="N34" s="18">
        <f>'Combined_CA-I'!J38</f>
        <v>5.55</v>
      </c>
      <c r="O34" s="18">
        <f>'Combined_CA-I'!K38</f>
        <v>5.55</v>
      </c>
      <c r="P34" s="18">
        <f>'Combined_CA-I'!L38</f>
        <v>5.55</v>
      </c>
      <c r="Q34" s="18">
        <f>'Combined_CA-I'!M38</f>
        <v>5.55</v>
      </c>
      <c r="S34" s="32"/>
      <c r="U34" s="18">
        <f t="shared" si="1"/>
        <v>19.55</v>
      </c>
      <c r="V34" s="18">
        <f t="shared" si="2"/>
        <v>50.55</v>
      </c>
      <c r="W34" s="18">
        <f t="shared" si="3"/>
        <v>13.55</v>
      </c>
      <c r="X34" s="18">
        <f t="shared" si="4"/>
        <v>5.55</v>
      </c>
      <c r="Y34" s="18">
        <f t="shared" si="5"/>
        <v>5.55</v>
      </c>
    </row>
    <row r="35" spans="1:25" x14ac:dyDescent="0.3">
      <c r="A35" s="18">
        <f>'Combined_P1-I'!I39</f>
        <v>3</v>
      </c>
      <c r="B35" s="18">
        <f>'Combined_P1-I'!J39</f>
        <v>13.5</v>
      </c>
      <c r="C35" s="18">
        <f>'Combined_P1-I'!K39</f>
        <v>4</v>
      </c>
      <c r="D35" s="18">
        <f>'Combined_P1-I'!L39</f>
        <v>0</v>
      </c>
      <c r="E35" s="18">
        <f>'Combined_P1-I'!M39</f>
        <v>0</v>
      </c>
      <c r="G35" s="18">
        <f>'Combined_P2-I'!I39</f>
        <v>3</v>
      </c>
      <c r="H35" s="18">
        <f>'Combined_P2-I'!J39</f>
        <v>13.5</v>
      </c>
      <c r="I35" s="18">
        <f>'Combined_P2-I'!K39</f>
        <v>4</v>
      </c>
      <c r="J35" s="18">
        <f>'Combined_P2-I'!L39</f>
        <v>0</v>
      </c>
      <c r="K35" s="18">
        <f>'Combined_P2-I'!M39</f>
        <v>0</v>
      </c>
      <c r="M35" s="18">
        <f>'Combined_CA-I'!I39</f>
        <v>7.9700000000000006</v>
      </c>
      <c r="N35" s="18">
        <f>'Combined_CA-I'!J39</f>
        <v>7.9700000000000006</v>
      </c>
      <c r="O35" s="18">
        <f>'Combined_CA-I'!K39</f>
        <v>7.9700000000000006</v>
      </c>
      <c r="P35" s="18">
        <f>'Combined_CA-I'!L39</f>
        <v>7.9700000000000006</v>
      </c>
      <c r="Q35" s="18">
        <f>'Combined_CA-I'!M39</f>
        <v>7.9700000000000006</v>
      </c>
      <c r="S35" s="32"/>
      <c r="U35" s="18">
        <f t="shared" si="1"/>
        <v>13.97</v>
      </c>
      <c r="V35" s="18">
        <f t="shared" si="2"/>
        <v>34.97</v>
      </c>
      <c r="W35" s="18">
        <f t="shared" si="3"/>
        <v>15.97</v>
      </c>
      <c r="X35" s="18">
        <f t="shared" si="4"/>
        <v>7.9700000000000006</v>
      </c>
      <c r="Y35" s="18">
        <f t="shared" si="5"/>
        <v>7.9700000000000006</v>
      </c>
    </row>
    <row r="36" spans="1:25" x14ac:dyDescent="0.3">
      <c r="A36" s="18">
        <f>'Combined_P1-I'!I40</f>
        <v>7</v>
      </c>
      <c r="B36" s="18">
        <f>'Combined_P1-I'!J40</f>
        <v>2.5</v>
      </c>
      <c r="C36" s="18">
        <f>'Combined_P1-I'!K40</f>
        <v>1</v>
      </c>
      <c r="D36" s="18">
        <f>'Combined_P1-I'!L40</f>
        <v>0</v>
      </c>
      <c r="E36" s="18">
        <f>'Combined_P1-I'!M40</f>
        <v>0</v>
      </c>
      <c r="G36" s="18">
        <f>'Combined_P2-I'!I40</f>
        <v>7</v>
      </c>
      <c r="H36" s="18">
        <f>'Combined_P2-I'!J40</f>
        <v>2.5</v>
      </c>
      <c r="I36" s="18">
        <f>'Combined_P2-I'!K40</f>
        <v>1</v>
      </c>
      <c r="J36" s="18">
        <f>'Combined_P2-I'!L40</f>
        <v>0</v>
      </c>
      <c r="K36" s="18">
        <f>'Combined_P2-I'!M40</f>
        <v>0</v>
      </c>
      <c r="M36" s="18">
        <f>'Combined_CA-I'!I40</f>
        <v>6.15</v>
      </c>
      <c r="N36" s="18">
        <f>'Combined_CA-I'!J40</f>
        <v>6.15</v>
      </c>
      <c r="O36" s="18">
        <f>'Combined_CA-I'!K40</f>
        <v>6.15</v>
      </c>
      <c r="P36" s="18">
        <f>'Combined_CA-I'!L40</f>
        <v>6.15</v>
      </c>
      <c r="Q36" s="18">
        <f>'Combined_CA-I'!M40</f>
        <v>6.15</v>
      </c>
      <c r="S36" s="32"/>
      <c r="U36" s="18">
        <f t="shared" si="1"/>
        <v>20.149999999999999</v>
      </c>
      <c r="V36" s="18">
        <f t="shared" si="2"/>
        <v>11.15</v>
      </c>
      <c r="W36" s="18">
        <f t="shared" si="3"/>
        <v>8.15</v>
      </c>
      <c r="X36" s="18">
        <f t="shared" si="4"/>
        <v>6.15</v>
      </c>
      <c r="Y36" s="18">
        <f t="shared" si="5"/>
        <v>6.15</v>
      </c>
    </row>
    <row r="37" spans="1:25" x14ac:dyDescent="0.3">
      <c r="A37" s="18">
        <f>'Combined_P1-I'!I41</f>
        <v>7</v>
      </c>
      <c r="B37" s="18">
        <f>'Combined_P1-I'!J41</f>
        <v>21</v>
      </c>
      <c r="C37" s="18">
        <f>'Combined_P1-I'!K41</f>
        <v>5</v>
      </c>
      <c r="D37" s="18">
        <f>'Combined_P1-I'!L41</f>
        <v>0</v>
      </c>
      <c r="E37" s="18">
        <f>'Combined_P1-I'!M41</f>
        <v>0</v>
      </c>
      <c r="G37" s="18">
        <f>'Combined_P2-I'!I41</f>
        <v>7</v>
      </c>
      <c r="H37" s="18">
        <f>'Combined_P2-I'!J41</f>
        <v>21</v>
      </c>
      <c r="I37" s="18">
        <f>'Combined_P2-I'!K41</f>
        <v>5</v>
      </c>
      <c r="J37" s="18">
        <f>'Combined_P2-I'!L41</f>
        <v>0</v>
      </c>
      <c r="K37" s="18">
        <f>'Combined_P2-I'!M41</f>
        <v>0</v>
      </c>
      <c r="M37" s="18">
        <f>'Combined_CA-I'!I41</f>
        <v>6.1519999999999992</v>
      </c>
      <c r="N37" s="18">
        <f>'Combined_CA-I'!J41</f>
        <v>6.1519999999999992</v>
      </c>
      <c r="O37" s="18">
        <f>'Combined_CA-I'!K41</f>
        <v>6.1519999999999992</v>
      </c>
      <c r="P37" s="18">
        <f>'Combined_CA-I'!L41</f>
        <v>6.1519999999999992</v>
      </c>
      <c r="Q37" s="18">
        <f>'Combined_CA-I'!M41</f>
        <v>6.1519999999999992</v>
      </c>
      <c r="S37" s="32"/>
      <c r="U37" s="18">
        <f t="shared" si="1"/>
        <v>20.152000000000001</v>
      </c>
      <c r="V37" s="18">
        <f t="shared" si="2"/>
        <v>48.152000000000001</v>
      </c>
      <c r="W37" s="18">
        <f t="shared" si="3"/>
        <v>16.152000000000001</v>
      </c>
      <c r="X37" s="18">
        <f t="shared" si="4"/>
        <v>6.1519999999999992</v>
      </c>
      <c r="Y37" s="18">
        <f t="shared" si="5"/>
        <v>6.1519999999999992</v>
      </c>
    </row>
    <row r="38" spans="1:25" x14ac:dyDescent="0.3">
      <c r="A38" s="18">
        <f>'Combined_P1-I'!I42</f>
        <v>7</v>
      </c>
      <c r="B38" s="18">
        <f>'Combined_P1-I'!J42</f>
        <v>20.5</v>
      </c>
      <c r="C38" s="18">
        <f>'Combined_P1-I'!K42</f>
        <v>5</v>
      </c>
      <c r="D38" s="18">
        <f>'Combined_P1-I'!L42</f>
        <v>0</v>
      </c>
      <c r="E38" s="18">
        <f>'Combined_P1-I'!M42</f>
        <v>0</v>
      </c>
      <c r="G38" s="18">
        <f>'Combined_P2-I'!I42</f>
        <v>7</v>
      </c>
      <c r="H38" s="18">
        <f>'Combined_P2-I'!J42</f>
        <v>20.5</v>
      </c>
      <c r="I38" s="18">
        <f>'Combined_P2-I'!K42</f>
        <v>5</v>
      </c>
      <c r="J38" s="18">
        <f>'Combined_P2-I'!L42</f>
        <v>0</v>
      </c>
      <c r="K38" s="18">
        <f>'Combined_P2-I'!M42</f>
        <v>0</v>
      </c>
      <c r="M38" s="18">
        <f>'Combined_CA-I'!I42</f>
        <v>8.016</v>
      </c>
      <c r="N38" s="18">
        <f>'Combined_CA-I'!J42</f>
        <v>8.016</v>
      </c>
      <c r="O38" s="18">
        <f>'Combined_CA-I'!K42</f>
        <v>8.016</v>
      </c>
      <c r="P38" s="18">
        <f>'Combined_CA-I'!L42</f>
        <v>8.016</v>
      </c>
      <c r="Q38" s="18">
        <f>'Combined_CA-I'!M42</f>
        <v>8.016</v>
      </c>
      <c r="S38" s="32"/>
      <c r="U38" s="18">
        <f t="shared" si="1"/>
        <v>22.015999999999998</v>
      </c>
      <c r="V38" s="18">
        <f t="shared" si="2"/>
        <v>49.015999999999998</v>
      </c>
      <c r="W38" s="18">
        <f t="shared" si="3"/>
        <v>18.015999999999998</v>
      </c>
      <c r="X38" s="18">
        <f t="shared" si="4"/>
        <v>8.016</v>
      </c>
      <c r="Y38" s="18">
        <f t="shared" si="5"/>
        <v>8.016</v>
      </c>
    </row>
    <row r="39" spans="1:25" x14ac:dyDescent="0.3">
      <c r="A39" s="18">
        <f>'Combined_P1-I'!I43</f>
        <v>5</v>
      </c>
      <c r="B39" s="18">
        <f>'Combined_P1-I'!J43</f>
        <v>4.5</v>
      </c>
      <c r="C39" s="18">
        <f>'Combined_P1-I'!K43</f>
        <v>5</v>
      </c>
      <c r="D39" s="18">
        <f>'Combined_P1-I'!L43</f>
        <v>0</v>
      </c>
      <c r="E39" s="18">
        <f>'Combined_P1-I'!M43</f>
        <v>0</v>
      </c>
      <c r="G39" s="18">
        <f>'Combined_P2-I'!I43</f>
        <v>5</v>
      </c>
      <c r="H39" s="18">
        <f>'Combined_P2-I'!J43</f>
        <v>4.5</v>
      </c>
      <c r="I39" s="18">
        <f>'Combined_P2-I'!K43</f>
        <v>5</v>
      </c>
      <c r="J39" s="18">
        <f>'Combined_P2-I'!L43</f>
        <v>0</v>
      </c>
      <c r="K39" s="18">
        <f>'Combined_P2-I'!M43</f>
        <v>0</v>
      </c>
      <c r="M39" s="18">
        <f>'Combined_CA-I'!I43</f>
        <v>7.94</v>
      </c>
      <c r="N39" s="18">
        <f>'Combined_CA-I'!J43</f>
        <v>7.94</v>
      </c>
      <c r="O39" s="18">
        <f>'Combined_CA-I'!K43</f>
        <v>7.94</v>
      </c>
      <c r="P39" s="18">
        <f>'Combined_CA-I'!L43</f>
        <v>7.94</v>
      </c>
      <c r="Q39" s="18">
        <f>'Combined_CA-I'!M43</f>
        <v>7.94</v>
      </c>
      <c r="S39" s="32"/>
      <c r="U39" s="18">
        <f t="shared" ref="U39:U70" si="6">SUM(A39,G39,M39)</f>
        <v>17.940000000000001</v>
      </c>
      <c r="V39" s="18">
        <f t="shared" ref="V39:V70" si="7">SUM(B39,H39,N39)</f>
        <v>16.940000000000001</v>
      </c>
      <c r="W39" s="18">
        <f t="shared" ref="W39:W70" si="8">SUM(C39,I39,O39)</f>
        <v>17.940000000000001</v>
      </c>
      <c r="X39" s="18">
        <f t="shared" ref="X39:X70" si="9">SUM(D39,J39,P39)</f>
        <v>7.94</v>
      </c>
      <c r="Y39" s="18">
        <f t="shared" ref="Y39:Y70" si="10">SUM(E39,K39,Q39)</f>
        <v>7.94</v>
      </c>
    </row>
    <row r="40" spans="1:25" x14ac:dyDescent="0.3">
      <c r="A40" s="18">
        <f>'Combined_P1-I'!I44</f>
        <v>1</v>
      </c>
      <c r="B40" s="18">
        <f>'Combined_P1-I'!J44</f>
        <v>12.5</v>
      </c>
      <c r="C40" s="18">
        <f>'Combined_P1-I'!K44</f>
        <v>6</v>
      </c>
      <c r="D40" s="18">
        <f>'Combined_P1-I'!L44</f>
        <v>0</v>
      </c>
      <c r="E40" s="18">
        <f>'Combined_P1-I'!M44</f>
        <v>0</v>
      </c>
      <c r="G40" s="18">
        <f>'Combined_P2-I'!I44</f>
        <v>1</v>
      </c>
      <c r="H40" s="18">
        <f>'Combined_P2-I'!J44</f>
        <v>12.5</v>
      </c>
      <c r="I40" s="18">
        <f>'Combined_P2-I'!K44</f>
        <v>6</v>
      </c>
      <c r="J40" s="18">
        <f>'Combined_P2-I'!L44</f>
        <v>0</v>
      </c>
      <c r="K40" s="18">
        <f>'Combined_P2-I'!M44</f>
        <v>0</v>
      </c>
      <c r="M40" s="18">
        <f>'Combined_CA-I'!I44</f>
        <v>6.65</v>
      </c>
      <c r="N40" s="18">
        <f>'Combined_CA-I'!J44</f>
        <v>6.65</v>
      </c>
      <c r="O40" s="18">
        <f>'Combined_CA-I'!K44</f>
        <v>6.65</v>
      </c>
      <c r="P40" s="18">
        <f>'Combined_CA-I'!L44</f>
        <v>6.65</v>
      </c>
      <c r="Q40" s="18">
        <f>'Combined_CA-I'!M44</f>
        <v>6.65</v>
      </c>
      <c r="S40" s="32"/>
      <c r="U40" s="18">
        <f t="shared" si="6"/>
        <v>8.65</v>
      </c>
      <c r="V40" s="18">
        <f t="shared" si="7"/>
        <v>31.65</v>
      </c>
      <c r="W40" s="18">
        <f t="shared" si="8"/>
        <v>18.649999999999999</v>
      </c>
      <c r="X40" s="18">
        <f t="shared" si="9"/>
        <v>6.65</v>
      </c>
      <c r="Y40" s="18">
        <f t="shared" si="10"/>
        <v>6.65</v>
      </c>
    </row>
    <row r="41" spans="1:25" x14ac:dyDescent="0.3">
      <c r="A41" s="18">
        <f>'Combined_P1-I'!I45</f>
        <v>5</v>
      </c>
      <c r="B41" s="18">
        <f>'Combined_P1-I'!J45</f>
        <v>16</v>
      </c>
      <c r="C41" s="18">
        <f>'Combined_P1-I'!K45</f>
        <v>4</v>
      </c>
      <c r="D41" s="18">
        <f>'Combined_P1-I'!L45</f>
        <v>0</v>
      </c>
      <c r="E41" s="18">
        <f>'Combined_P1-I'!M45</f>
        <v>0</v>
      </c>
      <c r="G41" s="18">
        <f>'Combined_P2-I'!I45</f>
        <v>5</v>
      </c>
      <c r="H41" s="18">
        <f>'Combined_P2-I'!J45</f>
        <v>16</v>
      </c>
      <c r="I41" s="18">
        <f>'Combined_P2-I'!K45</f>
        <v>4</v>
      </c>
      <c r="J41" s="18">
        <f>'Combined_P2-I'!L45</f>
        <v>0</v>
      </c>
      <c r="K41" s="18">
        <f>'Combined_P2-I'!M45</f>
        <v>0</v>
      </c>
      <c r="M41" s="18">
        <f>'Combined_CA-I'!I45</f>
        <v>7.9120000000000008</v>
      </c>
      <c r="N41" s="18">
        <f>'Combined_CA-I'!J45</f>
        <v>7.9120000000000008</v>
      </c>
      <c r="O41" s="18">
        <f>'Combined_CA-I'!K45</f>
        <v>7.9120000000000008</v>
      </c>
      <c r="P41" s="18">
        <f>'Combined_CA-I'!L45</f>
        <v>7.9120000000000008</v>
      </c>
      <c r="Q41" s="18">
        <f>'Combined_CA-I'!M45</f>
        <v>7.9120000000000008</v>
      </c>
      <c r="S41" s="32"/>
      <c r="U41" s="18">
        <f t="shared" si="6"/>
        <v>17.911999999999999</v>
      </c>
      <c r="V41" s="18">
        <f t="shared" si="7"/>
        <v>39.911999999999999</v>
      </c>
      <c r="W41" s="18">
        <f t="shared" si="8"/>
        <v>15.912000000000001</v>
      </c>
      <c r="X41" s="18">
        <f t="shared" si="9"/>
        <v>7.9120000000000008</v>
      </c>
      <c r="Y41" s="18">
        <f t="shared" si="10"/>
        <v>7.9120000000000008</v>
      </c>
    </row>
    <row r="42" spans="1:25" x14ac:dyDescent="0.3">
      <c r="A42" s="18">
        <f>'Combined_P1-I'!I46</f>
        <v>7</v>
      </c>
      <c r="B42" s="18">
        <f>'Combined_P1-I'!J46</f>
        <v>2.5</v>
      </c>
      <c r="C42" s="18">
        <f>'Combined_P1-I'!K46</f>
        <v>6</v>
      </c>
      <c r="D42" s="18">
        <f>'Combined_P1-I'!L46</f>
        <v>0</v>
      </c>
      <c r="E42" s="18">
        <f>'Combined_P1-I'!M46</f>
        <v>0</v>
      </c>
      <c r="G42" s="18">
        <f>'Combined_P2-I'!I46</f>
        <v>7</v>
      </c>
      <c r="H42" s="18">
        <f>'Combined_P2-I'!J46</f>
        <v>2.5</v>
      </c>
      <c r="I42" s="18">
        <f>'Combined_P2-I'!K46</f>
        <v>6</v>
      </c>
      <c r="J42" s="18">
        <f>'Combined_P2-I'!L46</f>
        <v>0</v>
      </c>
      <c r="K42" s="18">
        <f>'Combined_P2-I'!M46</f>
        <v>0</v>
      </c>
      <c r="M42" s="18">
        <f>'Combined_CA-I'!I46</f>
        <v>7.8559999999999999</v>
      </c>
      <c r="N42" s="18">
        <f>'Combined_CA-I'!J46</f>
        <v>7.8559999999999999</v>
      </c>
      <c r="O42" s="18">
        <f>'Combined_CA-I'!K46</f>
        <v>7.8559999999999999</v>
      </c>
      <c r="P42" s="18">
        <f>'Combined_CA-I'!L46</f>
        <v>7.8559999999999999</v>
      </c>
      <c r="Q42" s="18">
        <f>'Combined_CA-I'!M46</f>
        <v>7.8559999999999999</v>
      </c>
      <c r="S42" s="32"/>
      <c r="U42" s="18">
        <f t="shared" si="6"/>
        <v>21.856000000000002</v>
      </c>
      <c r="V42" s="18">
        <f t="shared" si="7"/>
        <v>12.856</v>
      </c>
      <c r="W42" s="18">
        <f t="shared" si="8"/>
        <v>19.856000000000002</v>
      </c>
      <c r="X42" s="18">
        <f t="shared" si="9"/>
        <v>7.8559999999999999</v>
      </c>
      <c r="Y42" s="18">
        <f t="shared" si="10"/>
        <v>7.8559999999999999</v>
      </c>
    </row>
    <row r="43" spans="1:25" x14ac:dyDescent="0.3">
      <c r="A43" s="18">
        <f>'Combined_P1-I'!I47</f>
        <v>6</v>
      </c>
      <c r="B43" s="18">
        <f>'Combined_P1-I'!J47</f>
        <v>14</v>
      </c>
      <c r="C43" s="18">
        <f>'Combined_P1-I'!K47</f>
        <v>10</v>
      </c>
      <c r="D43" s="18">
        <f>'Combined_P1-I'!L47</f>
        <v>0</v>
      </c>
      <c r="E43" s="18">
        <f>'Combined_P1-I'!M47</f>
        <v>0</v>
      </c>
      <c r="G43" s="18">
        <f>'Combined_P2-I'!I47</f>
        <v>6</v>
      </c>
      <c r="H43" s="18">
        <f>'Combined_P2-I'!J47</f>
        <v>14</v>
      </c>
      <c r="I43" s="18">
        <f>'Combined_P2-I'!K47</f>
        <v>10</v>
      </c>
      <c r="J43" s="18">
        <f>'Combined_P2-I'!L47</f>
        <v>0</v>
      </c>
      <c r="K43" s="18">
        <f>'Combined_P2-I'!M47</f>
        <v>0</v>
      </c>
      <c r="M43" s="18">
        <f>'Combined_CA-I'!I47</f>
        <v>7.5</v>
      </c>
      <c r="N43" s="18">
        <f>'Combined_CA-I'!J47</f>
        <v>7.5</v>
      </c>
      <c r="O43" s="18">
        <f>'Combined_CA-I'!K47</f>
        <v>7.5</v>
      </c>
      <c r="P43" s="18">
        <f>'Combined_CA-I'!L47</f>
        <v>7.5</v>
      </c>
      <c r="Q43" s="18">
        <f>'Combined_CA-I'!M47</f>
        <v>7.5</v>
      </c>
      <c r="S43" s="32"/>
      <c r="U43" s="18">
        <f t="shared" si="6"/>
        <v>19.5</v>
      </c>
      <c r="V43" s="18">
        <f t="shared" si="7"/>
        <v>35.5</v>
      </c>
      <c r="W43" s="18">
        <f t="shared" si="8"/>
        <v>27.5</v>
      </c>
      <c r="X43" s="18">
        <f t="shared" si="9"/>
        <v>7.5</v>
      </c>
      <c r="Y43" s="18">
        <f t="shared" si="10"/>
        <v>7.5</v>
      </c>
    </row>
    <row r="44" spans="1:25" x14ac:dyDescent="0.3">
      <c r="A44" s="18">
        <f>'Combined_P1-I'!I48</f>
        <v>5</v>
      </c>
      <c r="B44" s="18">
        <f>'Combined_P1-I'!J48</f>
        <v>12.5</v>
      </c>
      <c r="C44" s="18">
        <f>'Combined_P1-I'!K48</f>
        <v>3</v>
      </c>
      <c r="D44" s="18">
        <f>'Combined_P1-I'!L48</f>
        <v>0</v>
      </c>
      <c r="E44" s="18">
        <f>'Combined_P1-I'!M48</f>
        <v>0</v>
      </c>
      <c r="G44" s="18">
        <f>'Combined_P2-I'!I48</f>
        <v>5</v>
      </c>
      <c r="H44" s="18">
        <f>'Combined_P2-I'!J48</f>
        <v>12.5</v>
      </c>
      <c r="I44" s="18">
        <f>'Combined_P2-I'!K48</f>
        <v>3</v>
      </c>
      <c r="J44" s="18">
        <f>'Combined_P2-I'!L48</f>
        <v>0</v>
      </c>
      <c r="K44" s="18">
        <f>'Combined_P2-I'!M48</f>
        <v>0</v>
      </c>
      <c r="M44" s="18">
        <f>'Combined_CA-I'!I48</f>
        <v>6.1260000000000003</v>
      </c>
      <c r="N44" s="18">
        <f>'Combined_CA-I'!J48</f>
        <v>6.1260000000000003</v>
      </c>
      <c r="O44" s="18">
        <f>'Combined_CA-I'!K48</f>
        <v>6.1260000000000003</v>
      </c>
      <c r="P44" s="18">
        <f>'Combined_CA-I'!L48</f>
        <v>6.1260000000000003</v>
      </c>
      <c r="Q44" s="18">
        <f>'Combined_CA-I'!M48</f>
        <v>6.1260000000000003</v>
      </c>
      <c r="S44" s="32"/>
      <c r="U44" s="18">
        <f t="shared" si="6"/>
        <v>16.126000000000001</v>
      </c>
      <c r="V44" s="18">
        <f t="shared" si="7"/>
        <v>31.126000000000001</v>
      </c>
      <c r="W44" s="18">
        <f t="shared" si="8"/>
        <v>12.126000000000001</v>
      </c>
      <c r="X44" s="18">
        <f t="shared" si="9"/>
        <v>6.1260000000000003</v>
      </c>
      <c r="Y44" s="18">
        <f t="shared" si="10"/>
        <v>6.1260000000000003</v>
      </c>
    </row>
    <row r="45" spans="1:25" x14ac:dyDescent="0.3">
      <c r="A45" s="18">
        <f>'Combined_P1-I'!I49</f>
        <v>7</v>
      </c>
      <c r="B45" s="18">
        <f>'Combined_P1-I'!J49</f>
        <v>9.5</v>
      </c>
      <c r="C45" s="18">
        <f>'Combined_P1-I'!K49</f>
        <v>0</v>
      </c>
      <c r="D45" s="18">
        <f>'Combined_P1-I'!L49</f>
        <v>0</v>
      </c>
      <c r="E45" s="18">
        <f>'Combined_P1-I'!M49</f>
        <v>0</v>
      </c>
      <c r="G45" s="18">
        <f>'Combined_P2-I'!I49</f>
        <v>7</v>
      </c>
      <c r="H45" s="18">
        <f>'Combined_P2-I'!J49</f>
        <v>9.5</v>
      </c>
      <c r="I45" s="18">
        <f>'Combined_P2-I'!K49</f>
        <v>0</v>
      </c>
      <c r="J45" s="18">
        <f>'Combined_P2-I'!L49</f>
        <v>0</v>
      </c>
      <c r="K45" s="18">
        <f>'Combined_P2-I'!M49</f>
        <v>0</v>
      </c>
      <c r="M45" s="18">
        <f>'Combined_CA-I'!I49</f>
        <v>7.1859999999999999</v>
      </c>
      <c r="N45" s="18">
        <f>'Combined_CA-I'!J49</f>
        <v>7.1859999999999999</v>
      </c>
      <c r="O45" s="18">
        <f>'Combined_CA-I'!K49</f>
        <v>7.1859999999999999</v>
      </c>
      <c r="P45" s="18">
        <f>'Combined_CA-I'!L49</f>
        <v>7.1859999999999999</v>
      </c>
      <c r="Q45" s="18">
        <f>'Combined_CA-I'!M49</f>
        <v>7.1859999999999999</v>
      </c>
      <c r="S45" s="32"/>
      <c r="U45" s="18">
        <f t="shared" si="6"/>
        <v>21.186</v>
      </c>
      <c r="V45" s="18">
        <f t="shared" si="7"/>
        <v>26.186</v>
      </c>
      <c r="W45" s="18">
        <f t="shared" si="8"/>
        <v>7.1859999999999999</v>
      </c>
      <c r="X45" s="18">
        <f t="shared" si="9"/>
        <v>7.1859999999999999</v>
      </c>
      <c r="Y45" s="18">
        <f t="shared" si="10"/>
        <v>7.1859999999999999</v>
      </c>
    </row>
    <row r="46" spans="1:25" x14ac:dyDescent="0.3">
      <c r="A46" s="18">
        <f>'Combined_P1-I'!I50</f>
        <v>6</v>
      </c>
      <c r="B46" s="18">
        <f>'Combined_P1-I'!J50</f>
        <v>3</v>
      </c>
      <c r="C46" s="18">
        <f>'Combined_P1-I'!K50</f>
        <v>1</v>
      </c>
      <c r="D46" s="18">
        <f>'Combined_P1-I'!L50</f>
        <v>0</v>
      </c>
      <c r="E46" s="18">
        <f>'Combined_P1-I'!M50</f>
        <v>0</v>
      </c>
      <c r="G46" s="18">
        <f>'Combined_P2-I'!I50</f>
        <v>6</v>
      </c>
      <c r="H46" s="18">
        <f>'Combined_P2-I'!J50</f>
        <v>3</v>
      </c>
      <c r="I46" s="18">
        <f>'Combined_P2-I'!K50</f>
        <v>1</v>
      </c>
      <c r="J46" s="18">
        <f>'Combined_P2-I'!L50</f>
        <v>0</v>
      </c>
      <c r="K46" s="18">
        <f>'Combined_P2-I'!M50</f>
        <v>0</v>
      </c>
      <c r="M46" s="18">
        <f>'Combined_CA-I'!I50</f>
        <v>5.3759999999999986</v>
      </c>
      <c r="N46" s="18">
        <f>'Combined_CA-I'!J50</f>
        <v>5.3759999999999986</v>
      </c>
      <c r="O46" s="18">
        <f>'Combined_CA-I'!K50</f>
        <v>5.3759999999999986</v>
      </c>
      <c r="P46" s="18">
        <f>'Combined_CA-I'!L50</f>
        <v>5.3759999999999986</v>
      </c>
      <c r="Q46" s="18">
        <f>'Combined_CA-I'!M50</f>
        <v>5.3759999999999986</v>
      </c>
      <c r="S46" s="32"/>
      <c r="U46" s="18">
        <f t="shared" si="6"/>
        <v>17.375999999999998</v>
      </c>
      <c r="V46" s="18">
        <f t="shared" si="7"/>
        <v>11.375999999999998</v>
      </c>
      <c r="W46" s="18">
        <f t="shared" si="8"/>
        <v>7.3759999999999986</v>
      </c>
      <c r="X46" s="18">
        <f t="shared" si="9"/>
        <v>5.3759999999999986</v>
      </c>
      <c r="Y46" s="18">
        <f t="shared" si="10"/>
        <v>5.3759999999999986</v>
      </c>
    </row>
    <row r="47" spans="1:25" x14ac:dyDescent="0.3">
      <c r="A47" s="18">
        <f>'Combined_P1-I'!I51</f>
        <v>7</v>
      </c>
      <c r="B47" s="18">
        <f>'Combined_P1-I'!J51</f>
        <v>14</v>
      </c>
      <c r="C47" s="18">
        <f>'Combined_P1-I'!K51</f>
        <v>8.5</v>
      </c>
      <c r="D47" s="18">
        <f>'Combined_P1-I'!L51</f>
        <v>0</v>
      </c>
      <c r="E47" s="18">
        <f>'Combined_P1-I'!M51</f>
        <v>0</v>
      </c>
      <c r="G47" s="18">
        <f>'Combined_P2-I'!I51</f>
        <v>7</v>
      </c>
      <c r="H47" s="18">
        <f>'Combined_P2-I'!J51</f>
        <v>14</v>
      </c>
      <c r="I47" s="18">
        <f>'Combined_P2-I'!K51</f>
        <v>8.5</v>
      </c>
      <c r="J47" s="18">
        <f>'Combined_P2-I'!L51</f>
        <v>0</v>
      </c>
      <c r="K47" s="18">
        <f>'Combined_P2-I'!M51</f>
        <v>0</v>
      </c>
      <c r="M47" s="18">
        <f>'Combined_CA-I'!I51</f>
        <v>7.5220000000000002</v>
      </c>
      <c r="N47" s="18">
        <f>'Combined_CA-I'!J51</f>
        <v>7.5220000000000002</v>
      </c>
      <c r="O47" s="18">
        <f>'Combined_CA-I'!K51</f>
        <v>7.5220000000000002</v>
      </c>
      <c r="P47" s="18">
        <f>'Combined_CA-I'!L51</f>
        <v>7.5220000000000002</v>
      </c>
      <c r="Q47" s="18">
        <f>'Combined_CA-I'!M51</f>
        <v>7.5220000000000002</v>
      </c>
      <c r="S47" s="32"/>
      <c r="U47" s="18">
        <f t="shared" si="6"/>
        <v>21.521999999999998</v>
      </c>
      <c r="V47" s="18">
        <f t="shared" si="7"/>
        <v>35.521999999999998</v>
      </c>
      <c r="W47" s="18">
        <f t="shared" si="8"/>
        <v>24.521999999999998</v>
      </c>
      <c r="X47" s="18">
        <f t="shared" si="9"/>
        <v>7.5220000000000002</v>
      </c>
      <c r="Y47" s="18">
        <f t="shared" si="10"/>
        <v>7.5220000000000002</v>
      </c>
    </row>
    <row r="48" spans="1:25" x14ac:dyDescent="0.3">
      <c r="A48" s="18">
        <f>'Combined_P1-I'!I52</f>
        <v>7</v>
      </c>
      <c r="B48" s="18">
        <f>'Combined_P1-I'!J52</f>
        <v>18</v>
      </c>
      <c r="C48" s="18">
        <f>'Combined_P1-I'!K52</f>
        <v>5</v>
      </c>
      <c r="D48" s="18">
        <f>'Combined_P1-I'!L52</f>
        <v>0</v>
      </c>
      <c r="E48" s="18">
        <f>'Combined_P1-I'!M52</f>
        <v>0</v>
      </c>
      <c r="G48" s="18">
        <f>'Combined_P2-I'!I52</f>
        <v>7</v>
      </c>
      <c r="H48" s="18">
        <f>'Combined_P2-I'!J52</f>
        <v>18</v>
      </c>
      <c r="I48" s="18">
        <f>'Combined_P2-I'!K52</f>
        <v>5</v>
      </c>
      <c r="J48" s="18">
        <f>'Combined_P2-I'!L52</f>
        <v>0</v>
      </c>
      <c r="K48" s="18">
        <f>'Combined_P2-I'!M52</f>
        <v>0</v>
      </c>
      <c r="M48" s="18">
        <f>'Combined_CA-I'!I52</f>
        <v>7.35</v>
      </c>
      <c r="N48" s="18">
        <f>'Combined_CA-I'!J52</f>
        <v>7.35</v>
      </c>
      <c r="O48" s="18">
        <f>'Combined_CA-I'!K52</f>
        <v>7.35</v>
      </c>
      <c r="P48" s="18">
        <f>'Combined_CA-I'!L52</f>
        <v>7.35</v>
      </c>
      <c r="Q48" s="18">
        <f>'Combined_CA-I'!M52</f>
        <v>7.35</v>
      </c>
      <c r="S48" s="32"/>
      <c r="U48" s="18">
        <f t="shared" si="6"/>
        <v>21.35</v>
      </c>
      <c r="V48" s="18">
        <f t="shared" si="7"/>
        <v>43.35</v>
      </c>
      <c r="W48" s="18">
        <f t="shared" si="8"/>
        <v>17.350000000000001</v>
      </c>
      <c r="X48" s="18">
        <f t="shared" si="9"/>
        <v>7.35</v>
      </c>
      <c r="Y48" s="18">
        <f t="shared" si="10"/>
        <v>7.35</v>
      </c>
    </row>
    <row r="49" spans="1:25" x14ac:dyDescent="0.3">
      <c r="A49" s="18">
        <f>'Combined_P1-I'!I53</f>
        <v>7</v>
      </c>
      <c r="B49" s="18">
        <f>'Combined_P1-I'!J53</f>
        <v>22.5</v>
      </c>
      <c r="C49" s="18">
        <f>'Combined_P1-I'!K53</f>
        <v>11</v>
      </c>
      <c r="D49" s="18">
        <f>'Combined_P1-I'!L53</f>
        <v>0</v>
      </c>
      <c r="E49" s="18">
        <f>'Combined_P1-I'!M53</f>
        <v>0</v>
      </c>
      <c r="G49" s="18">
        <f>'Combined_P2-I'!I53</f>
        <v>7</v>
      </c>
      <c r="H49" s="18">
        <f>'Combined_P2-I'!J53</f>
        <v>22.5</v>
      </c>
      <c r="I49" s="18">
        <f>'Combined_P2-I'!K53</f>
        <v>11</v>
      </c>
      <c r="J49" s="18">
        <f>'Combined_P2-I'!L53</f>
        <v>0</v>
      </c>
      <c r="K49" s="18">
        <f>'Combined_P2-I'!M53</f>
        <v>0</v>
      </c>
      <c r="M49" s="18">
        <f>'Combined_CA-I'!I53</f>
        <v>8.4340000000000011</v>
      </c>
      <c r="N49" s="18">
        <f>'Combined_CA-I'!J53</f>
        <v>8.4340000000000011</v>
      </c>
      <c r="O49" s="18">
        <f>'Combined_CA-I'!K53</f>
        <v>8.4340000000000011</v>
      </c>
      <c r="P49" s="18">
        <f>'Combined_CA-I'!L53</f>
        <v>8.4340000000000011</v>
      </c>
      <c r="Q49" s="18">
        <f>'Combined_CA-I'!M53</f>
        <v>8.4340000000000011</v>
      </c>
      <c r="S49" s="32"/>
      <c r="U49" s="18">
        <f t="shared" si="6"/>
        <v>22.434000000000001</v>
      </c>
      <c r="V49" s="18">
        <f t="shared" si="7"/>
        <v>53.433999999999997</v>
      </c>
      <c r="W49" s="18">
        <f t="shared" si="8"/>
        <v>30.434000000000001</v>
      </c>
      <c r="X49" s="18">
        <f t="shared" si="9"/>
        <v>8.4340000000000011</v>
      </c>
      <c r="Y49" s="18">
        <f t="shared" si="10"/>
        <v>8.4340000000000011</v>
      </c>
    </row>
    <row r="50" spans="1:25" x14ac:dyDescent="0.3">
      <c r="A50" s="18">
        <f>'Combined_P1-I'!I54</f>
        <v>7</v>
      </c>
      <c r="B50" s="18">
        <f>'Combined_P1-I'!J54</f>
        <v>14</v>
      </c>
      <c r="C50" s="18">
        <f>'Combined_P1-I'!K54</f>
        <v>9</v>
      </c>
      <c r="D50" s="18">
        <f>'Combined_P1-I'!L54</f>
        <v>0</v>
      </c>
      <c r="E50" s="18">
        <f>'Combined_P1-I'!M54</f>
        <v>0</v>
      </c>
      <c r="G50" s="18">
        <f>'Combined_P2-I'!I54</f>
        <v>7</v>
      </c>
      <c r="H50" s="18">
        <f>'Combined_P2-I'!J54</f>
        <v>14</v>
      </c>
      <c r="I50" s="18">
        <f>'Combined_P2-I'!K54</f>
        <v>9</v>
      </c>
      <c r="J50" s="18">
        <f>'Combined_P2-I'!L54</f>
        <v>0</v>
      </c>
      <c r="K50" s="18">
        <f>'Combined_P2-I'!M54</f>
        <v>0</v>
      </c>
      <c r="M50" s="18">
        <f>'Combined_CA-I'!I54</f>
        <v>7.5260000000000007</v>
      </c>
      <c r="N50" s="18">
        <f>'Combined_CA-I'!J54</f>
        <v>7.5260000000000007</v>
      </c>
      <c r="O50" s="18">
        <f>'Combined_CA-I'!K54</f>
        <v>7.5260000000000007</v>
      </c>
      <c r="P50" s="18">
        <f>'Combined_CA-I'!L54</f>
        <v>7.5260000000000007</v>
      </c>
      <c r="Q50" s="18">
        <f>'Combined_CA-I'!M54</f>
        <v>7.5260000000000007</v>
      </c>
      <c r="S50" s="32"/>
      <c r="U50" s="18">
        <f t="shared" si="6"/>
        <v>21.526</v>
      </c>
      <c r="V50" s="18">
        <f t="shared" si="7"/>
        <v>35.526000000000003</v>
      </c>
      <c r="W50" s="18">
        <f t="shared" si="8"/>
        <v>25.526</v>
      </c>
      <c r="X50" s="18">
        <f t="shared" si="9"/>
        <v>7.5260000000000007</v>
      </c>
      <c r="Y50" s="18">
        <f t="shared" si="10"/>
        <v>7.5260000000000007</v>
      </c>
    </row>
    <row r="51" spans="1:25" x14ac:dyDescent="0.3">
      <c r="A51" s="18">
        <f>'Combined_P1-I'!I55</f>
        <v>6</v>
      </c>
      <c r="B51" s="18">
        <f>'Combined_P1-I'!J55</f>
        <v>0</v>
      </c>
      <c r="C51" s="18">
        <f>'Combined_P1-I'!K55</f>
        <v>5</v>
      </c>
      <c r="D51" s="18">
        <f>'Combined_P1-I'!L55</f>
        <v>0</v>
      </c>
      <c r="E51" s="18">
        <f>'Combined_P1-I'!M55</f>
        <v>0</v>
      </c>
      <c r="G51" s="18">
        <f>'Combined_P2-I'!I55</f>
        <v>6</v>
      </c>
      <c r="H51" s="18">
        <f>'Combined_P2-I'!J55</f>
        <v>0</v>
      </c>
      <c r="I51" s="18">
        <f>'Combined_P2-I'!K55</f>
        <v>5</v>
      </c>
      <c r="J51" s="18">
        <f>'Combined_P2-I'!L55</f>
        <v>0</v>
      </c>
      <c r="K51" s="18">
        <f>'Combined_P2-I'!M55</f>
        <v>0</v>
      </c>
      <c r="M51" s="18">
        <f>'Combined_CA-I'!I55</f>
        <v>5.2240000000000002</v>
      </c>
      <c r="N51" s="18">
        <f>'Combined_CA-I'!J55</f>
        <v>5.2240000000000002</v>
      </c>
      <c r="O51" s="18">
        <f>'Combined_CA-I'!K55</f>
        <v>5.2240000000000002</v>
      </c>
      <c r="P51" s="18">
        <f>'Combined_CA-I'!L55</f>
        <v>5.2240000000000002</v>
      </c>
      <c r="Q51" s="18">
        <f>'Combined_CA-I'!M55</f>
        <v>5.2240000000000002</v>
      </c>
      <c r="S51" s="32"/>
      <c r="U51" s="18">
        <f t="shared" si="6"/>
        <v>17.224</v>
      </c>
      <c r="V51" s="18">
        <f t="shared" si="7"/>
        <v>5.2240000000000002</v>
      </c>
      <c r="W51" s="18">
        <f t="shared" si="8"/>
        <v>15.224</v>
      </c>
      <c r="X51" s="18">
        <f t="shared" si="9"/>
        <v>5.2240000000000002</v>
      </c>
      <c r="Y51" s="18">
        <f t="shared" si="10"/>
        <v>5.2240000000000002</v>
      </c>
    </row>
    <row r="52" spans="1:25" x14ac:dyDescent="0.3">
      <c r="A52" s="18">
        <f>'Combined_P1-I'!I56</f>
        <v>5</v>
      </c>
      <c r="B52" s="18">
        <f>'Combined_P1-I'!J56</f>
        <v>14</v>
      </c>
      <c r="C52" s="18">
        <f>'Combined_P1-I'!K56</f>
        <v>3</v>
      </c>
      <c r="D52" s="18">
        <f>'Combined_P1-I'!L56</f>
        <v>0</v>
      </c>
      <c r="E52" s="18">
        <f>'Combined_P1-I'!M56</f>
        <v>0</v>
      </c>
      <c r="G52" s="18">
        <f>'Combined_P2-I'!I56</f>
        <v>5</v>
      </c>
      <c r="H52" s="18">
        <f>'Combined_P2-I'!J56</f>
        <v>14</v>
      </c>
      <c r="I52" s="18">
        <f>'Combined_P2-I'!K56</f>
        <v>3</v>
      </c>
      <c r="J52" s="18">
        <f>'Combined_P2-I'!L56</f>
        <v>0</v>
      </c>
      <c r="K52" s="18">
        <f>'Combined_P2-I'!M56</f>
        <v>0</v>
      </c>
      <c r="M52" s="18">
        <f>'Combined_CA-I'!I56</f>
        <v>5.0739999999999998</v>
      </c>
      <c r="N52" s="18">
        <f>'Combined_CA-I'!J56</f>
        <v>5.0739999999999998</v>
      </c>
      <c r="O52" s="18">
        <f>'Combined_CA-I'!K56</f>
        <v>5.0739999999999998</v>
      </c>
      <c r="P52" s="18">
        <f>'Combined_CA-I'!L56</f>
        <v>5.0739999999999998</v>
      </c>
      <c r="Q52" s="18">
        <f>'Combined_CA-I'!M56</f>
        <v>5.0739999999999998</v>
      </c>
      <c r="S52" s="32"/>
      <c r="U52" s="18">
        <f t="shared" si="6"/>
        <v>15.074</v>
      </c>
      <c r="V52" s="18">
        <f t="shared" si="7"/>
        <v>33.073999999999998</v>
      </c>
      <c r="W52" s="18">
        <f t="shared" si="8"/>
        <v>11.074</v>
      </c>
      <c r="X52" s="18">
        <f t="shared" si="9"/>
        <v>5.0739999999999998</v>
      </c>
      <c r="Y52" s="18">
        <f t="shared" si="10"/>
        <v>5.0739999999999998</v>
      </c>
    </row>
    <row r="53" spans="1:25" x14ac:dyDescent="0.3">
      <c r="A53" s="18">
        <f>'Combined_P1-I'!I57</f>
        <v>4</v>
      </c>
      <c r="B53" s="18">
        <f>'Combined_P1-I'!J57</f>
        <v>9.5</v>
      </c>
      <c r="C53" s="18">
        <f>'Combined_P1-I'!K57</f>
        <v>1</v>
      </c>
      <c r="D53" s="18">
        <f>'Combined_P1-I'!L57</f>
        <v>0</v>
      </c>
      <c r="E53" s="18">
        <f>'Combined_P1-I'!M57</f>
        <v>0</v>
      </c>
      <c r="G53" s="18">
        <f>'Combined_P2-I'!I57</f>
        <v>4</v>
      </c>
      <c r="H53" s="18">
        <f>'Combined_P2-I'!J57</f>
        <v>9.5</v>
      </c>
      <c r="I53" s="18">
        <f>'Combined_P2-I'!K57</f>
        <v>1</v>
      </c>
      <c r="J53" s="18">
        <f>'Combined_P2-I'!L57</f>
        <v>0</v>
      </c>
      <c r="K53" s="18">
        <f>'Combined_P2-I'!M57</f>
        <v>0</v>
      </c>
      <c r="M53" s="18">
        <f>'Combined_CA-I'!I57</f>
        <v>4.55</v>
      </c>
      <c r="N53" s="18">
        <f>'Combined_CA-I'!J57</f>
        <v>6</v>
      </c>
      <c r="O53" s="18">
        <f>'Combined_CA-I'!K57</f>
        <v>6</v>
      </c>
      <c r="P53" s="18">
        <f>'Combined_CA-I'!L57</f>
        <v>4.55</v>
      </c>
      <c r="Q53" s="18">
        <f>'Combined_CA-I'!M57</f>
        <v>4.55</v>
      </c>
      <c r="S53" s="32"/>
      <c r="U53" s="18">
        <f t="shared" si="6"/>
        <v>12.55</v>
      </c>
      <c r="V53" s="18">
        <f t="shared" si="7"/>
        <v>25</v>
      </c>
      <c r="W53" s="18">
        <f t="shared" si="8"/>
        <v>8</v>
      </c>
      <c r="X53" s="18">
        <f t="shared" si="9"/>
        <v>4.55</v>
      </c>
      <c r="Y53" s="18">
        <f t="shared" si="10"/>
        <v>4.55</v>
      </c>
    </row>
    <row r="54" spans="1:25" x14ac:dyDescent="0.3">
      <c r="A54" s="18">
        <f>'Combined_P1-I'!I58</f>
        <v>3</v>
      </c>
      <c r="B54" s="18">
        <f>'Combined_P1-I'!J58</f>
        <v>12</v>
      </c>
      <c r="C54" s="18">
        <f>'Combined_P1-I'!K58</f>
        <v>11</v>
      </c>
      <c r="D54" s="18">
        <f>'Combined_P1-I'!L58</f>
        <v>0</v>
      </c>
      <c r="E54" s="18">
        <f>'Combined_P1-I'!M58</f>
        <v>0</v>
      </c>
      <c r="G54" s="18">
        <f>'Combined_P2-I'!I58</f>
        <v>3</v>
      </c>
      <c r="H54" s="18">
        <f>'Combined_P2-I'!J58</f>
        <v>12</v>
      </c>
      <c r="I54" s="18">
        <f>'Combined_P2-I'!K58</f>
        <v>11</v>
      </c>
      <c r="J54" s="18">
        <f>'Combined_P2-I'!L58</f>
        <v>0</v>
      </c>
      <c r="K54" s="18">
        <f>'Combined_P2-I'!M58</f>
        <v>0</v>
      </c>
      <c r="M54" s="18">
        <f>'Combined_CA-I'!I58</f>
        <v>5.226</v>
      </c>
      <c r="N54" s="18">
        <f>'Combined_CA-I'!J58</f>
        <v>6</v>
      </c>
      <c r="O54" s="18">
        <f>'Combined_CA-I'!K58</f>
        <v>6</v>
      </c>
      <c r="P54" s="18">
        <f>'Combined_CA-I'!L58</f>
        <v>5.226</v>
      </c>
      <c r="Q54" s="18">
        <f>'Combined_CA-I'!M58</f>
        <v>5.226</v>
      </c>
      <c r="S54" s="32"/>
      <c r="U54" s="18">
        <f t="shared" si="6"/>
        <v>11.225999999999999</v>
      </c>
      <c r="V54" s="18">
        <f t="shared" si="7"/>
        <v>30</v>
      </c>
      <c r="W54" s="18">
        <f t="shared" si="8"/>
        <v>28</v>
      </c>
      <c r="X54" s="18">
        <f t="shared" si="9"/>
        <v>5.226</v>
      </c>
      <c r="Y54" s="18">
        <f t="shared" si="10"/>
        <v>5.226</v>
      </c>
    </row>
    <row r="55" spans="1:25" x14ac:dyDescent="0.3">
      <c r="A55" s="18">
        <f>'Combined_P1-I'!I59</f>
        <v>2</v>
      </c>
      <c r="B55" s="18">
        <f>'Combined_P1-I'!J59</f>
        <v>15.5</v>
      </c>
      <c r="C55" s="18">
        <f>'Combined_P1-I'!K59</f>
        <v>5</v>
      </c>
      <c r="D55" s="18">
        <f>'Combined_P1-I'!L59</f>
        <v>0</v>
      </c>
      <c r="E55" s="18">
        <f>'Combined_P1-I'!M59</f>
        <v>0</v>
      </c>
      <c r="G55" s="18">
        <f>'Combined_P2-I'!I59</f>
        <v>2</v>
      </c>
      <c r="H55" s="18">
        <f>'Combined_P2-I'!J59</f>
        <v>15.5</v>
      </c>
      <c r="I55" s="18">
        <f>'Combined_P2-I'!K59</f>
        <v>5</v>
      </c>
      <c r="J55" s="18">
        <f>'Combined_P2-I'!L59</f>
        <v>0</v>
      </c>
      <c r="K55" s="18">
        <f>'Combined_P2-I'!M59</f>
        <v>0</v>
      </c>
      <c r="M55" s="18">
        <f>'Combined_CA-I'!I59</f>
        <v>7.2260000000000009</v>
      </c>
      <c r="N55" s="18">
        <f>'Combined_CA-I'!J59</f>
        <v>7.2260000000000009</v>
      </c>
      <c r="O55" s="18">
        <f>'Combined_CA-I'!K59</f>
        <v>7.2260000000000009</v>
      </c>
      <c r="P55" s="18">
        <f>'Combined_CA-I'!L59</f>
        <v>7.2260000000000009</v>
      </c>
      <c r="Q55" s="18">
        <f>'Combined_CA-I'!M59</f>
        <v>7.2260000000000009</v>
      </c>
      <c r="S55" s="32"/>
      <c r="U55" s="18">
        <f t="shared" si="6"/>
        <v>11.226000000000001</v>
      </c>
      <c r="V55" s="18">
        <f t="shared" si="7"/>
        <v>38.225999999999999</v>
      </c>
      <c r="W55" s="18">
        <f t="shared" si="8"/>
        <v>17.225999999999999</v>
      </c>
      <c r="X55" s="18">
        <f t="shared" si="9"/>
        <v>7.2260000000000009</v>
      </c>
      <c r="Y55" s="18">
        <f t="shared" si="10"/>
        <v>7.2260000000000009</v>
      </c>
    </row>
    <row r="56" spans="1:25" x14ac:dyDescent="0.3">
      <c r="A56" s="18">
        <f>'Combined_P1-I'!I60</f>
        <v>6</v>
      </c>
      <c r="B56" s="18">
        <f>'Combined_P1-I'!J60</f>
        <v>17</v>
      </c>
      <c r="C56" s="18">
        <f>'Combined_P1-I'!K60</f>
        <v>9</v>
      </c>
      <c r="D56" s="18">
        <f>'Combined_P1-I'!L60</f>
        <v>0</v>
      </c>
      <c r="E56" s="18">
        <f>'Combined_P1-I'!M60</f>
        <v>0</v>
      </c>
      <c r="G56" s="18">
        <f>'Combined_P2-I'!I60</f>
        <v>6</v>
      </c>
      <c r="H56" s="18">
        <f>'Combined_P2-I'!J60</f>
        <v>17</v>
      </c>
      <c r="I56" s="18">
        <f>'Combined_P2-I'!K60</f>
        <v>9</v>
      </c>
      <c r="J56" s="18">
        <f>'Combined_P2-I'!L60</f>
        <v>0</v>
      </c>
      <c r="K56" s="18">
        <f>'Combined_P2-I'!M60</f>
        <v>0</v>
      </c>
      <c r="M56" s="18">
        <f>'Combined_CA-I'!I60</f>
        <v>6.2119999999999997</v>
      </c>
      <c r="N56" s="18">
        <f>'Combined_CA-I'!J60</f>
        <v>6.2119999999999997</v>
      </c>
      <c r="O56" s="18">
        <f>'Combined_CA-I'!K60</f>
        <v>6.2119999999999997</v>
      </c>
      <c r="P56" s="18">
        <f>'Combined_CA-I'!L60</f>
        <v>6.2119999999999997</v>
      </c>
      <c r="Q56" s="18">
        <f>'Combined_CA-I'!M60</f>
        <v>6.2119999999999997</v>
      </c>
      <c r="S56" s="32"/>
      <c r="U56" s="18">
        <f t="shared" si="6"/>
        <v>18.212</v>
      </c>
      <c r="V56" s="18">
        <f t="shared" si="7"/>
        <v>40.212000000000003</v>
      </c>
      <c r="W56" s="18">
        <f t="shared" si="8"/>
        <v>24.212</v>
      </c>
      <c r="X56" s="18">
        <f t="shared" si="9"/>
        <v>6.2119999999999997</v>
      </c>
      <c r="Y56" s="18">
        <f t="shared" si="10"/>
        <v>6.2119999999999997</v>
      </c>
    </row>
    <row r="57" spans="1:25" x14ac:dyDescent="0.3">
      <c r="A57" s="18">
        <f>'Combined_P1-I'!I61</f>
        <v>5</v>
      </c>
      <c r="B57" s="18">
        <f>'Combined_P1-I'!J61</f>
        <v>13</v>
      </c>
      <c r="C57" s="18">
        <f>'Combined_P1-I'!K61</f>
        <v>6</v>
      </c>
      <c r="D57" s="18">
        <f>'Combined_P1-I'!L61</f>
        <v>0</v>
      </c>
      <c r="E57" s="18">
        <f>'Combined_P1-I'!M61</f>
        <v>0</v>
      </c>
      <c r="G57" s="18">
        <f>'Combined_P2-I'!I61</f>
        <v>5</v>
      </c>
      <c r="H57" s="18">
        <f>'Combined_P2-I'!J61</f>
        <v>13</v>
      </c>
      <c r="I57" s="18">
        <f>'Combined_P2-I'!K61</f>
        <v>6</v>
      </c>
      <c r="J57" s="18">
        <f>'Combined_P2-I'!L61</f>
        <v>0</v>
      </c>
      <c r="K57" s="18">
        <f>'Combined_P2-I'!M61</f>
        <v>0</v>
      </c>
      <c r="M57" s="18">
        <f>'Combined_CA-I'!I61</f>
        <v>6.75</v>
      </c>
      <c r="N57" s="18">
        <f>'Combined_CA-I'!J61</f>
        <v>6.75</v>
      </c>
      <c r="O57" s="18">
        <f>'Combined_CA-I'!K61</f>
        <v>6.75</v>
      </c>
      <c r="P57" s="18">
        <f>'Combined_CA-I'!L61</f>
        <v>6.75</v>
      </c>
      <c r="Q57" s="18">
        <f>'Combined_CA-I'!M61</f>
        <v>6.75</v>
      </c>
      <c r="S57" s="32"/>
      <c r="U57" s="18">
        <f t="shared" si="6"/>
        <v>16.75</v>
      </c>
      <c r="V57" s="18">
        <f t="shared" si="7"/>
        <v>32.75</v>
      </c>
      <c r="W57" s="18">
        <f t="shared" si="8"/>
        <v>18.75</v>
      </c>
      <c r="X57" s="18">
        <f t="shared" si="9"/>
        <v>6.75</v>
      </c>
      <c r="Y57" s="18">
        <f t="shared" si="10"/>
        <v>6.75</v>
      </c>
    </row>
    <row r="58" spans="1:25" x14ac:dyDescent="0.3">
      <c r="A58" s="18">
        <f>'Combined_P1-I'!I62</f>
        <v>5</v>
      </c>
      <c r="B58" s="18">
        <f>'Combined_P1-I'!J62</f>
        <v>0</v>
      </c>
      <c r="C58" s="18">
        <f>'Combined_P1-I'!K62</f>
        <v>3</v>
      </c>
      <c r="D58" s="18">
        <f>'Combined_P1-I'!L62</f>
        <v>0</v>
      </c>
      <c r="E58" s="18">
        <f>'Combined_P1-I'!M62</f>
        <v>0</v>
      </c>
      <c r="G58" s="18">
        <f>'Combined_P2-I'!I62</f>
        <v>5</v>
      </c>
      <c r="H58" s="18">
        <f>'Combined_P2-I'!J62</f>
        <v>0</v>
      </c>
      <c r="I58" s="18">
        <f>'Combined_P2-I'!K62</f>
        <v>3</v>
      </c>
      <c r="J58" s="18">
        <f>'Combined_P2-I'!L62</f>
        <v>0</v>
      </c>
      <c r="K58" s="18">
        <f>'Combined_P2-I'!M62</f>
        <v>0</v>
      </c>
      <c r="M58" s="18">
        <f>'Combined_CA-I'!I62</f>
        <v>6.5260000000000007</v>
      </c>
      <c r="N58" s="18">
        <f>'Combined_CA-I'!J62</f>
        <v>6.5260000000000007</v>
      </c>
      <c r="O58" s="18">
        <f>'Combined_CA-I'!K62</f>
        <v>6.5260000000000007</v>
      </c>
      <c r="P58" s="18">
        <f>'Combined_CA-I'!L62</f>
        <v>6.5260000000000007</v>
      </c>
      <c r="Q58" s="18">
        <f>'Combined_CA-I'!M62</f>
        <v>6.5260000000000007</v>
      </c>
      <c r="S58" s="32"/>
      <c r="U58" s="18">
        <f t="shared" si="6"/>
        <v>16.526</v>
      </c>
      <c r="V58" s="18">
        <f t="shared" si="7"/>
        <v>6.5260000000000007</v>
      </c>
      <c r="W58" s="18">
        <f t="shared" si="8"/>
        <v>12.526</v>
      </c>
      <c r="X58" s="18">
        <f t="shared" si="9"/>
        <v>6.5260000000000007</v>
      </c>
      <c r="Y58" s="18">
        <f t="shared" si="10"/>
        <v>6.5260000000000007</v>
      </c>
    </row>
    <row r="59" spans="1:25" x14ac:dyDescent="0.3">
      <c r="A59" s="18">
        <f>'Combined_P1-I'!I63</f>
        <v>2</v>
      </c>
      <c r="B59" s="18">
        <f>'Combined_P1-I'!J63</f>
        <v>3.5</v>
      </c>
      <c r="C59" s="18">
        <f>'Combined_P1-I'!K63</f>
        <v>6</v>
      </c>
      <c r="D59" s="18">
        <f>'Combined_P1-I'!L63</f>
        <v>0</v>
      </c>
      <c r="E59" s="18">
        <f>'Combined_P1-I'!M63</f>
        <v>0</v>
      </c>
      <c r="G59" s="18">
        <f>'Combined_P2-I'!I63</f>
        <v>2</v>
      </c>
      <c r="H59" s="18">
        <f>'Combined_P2-I'!J63</f>
        <v>3.5</v>
      </c>
      <c r="I59" s="18">
        <f>'Combined_P2-I'!K63</f>
        <v>6</v>
      </c>
      <c r="J59" s="18">
        <f>'Combined_P2-I'!L63</f>
        <v>0</v>
      </c>
      <c r="K59" s="18">
        <f>'Combined_P2-I'!M63</f>
        <v>0</v>
      </c>
      <c r="M59" s="18">
        <f>'Combined_CA-I'!I63</f>
        <v>5.7519999999999998</v>
      </c>
      <c r="N59" s="18">
        <f>'Combined_CA-I'!J63</f>
        <v>5.7519999999999998</v>
      </c>
      <c r="O59" s="18">
        <f>'Combined_CA-I'!K63</f>
        <v>5.7519999999999998</v>
      </c>
      <c r="P59" s="18">
        <f>'Combined_CA-I'!L63</f>
        <v>5.7519999999999998</v>
      </c>
      <c r="Q59" s="18">
        <f>'Combined_CA-I'!M63</f>
        <v>5.7519999999999998</v>
      </c>
      <c r="S59" s="32"/>
      <c r="U59" s="18">
        <f t="shared" si="6"/>
        <v>9.7519999999999989</v>
      </c>
      <c r="V59" s="18">
        <f t="shared" si="7"/>
        <v>12.751999999999999</v>
      </c>
      <c r="W59" s="18">
        <f t="shared" si="8"/>
        <v>17.751999999999999</v>
      </c>
      <c r="X59" s="18">
        <f t="shared" si="9"/>
        <v>5.7519999999999998</v>
      </c>
      <c r="Y59" s="18">
        <f t="shared" si="10"/>
        <v>5.7519999999999998</v>
      </c>
    </row>
    <row r="60" spans="1:25" x14ac:dyDescent="0.3">
      <c r="A60" s="18">
        <f>'Combined_P1-I'!I64</f>
        <v>7</v>
      </c>
      <c r="B60" s="18">
        <f>'Combined_P1-I'!J64</f>
        <v>12.5</v>
      </c>
      <c r="C60" s="18">
        <f>'Combined_P1-I'!K64</f>
        <v>5</v>
      </c>
      <c r="D60" s="18">
        <f>'Combined_P1-I'!L64</f>
        <v>0</v>
      </c>
      <c r="E60" s="18">
        <f>'Combined_P1-I'!M64</f>
        <v>0</v>
      </c>
      <c r="G60" s="18">
        <f>'Combined_P2-I'!I64</f>
        <v>7</v>
      </c>
      <c r="H60" s="18">
        <f>'Combined_P2-I'!J64</f>
        <v>12.5</v>
      </c>
      <c r="I60" s="18">
        <f>'Combined_P2-I'!K64</f>
        <v>5</v>
      </c>
      <c r="J60" s="18">
        <f>'Combined_P2-I'!L64</f>
        <v>0</v>
      </c>
      <c r="K60" s="18">
        <f>'Combined_P2-I'!M64</f>
        <v>0</v>
      </c>
      <c r="M60" s="18">
        <f>'Combined_CA-I'!I64</f>
        <v>7.4960000000000004</v>
      </c>
      <c r="N60" s="18">
        <f>'Combined_CA-I'!J64</f>
        <v>7.4960000000000004</v>
      </c>
      <c r="O60" s="18">
        <f>'Combined_CA-I'!K64</f>
        <v>7.4960000000000004</v>
      </c>
      <c r="P60" s="18">
        <f>'Combined_CA-I'!L64</f>
        <v>7.4960000000000004</v>
      </c>
      <c r="Q60" s="18">
        <f>'Combined_CA-I'!M64</f>
        <v>7.4960000000000004</v>
      </c>
      <c r="S60" s="32"/>
      <c r="U60" s="18">
        <f t="shared" si="6"/>
        <v>21.496000000000002</v>
      </c>
      <c r="V60" s="18">
        <f t="shared" si="7"/>
        <v>32.496000000000002</v>
      </c>
      <c r="W60" s="18">
        <f t="shared" si="8"/>
        <v>17.496000000000002</v>
      </c>
      <c r="X60" s="18">
        <f t="shared" si="9"/>
        <v>7.4960000000000004</v>
      </c>
      <c r="Y60" s="18">
        <f t="shared" si="10"/>
        <v>7.4960000000000004</v>
      </c>
    </row>
    <row r="61" spans="1:25" x14ac:dyDescent="0.3">
      <c r="A61" s="18">
        <f>'Combined_P1-I'!I65</f>
        <v>0</v>
      </c>
      <c r="B61" s="18">
        <f>'Combined_P1-I'!J65</f>
        <v>0</v>
      </c>
      <c r="C61" s="18">
        <f>'Combined_P1-I'!K65</f>
        <v>0</v>
      </c>
      <c r="D61" s="18">
        <f>'Combined_P1-I'!L65</f>
        <v>0</v>
      </c>
      <c r="E61" s="18">
        <f>'Combined_P1-I'!M65</f>
        <v>0</v>
      </c>
      <c r="G61" s="18">
        <f>'Combined_P2-I'!I65</f>
        <v>7</v>
      </c>
      <c r="H61" s="18">
        <f>'Combined_P2-I'!J65</f>
        <v>12.5</v>
      </c>
      <c r="I61" s="18">
        <f>'Combined_P2-I'!K65</f>
        <v>5</v>
      </c>
      <c r="J61" s="18">
        <f>'Combined_P2-I'!L65</f>
        <v>0</v>
      </c>
      <c r="K61" s="18">
        <f>'Combined_P2-I'!M65</f>
        <v>0</v>
      </c>
      <c r="M61" s="18">
        <f>'Combined_CA-I'!I65</f>
        <v>5.4</v>
      </c>
      <c r="N61" s="18">
        <f>'Combined_CA-I'!J65</f>
        <v>5.4</v>
      </c>
      <c r="O61" s="18">
        <f>'Combined_CA-I'!K65</f>
        <v>5.4</v>
      </c>
      <c r="P61" s="18">
        <f>'Combined_CA-I'!L65</f>
        <v>5.4</v>
      </c>
      <c r="Q61" s="18">
        <f>'Combined_CA-I'!M65</f>
        <v>5.4</v>
      </c>
      <c r="S61" s="32"/>
      <c r="U61" s="18">
        <f t="shared" si="6"/>
        <v>12.4</v>
      </c>
      <c r="V61" s="18">
        <f t="shared" si="7"/>
        <v>17.899999999999999</v>
      </c>
      <c r="W61" s="18">
        <f t="shared" si="8"/>
        <v>10.4</v>
      </c>
      <c r="X61" s="18">
        <f t="shared" si="9"/>
        <v>5.4</v>
      </c>
      <c r="Y61" s="18">
        <f t="shared" si="10"/>
        <v>5.4</v>
      </c>
    </row>
    <row r="62" spans="1:25" x14ac:dyDescent="0.3">
      <c r="A62" s="18">
        <f>'Combined_P1-I'!I66</f>
        <v>7</v>
      </c>
      <c r="B62" s="18">
        <f>'Combined_P1-I'!J66</f>
        <v>6</v>
      </c>
      <c r="C62" s="18">
        <f>'Combined_P1-I'!K66</f>
        <v>8.5</v>
      </c>
      <c r="D62" s="18">
        <f>'Combined_P1-I'!L66</f>
        <v>0</v>
      </c>
      <c r="E62" s="18">
        <f>'Combined_P1-I'!M66</f>
        <v>0</v>
      </c>
      <c r="G62" s="18">
        <f>'Combined_P2-I'!I66</f>
        <v>7</v>
      </c>
      <c r="H62" s="18">
        <f>'Combined_P2-I'!J66</f>
        <v>6</v>
      </c>
      <c r="I62" s="18">
        <f>'Combined_P2-I'!K66</f>
        <v>8.5</v>
      </c>
      <c r="J62" s="18">
        <f>'Combined_P2-I'!L66</f>
        <v>0</v>
      </c>
      <c r="K62" s="18">
        <f>'Combined_P2-I'!M66</f>
        <v>0</v>
      </c>
      <c r="M62" s="18">
        <f>'Combined_CA-I'!I66</f>
        <v>7</v>
      </c>
      <c r="N62" s="18">
        <f>'Combined_CA-I'!J66</f>
        <v>7</v>
      </c>
      <c r="O62" s="18">
        <f>'Combined_CA-I'!K66</f>
        <v>7</v>
      </c>
      <c r="P62" s="18">
        <f>'Combined_CA-I'!L66</f>
        <v>7</v>
      </c>
      <c r="Q62" s="18">
        <f>'Combined_CA-I'!M66</f>
        <v>7</v>
      </c>
      <c r="S62" s="32"/>
      <c r="U62" s="18">
        <f t="shared" si="6"/>
        <v>21</v>
      </c>
      <c r="V62" s="18">
        <f t="shared" si="7"/>
        <v>19</v>
      </c>
      <c r="W62" s="18">
        <f t="shared" si="8"/>
        <v>24</v>
      </c>
      <c r="X62" s="18">
        <f t="shared" si="9"/>
        <v>7</v>
      </c>
      <c r="Y62" s="18">
        <f t="shared" si="10"/>
        <v>7</v>
      </c>
    </row>
    <row r="63" spans="1:25" x14ac:dyDescent="0.3">
      <c r="A63" s="18">
        <f>'Combined_P1-I'!I67</f>
        <v>6</v>
      </c>
      <c r="B63" s="18">
        <f>'Combined_P1-I'!J67</f>
        <v>24.5</v>
      </c>
      <c r="C63" s="18">
        <f>'Combined_P1-I'!K67</f>
        <v>10</v>
      </c>
      <c r="D63" s="18">
        <f>'Combined_P1-I'!L67</f>
        <v>0</v>
      </c>
      <c r="E63" s="18">
        <f>'Combined_P1-I'!M67</f>
        <v>0</v>
      </c>
      <c r="G63" s="18">
        <f>'Combined_P2-I'!I67</f>
        <v>6</v>
      </c>
      <c r="H63" s="18">
        <f>'Combined_P2-I'!J67</f>
        <v>24.5</v>
      </c>
      <c r="I63" s="18">
        <f>'Combined_P2-I'!K67</f>
        <v>10</v>
      </c>
      <c r="J63" s="18">
        <f>'Combined_P2-I'!L67</f>
        <v>0</v>
      </c>
      <c r="K63" s="18">
        <f>'Combined_P2-I'!M67</f>
        <v>0</v>
      </c>
      <c r="M63" s="18">
        <f>'Combined_CA-I'!I67</f>
        <v>8.1999999999999993</v>
      </c>
      <c r="N63" s="18">
        <f>'Combined_CA-I'!J67</f>
        <v>8.1999999999999993</v>
      </c>
      <c r="O63" s="18">
        <f>'Combined_CA-I'!K67</f>
        <v>8.1999999999999993</v>
      </c>
      <c r="P63" s="18">
        <f>'Combined_CA-I'!L67</f>
        <v>8.1999999999999993</v>
      </c>
      <c r="Q63" s="18">
        <f>'Combined_CA-I'!M67</f>
        <v>8.1999999999999993</v>
      </c>
      <c r="S63" s="32"/>
      <c r="U63" s="18">
        <f t="shared" si="6"/>
        <v>20.2</v>
      </c>
      <c r="V63" s="18">
        <f t="shared" si="7"/>
        <v>57.2</v>
      </c>
      <c r="W63" s="18">
        <f t="shared" si="8"/>
        <v>28.2</v>
      </c>
      <c r="X63" s="18">
        <f t="shared" si="9"/>
        <v>8.1999999999999993</v>
      </c>
      <c r="Y63" s="18">
        <f t="shared" si="10"/>
        <v>8.1999999999999993</v>
      </c>
    </row>
    <row r="64" spans="1:25" x14ac:dyDescent="0.3">
      <c r="A64" s="18">
        <f>'Combined_P1-I'!I68</f>
        <v>5</v>
      </c>
      <c r="B64" s="18">
        <f>'Combined_P1-I'!J68</f>
        <v>6</v>
      </c>
      <c r="C64" s="18">
        <f>'Combined_P1-I'!K68</f>
        <v>4</v>
      </c>
      <c r="D64" s="18">
        <f>'Combined_P1-I'!L68</f>
        <v>0</v>
      </c>
      <c r="E64" s="18">
        <f>'Combined_P1-I'!M68</f>
        <v>0</v>
      </c>
      <c r="G64" s="18">
        <f>'Combined_P2-I'!I68</f>
        <v>5</v>
      </c>
      <c r="H64" s="18">
        <f>'Combined_P2-I'!J68</f>
        <v>6</v>
      </c>
      <c r="I64" s="18">
        <f>'Combined_P2-I'!K68</f>
        <v>4</v>
      </c>
      <c r="J64" s="18">
        <f>'Combined_P2-I'!L68</f>
        <v>0</v>
      </c>
      <c r="K64" s="18">
        <f>'Combined_P2-I'!M68</f>
        <v>0</v>
      </c>
      <c r="M64" s="18">
        <f>'Combined_CA-I'!I68</f>
        <v>6.6</v>
      </c>
      <c r="N64" s="18">
        <f>'Combined_CA-I'!J68</f>
        <v>6.6</v>
      </c>
      <c r="O64" s="18">
        <f>'Combined_CA-I'!K68</f>
        <v>6.6</v>
      </c>
      <c r="P64" s="18">
        <f>'Combined_CA-I'!L68</f>
        <v>6.6</v>
      </c>
      <c r="Q64" s="18">
        <f>'Combined_CA-I'!M68</f>
        <v>6.6</v>
      </c>
      <c r="S64" s="32"/>
      <c r="U64" s="18">
        <f t="shared" si="6"/>
        <v>16.600000000000001</v>
      </c>
      <c r="V64" s="18">
        <f t="shared" si="7"/>
        <v>18.600000000000001</v>
      </c>
      <c r="W64" s="18">
        <f t="shared" si="8"/>
        <v>14.6</v>
      </c>
      <c r="X64" s="18">
        <f t="shared" si="9"/>
        <v>6.6</v>
      </c>
      <c r="Y64" s="18">
        <f t="shared" si="10"/>
        <v>6.6</v>
      </c>
    </row>
    <row r="65" spans="1:25" x14ac:dyDescent="0.3">
      <c r="A65" s="18">
        <f>'Combined_P1-I'!I69</f>
        <v>5</v>
      </c>
      <c r="B65" s="18">
        <f>'Combined_P1-I'!J69</f>
        <v>4</v>
      </c>
      <c r="C65" s="18">
        <f>'Combined_P1-I'!K69</f>
        <v>2</v>
      </c>
      <c r="D65" s="18">
        <f>'Combined_P1-I'!L69</f>
        <v>0</v>
      </c>
      <c r="E65" s="18">
        <f>'Combined_P1-I'!M69</f>
        <v>0</v>
      </c>
      <c r="G65" s="18">
        <f>'Combined_P2-I'!I69</f>
        <v>5</v>
      </c>
      <c r="H65" s="18">
        <f>'Combined_P2-I'!J69</f>
        <v>4</v>
      </c>
      <c r="I65" s="18">
        <f>'Combined_P2-I'!K69</f>
        <v>2</v>
      </c>
      <c r="J65" s="18">
        <f>'Combined_P2-I'!L69</f>
        <v>0</v>
      </c>
      <c r="K65" s="18">
        <f>'Combined_P2-I'!M69</f>
        <v>0</v>
      </c>
      <c r="M65" s="18">
        <f>'Combined_CA-I'!I69</f>
        <v>6.2</v>
      </c>
      <c r="N65" s="18">
        <f>'Combined_CA-I'!J69</f>
        <v>6.2</v>
      </c>
      <c r="O65" s="18">
        <f>'Combined_CA-I'!K69</f>
        <v>6.2</v>
      </c>
      <c r="P65" s="18">
        <f>'Combined_CA-I'!L69</f>
        <v>6.2</v>
      </c>
      <c r="Q65" s="18">
        <f>'Combined_CA-I'!M69</f>
        <v>6.2</v>
      </c>
      <c r="S65" s="32"/>
      <c r="U65" s="18">
        <f t="shared" si="6"/>
        <v>16.2</v>
      </c>
      <c r="V65" s="18">
        <f t="shared" si="7"/>
        <v>14.2</v>
      </c>
      <c r="W65" s="18">
        <f t="shared" si="8"/>
        <v>10.199999999999999</v>
      </c>
      <c r="X65" s="18">
        <f t="shared" si="9"/>
        <v>6.2</v>
      </c>
      <c r="Y65" s="18">
        <f t="shared" si="10"/>
        <v>6.2</v>
      </c>
    </row>
    <row r="66" spans="1:25" x14ac:dyDescent="0.3">
      <c r="A66" s="18">
        <f>'Combined_P1-I'!I70</f>
        <v>2</v>
      </c>
      <c r="B66" s="18">
        <f>'Combined_P1-I'!J70</f>
        <v>21</v>
      </c>
      <c r="C66" s="18">
        <f>'Combined_P1-I'!K70</f>
        <v>2</v>
      </c>
      <c r="D66" s="18">
        <f>'Combined_P1-I'!L70</f>
        <v>0</v>
      </c>
      <c r="E66" s="18">
        <f>'Combined_P1-I'!M70</f>
        <v>0</v>
      </c>
      <c r="G66" s="18">
        <f>'Combined_P2-I'!I70</f>
        <v>2</v>
      </c>
      <c r="H66" s="18">
        <f>'Combined_P2-I'!J70</f>
        <v>21</v>
      </c>
      <c r="I66" s="18">
        <f>'Combined_P2-I'!K70</f>
        <v>2</v>
      </c>
      <c r="J66" s="18">
        <f>'Combined_P2-I'!L70</f>
        <v>0</v>
      </c>
      <c r="K66" s="18">
        <f>'Combined_P2-I'!M70</f>
        <v>0</v>
      </c>
      <c r="M66" s="18">
        <f>'Combined_CA-I'!I70</f>
        <v>7.8</v>
      </c>
      <c r="N66" s="18">
        <f>'Combined_CA-I'!J70</f>
        <v>7.8</v>
      </c>
      <c r="O66" s="18">
        <f>'Combined_CA-I'!K70</f>
        <v>7.8</v>
      </c>
      <c r="P66" s="18">
        <f>'Combined_CA-I'!L70</f>
        <v>7.8</v>
      </c>
      <c r="Q66" s="18">
        <f>'Combined_CA-I'!M70</f>
        <v>7.8</v>
      </c>
      <c r="S66" s="32"/>
      <c r="U66" s="18">
        <f t="shared" si="6"/>
        <v>11.8</v>
      </c>
      <c r="V66" s="18">
        <f t="shared" si="7"/>
        <v>49.8</v>
      </c>
      <c r="W66" s="18">
        <f t="shared" si="8"/>
        <v>11.8</v>
      </c>
      <c r="X66" s="18">
        <f t="shared" si="9"/>
        <v>7.8</v>
      </c>
      <c r="Y66" s="18">
        <f t="shared" si="10"/>
        <v>7.8</v>
      </c>
    </row>
    <row r="67" spans="1:25" x14ac:dyDescent="0.3">
      <c r="A67" s="18">
        <f>'Combined_P1-I'!I71</f>
        <v>6</v>
      </c>
      <c r="B67" s="18">
        <f>'Combined_P1-I'!J71</f>
        <v>21.5</v>
      </c>
      <c r="C67" s="18">
        <f>'Combined_P1-I'!K71</f>
        <v>9</v>
      </c>
      <c r="D67" s="18">
        <f>'Combined_P1-I'!L71</f>
        <v>0</v>
      </c>
      <c r="E67" s="18">
        <f>'Combined_P1-I'!M71</f>
        <v>0</v>
      </c>
      <c r="G67" s="18">
        <f>'Combined_P2-I'!I71</f>
        <v>6</v>
      </c>
      <c r="H67" s="18">
        <f>'Combined_P2-I'!J71</f>
        <v>21.5</v>
      </c>
      <c r="I67" s="18">
        <f>'Combined_P2-I'!K71</f>
        <v>9</v>
      </c>
      <c r="J67" s="18">
        <f>'Combined_P2-I'!L71</f>
        <v>0</v>
      </c>
      <c r="K67" s="18">
        <f>'Combined_P2-I'!M71</f>
        <v>0</v>
      </c>
      <c r="M67" s="18">
        <f>'Combined_CA-I'!I71</f>
        <v>8.1999999999999993</v>
      </c>
      <c r="N67" s="18">
        <f>'Combined_CA-I'!J71</f>
        <v>8.1999999999999993</v>
      </c>
      <c r="O67" s="18">
        <f>'Combined_CA-I'!K71</f>
        <v>8.1999999999999993</v>
      </c>
      <c r="P67" s="18">
        <f>'Combined_CA-I'!L71</f>
        <v>8.1999999999999993</v>
      </c>
      <c r="Q67" s="18">
        <f>'Combined_CA-I'!M71</f>
        <v>8.1999999999999993</v>
      </c>
      <c r="S67" s="32"/>
      <c r="U67" s="18">
        <f t="shared" si="6"/>
        <v>20.2</v>
      </c>
      <c r="V67" s="18">
        <f t="shared" si="7"/>
        <v>51.2</v>
      </c>
      <c r="W67" s="18">
        <f t="shared" si="8"/>
        <v>26.2</v>
      </c>
      <c r="X67" s="18">
        <f t="shared" si="9"/>
        <v>8.1999999999999993</v>
      </c>
      <c r="Y67" s="18">
        <f t="shared" si="10"/>
        <v>8.1999999999999993</v>
      </c>
    </row>
    <row r="68" spans="1:25" x14ac:dyDescent="0.3">
      <c r="A68" s="18">
        <f>'Combined_P1-I'!I72</f>
        <v>6</v>
      </c>
      <c r="B68" s="18">
        <f>'Combined_P1-I'!J72</f>
        <v>20.5</v>
      </c>
      <c r="C68" s="18">
        <f>'Combined_P1-I'!K72</f>
        <v>6</v>
      </c>
      <c r="D68" s="18">
        <f>'Combined_P1-I'!L72</f>
        <v>0</v>
      </c>
      <c r="E68" s="18">
        <f>'Combined_P1-I'!M72</f>
        <v>0</v>
      </c>
      <c r="G68" s="18">
        <f>'Combined_P2-I'!I72</f>
        <v>6</v>
      </c>
      <c r="H68" s="18">
        <f>'Combined_P2-I'!J72</f>
        <v>20.5</v>
      </c>
      <c r="I68" s="18">
        <f>'Combined_P2-I'!K72</f>
        <v>6</v>
      </c>
      <c r="J68" s="18">
        <f>'Combined_P2-I'!L72</f>
        <v>0</v>
      </c>
      <c r="K68" s="18">
        <f>'Combined_P2-I'!M72</f>
        <v>0</v>
      </c>
      <c r="M68" s="18">
        <f>'Combined_CA-I'!I72</f>
        <v>7.4</v>
      </c>
      <c r="N68" s="18">
        <f>'Combined_CA-I'!J72</f>
        <v>7.4</v>
      </c>
      <c r="O68" s="18">
        <f>'Combined_CA-I'!K72</f>
        <v>7.4</v>
      </c>
      <c r="P68" s="18">
        <f>'Combined_CA-I'!L72</f>
        <v>7.4</v>
      </c>
      <c r="Q68" s="18">
        <f>'Combined_CA-I'!M72</f>
        <v>7.4</v>
      </c>
      <c r="S68" s="32"/>
      <c r="U68" s="18">
        <f t="shared" si="6"/>
        <v>19.399999999999999</v>
      </c>
      <c r="V68" s="18">
        <f t="shared" si="7"/>
        <v>48.4</v>
      </c>
      <c r="W68" s="18">
        <f t="shared" si="8"/>
        <v>19.399999999999999</v>
      </c>
      <c r="X68" s="18">
        <f t="shared" si="9"/>
        <v>7.4</v>
      </c>
      <c r="Y68" s="18">
        <f t="shared" si="10"/>
        <v>7.4</v>
      </c>
    </row>
    <row r="69" spans="1:25" x14ac:dyDescent="0.3">
      <c r="A69" s="18">
        <f>'Combined_P1-I'!I73</f>
        <v>5</v>
      </c>
      <c r="B69" s="18">
        <f>'Combined_P1-I'!J73</f>
        <v>12.5</v>
      </c>
      <c r="C69" s="18">
        <f>'Combined_P1-I'!K73</f>
        <v>5</v>
      </c>
      <c r="D69" s="18">
        <f>'Combined_P1-I'!L73</f>
        <v>0</v>
      </c>
      <c r="E69" s="18">
        <f>'Combined_P1-I'!M73</f>
        <v>0</v>
      </c>
      <c r="G69" s="18">
        <f>'Combined_P2-I'!I73</f>
        <v>5</v>
      </c>
      <c r="H69" s="18">
        <f>'Combined_P2-I'!J73</f>
        <v>12.5</v>
      </c>
      <c r="I69" s="18">
        <f>'Combined_P2-I'!K73</f>
        <v>5</v>
      </c>
      <c r="J69" s="18">
        <f>'Combined_P2-I'!L73</f>
        <v>0</v>
      </c>
      <c r="K69" s="18">
        <f>'Combined_P2-I'!M73</f>
        <v>0</v>
      </c>
      <c r="M69" s="18">
        <f>'Combined_CA-I'!I73</f>
        <v>6.6</v>
      </c>
      <c r="N69" s="18">
        <f>'Combined_CA-I'!J73</f>
        <v>6.6</v>
      </c>
      <c r="O69" s="18">
        <f>'Combined_CA-I'!K73</f>
        <v>6.6</v>
      </c>
      <c r="P69" s="18">
        <f>'Combined_CA-I'!L73</f>
        <v>6.6</v>
      </c>
      <c r="Q69" s="18">
        <f>'Combined_CA-I'!M73</f>
        <v>6.6</v>
      </c>
      <c r="S69" s="32"/>
      <c r="U69" s="18">
        <f t="shared" si="6"/>
        <v>16.600000000000001</v>
      </c>
      <c r="V69" s="18">
        <f t="shared" si="7"/>
        <v>31.6</v>
      </c>
      <c r="W69" s="18">
        <f t="shared" si="8"/>
        <v>16.600000000000001</v>
      </c>
      <c r="X69" s="18">
        <f t="shared" si="9"/>
        <v>6.6</v>
      </c>
      <c r="Y69" s="18">
        <f t="shared" si="10"/>
        <v>6.6</v>
      </c>
    </row>
    <row r="70" spans="1:25" x14ac:dyDescent="0.3">
      <c r="A70" s="18">
        <f>'Combined_P1-I'!I74</f>
        <v>6</v>
      </c>
      <c r="B70" s="18">
        <f>'Combined_P1-I'!J74</f>
        <v>19</v>
      </c>
      <c r="C70" s="18">
        <f>'Combined_P1-I'!K74</f>
        <v>7</v>
      </c>
      <c r="D70" s="18">
        <f>'Combined_P1-I'!L74</f>
        <v>0</v>
      </c>
      <c r="E70" s="18">
        <f>'Combined_P1-I'!M74</f>
        <v>0</v>
      </c>
      <c r="G70" s="18">
        <f>'Combined_P2-I'!I74</f>
        <v>6</v>
      </c>
      <c r="H70" s="18">
        <f>'Combined_P2-I'!J74</f>
        <v>19</v>
      </c>
      <c r="I70" s="18">
        <f>'Combined_P2-I'!K74</f>
        <v>7</v>
      </c>
      <c r="J70" s="18">
        <f>'Combined_P2-I'!L74</f>
        <v>0</v>
      </c>
      <c r="K70" s="18">
        <f>'Combined_P2-I'!M74</f>
        <v>0</v>
      </c>
      <c r="M70" s="18">
        <f>'Combined_CA-I'!I74</f>
        <v>6.4</v>
      </c>
      <c r="N70" s="18">
        <f>'Combined_CA-I'!J74</f>
        <v>6.4</v>
      </c>
      <c r="O70" s="18">
        <f>'Combined_CA-I'!K74</f>
        <v>6.4</v>
      </c>
      <c r="P70" s="18">
        <f>'Combined_CA-I'!L74</f>
        <v>6.4</v>
      </c>
      <c r="Q70" s="18">
        <f>'Combined_CA-I'!M74</f>
        <v>6.4</v>
      </c>
      <c r="S70" s="32"/>
      <c r="U70" s="18">
        <f t="shared" si="6"/>
        <v>18.399999999999999</v>
      </c>
      <c r="V70" s="18">
        <f t="shared" si="7"/>
        <v>44.4</v>
      </c>
      <c r="W70" s="18">
        <f t="shared" si="8"/>
        <v>20.399999999999999</v>
      </c>
      <c r="X70" s="18">
        <f t="shared" si="9"/>
        <v>6.4</v>
      </c>
      <c r="Y70" s="18">
        <f t="shared" si="10"/>
        <v>6.4</v>
      </c>
    </row>
    <row r="71" spans="1:25" x14ac:dyDescent="0.3">
      <c r="A71" s="18">
        <f>'Combined_P1-I'!I75</f>
        <v>5</v>
      </c>
      <c r="B71" s="18">
        <f>'Combined_P1-I'!J75</f>
        <v>4.5</v>
      </c>
      <c r="C71" s="18">
        <f>'Combined_P1-I'!K75</f>
        <v>1</v>
      </c>
      <c r="D71" s="18">
        <f>'Combined_P1-I'!L75</f>
        <v>0</v>
      </c>
      <c r="E71" s="18">
        <f>'Combined_P1-I'!M75</f>
        <v>0</v>
      </c>
      <c r="G71" s="18">
        <f>'Combined_P2-I'!I75</f>
        <v>5</v>
      </c>
      <c r="H71" s="18">
        <f>'Combined_P2-I'!J75</f>
        <v>4.5</v>
      </c>
      <c r="I71" s="18">
        <f>'Combined_P2-I'!K75</f>
        <v>1</v>
      </c>
      <c r="J71" s="18">
        <f>'Combined_P2-I'!L75</f>
        <v>0</v>
      </c>
      <c r="K71" s="18">
        <f>'Combined_P2-I'!M75</f>
        <v>0</v>
      </c>
      <c r="M71" s="18">
        <f>'Combined_CA-I'!I75</f>
        <v>6.2</v>
      </c>
      <c r="N71" s="18">
        <f>'Combined_CA-I'!J75</f>
        <v>6.2</v>
      </c>
      <c r="O71" s="18">
        <f>'Combined_CA-I'!K75</f>
        <v>6.2</v>
      </c>
      <c r="P71" s="18">
        <f>'Combined_CA-I'!L75</f>
        <v>6.2</v>
      </c>
      <c r="Q71" s="18">
        <f>'Combined_CA-I'!M75</f>
        <v>6.2</v>
      </c>
      <c r="S71" s="32"/>
      <c r="U71" s="18">
        <f t="shared" ref="U71:U102" si="11">SUM(A71,G71,M71)</f>
        <v>16.2</v>
      </c>
      <c r="V71" s="18">
        <f t="shared" ref="V71:V102" si="12">SUM(B71,H71,N71)</f>
        <v>15.2</v>
      </c>
      <c r="W71" s="18">
        <f t="shared" ref="W71:W102" si="13">SUM(C71,I71,O71)</f>
        <v>8.1999999999999993</v>
      </c>
      <c r="X71" s="18">
        <f t="shared" ref="X71:X102" si="14">SUM(D71,J71,P71)</f>
        <v>6.2</v>
      </c>
      <c r="Y71" s="18">
        <f t="shared" ref="Y71:Y102" si="15">SUM(E71,K71,Q71)</f>
        <v>6.2</v>
      </c>
    </row>
    <row r="72" spans="1:25" x14ac:dyDescent="0.3">
      <c r="A72" s="18">
        <f>'Combined_P1-I'!I76</f>
        <v>7</v>
      </c>
      <c r="B72" s="18">
        <f>'Combined_P1-I'!J76</f>
        <v>22.5</v>
      </c>
      <c r="C72" s="18">
        <f>'Combined_P1-I'!K76</f>
        <v>10</v>
      </c>
      <c r="D72" s="18">
        <f>'Combined_P1-I'!L76</f>
        <v>0</v>
      </c>
      <c r="E72" s="18">
        <f>'Combined_P1-I'!M76</f>
        <v>0</v>
      </c>
      <c r="G72" s="18">
        <f>'Combined_P2-I'!I76</f>
        <v>7</v>
      </c>
      <c r="H72" s="18">
        <f>'Combined_P2-I'!J76</f>
        <v>22.5</v>
      </c>
      <c r="I72" s="18">
        <f>'Combined_P2-I'!K76</f>
        <v>10</v>
      </c>
      <c r="J72" s="18">
        <f>'Combined_P2-I'!L76</f>
        <v>0</v>
      </c>
      <c r="K72" s="18">
        <f>'Combined_P2-I'!M76</f>
        <v>0</v>
      </c>
      <c r="M72" s="18">
        <f>'Combined_CA-I'!I76</f>
        <v>7.8</v>
      </c>
      <c r="N72" s="18">
        <f>'Combined_CA-I'!J76</f>
        <v>7.8</v>
      </c>
      <c r="O72" s="18">
        <f>'Combined_CA-I'!K76</f>
        <v>7.8</v>
      </c>
      <c r="P72" s="18">
        <f>'Combined_CA-I'!L76</f>
        <v>7.8</v>
      </c>
      <c r="Q72" s="18">
        <f>'Combined_CA-I'!M76</f>
        <v>7.8</v>
      </c>
      <c r="S72" s="32"/>
      <c r="U72" s="18">
        <f t="shared" si="11"/>
        <v>21.8</v>
      </c>
      <c r="V72" s="18">
        <f t="shared" si="12"/>
        <v>52.8</v>
      </c>
      <c r="W72" s="18">
        <f t="shared" si="13"/>
        <v>27.8</v>
      </c>
      <c r="X72" s="18">
        <f t="shared" si="14"/>
        <v>7.8</v>
      </c>
      <c r="Y72" s="18">
        <f t="shared" si="15"/>
        <v>7.8</v>
      </c>
    </row>
    <row r="73" spans="1:25" x14ac:dyDescent="0.3">
      <c r="A73" s="18">
        <f>'Combined_P1-I'!I77</f>
        <v>3</v>
      </c>
      <c r="B73" s="18">
        <f>'Combined_P1-I'!J77</f>
        <v>5.5</v>
      </c>
      <c r="C73" s="18">
        <f>'Combined_P1-I'!K77</f>
        <v>0</v>
      </c>
      <c r="D73" s="18">
        <f>'Combined_P1-I'!L77</f>
        <v>0</v>
      </c>
      <c r="E73" s="18">
        <f>'Combined_P1-I'!M77</f>
        <v>0</v>
      </c>
      <c r="G73" s="18">
        <f>'Combined_P2-I'!I77</f>
        <v>3</v>
      </c>
      <c r="H73" s="18">
        <f>'Combined_P2-I'!J77</f>
        <v>5.5</v>
      </c>
      <c r="I73" s="18">
        <f>'Combined_P2-I'!K77</f>
        <v>0</v>
      </c>
      <c r="J73" s="18">
        <f>'Combined_P2-I'!L77</f>
        <v>0</v>
      </c>
      <c r="K73" s="18">
        <f>'Combined_P2-I'!M77</f>
        <v>0</v>
      </c>
      <c r="M73" s="18">
        <f>'Combined_CA-I'!I77</f>
        <v>6.2</v>
      </c>
      <c r="N73" s="18">
        <f>'Combined_CA-I'!J77</f>
        <v>6.2</v>
      </c>
      <c r="O73" s="18">
        <f>'Combined_CA-I'!K77</f>
        <v>6.2</v>
      </c>
      <c r="P73" s="18">
        <f>'Combined_CA-I'!L77</f>
        <v>6.2</v>
      </c>
      <c r="Q73" s="18">
        <f>'Combined_CA-I'!M77</f>
        <v>6.2</v>
      </c>
      <c r="S73" s="32"/>
      <c r="U73" s="18">
        <f t="shared" si="11"/>
        <v>12.2</v>
      </c>
      <c r="V73" s="18">
        <f t="shared" si="12"/>
        <v>17.2</v>
      </c>
      <c r="W73" s="18">
        <f t="shared" si="13"/>
        <v>6.2</v>
      </c>
      <c r="X73" s="18">
        <f t="shared" si="14"/>
        <v>6.2</v>
      </c>
      <c r="Y73" s="18">
        <f t="shared" si="15"/>
        <v>6.2</v>
      </c>
    </row>
    <row r="74" spans="1:25" x14ac:dyDescent="0.3">
      <c r="A74" s="18">
        <f>'Combined_P1-I'!I78</f>
        <v>6</v>
      </c>
      <c r="B74" s="18">
        <f>'Combined_P1-I'!J78</f>
        <v>21</v>
      </c>
      <c r="C74" s="18">
        <f>'Combined_P1-I'!K78</f>
        <v>11</v>
      </c>
      <c r="D74" s="18">
        <f>'Combined_P1-I'!L78</f>
        <v>0</v>
      </c>
      <c r="E74" s="18">
        <f>'Combined_P1-I'!M78</f>
        <v>0</v>
      </c>
      <c r="G74" s="18">
        <f>'Combined_P2-I'!I78</f>
        <v>6</v>
      </c>
      <c r="H74" s="18">
        <f>'Combined_P2-I'!J78</f>
        <v>21</v>
      </c>
      <c r="I74" s="18">
        <f>'Combined_P2-I'!K78</f>
        <v>11</v>
      </c>
      <c r="J74" s="18">
        <f>'Combined_P2-I'!L78</f>
        <v>0</v>
      </c>
      <c r="K74" s="18">
        <f>'Combined_P2-I'!M78</f>
        <v>0</v>
      </c>
      <c r="M74" s="18">
        <f>'Combined_CA-I'!I78</f>
        <v>7.6</v>
      </c>
      <c r="N74" s="18">
        <f>'Combined_CA-I'!J78</f>
        <v>7.6</v>
      </c>
      <c r="O74" s="18">
        <f>'Combined_CA-I'!K78</f>
        <v>7.6</v>
      </c>
      <c r="P74" s="18">
        <f>'Combined_CA-I'!L78</f>
        <v>7.6</v>
      </c>
      <c r="Q74" s="18">
        <f>'Combined_CA-I'!M78</f>
        <v>7.6</v>
      </c>
      <c r="S74" s="32"/>
      <c r="U74" s="18">
        <f t="shared" si="11"/>
        <v>19.600000000000001</v>
      </c>
      <c r="V74" s="18">
        <f t="shared" si="12"/>
        <v>49.6</v>
      </c>
      <c r="W74" s="18">
        <f t="shared" si="13"/>
        <v>29.6</v>
      </c>
      <c r="X74" s="18">
        <f t="shared" si="14"/>
        <v>7.6</v>
      </c>
      <c r="Y74" s="18">
        <f t="shared" si="15"/>
        <v>7.6</v>
      </c>
    </row>
    <row r="75" spans="1:25" x14ac:dyDescent="0.3">
      <c r="A75" s="18">
        <f>'Combined_P1-I'!I79</f>
        <v>6</v>
      </c>
      <c r="B75" s="18">
        <f>'Combined_P1-I'!J79</f>
        <v>10</v>
      </c>
      <c r="C75" s="18">
        <f>'Combined_P1-I'!K79</f>
        <v>4</v>
      </c>
      <c r="D75" s="18">
        <f>'Combined_P1-I'!L79</f>
        <v>0</v>
      </c>
      <c r="E75" s="18">
        <f>'Combined_P1-I'!M79</f>
        <v>0</v>
      </c>
      <c r="G75" s="18">
        <f>'Combined_P2-I'!I79</f>
        <v>6</v>
      </c>
      <c r="H75" s="18">
        <f>'Combined_P2-I'!J79</f>
        <v>10</v>
      </c>
      <c r="I75" s="18">
        <f>'Combined_P2-I'!K79</f>
        <v>4</v>
      </c>
      <c r="J75" s="18">
        <f>'Combined_P2-I'!L79</f>
        <v>0</v>
      </c>
      <c r="K75" s="18">
        <f>'Combined_P2-I'!M79</f>
        <v>0</v>
      </c>
      <c r="M75" s="18">
        <f>'Combined_CA-I'!I79</f>
        <v>7</v>
      </c>
      <c r="N75" s="18">
        <f>'Combined_CA-I'!J79</f>
        <v>7</v>
      </c>
      <c r="O75" s="18">
        <f>'Combined_CA-I'!K79</f>
        <v>7</v>
      </c>
      <c r="P75" s="18">
        <f>'Combined_CA-I'!L79</f>
        <v>7</v>
      </c>
      <c r="Q75" s="18">
        <f>'Combined_CA-I'!M79</f>
        <v>7</v>
      </c>
      <c r="S75" s="32"/>
      <c r="U75" s="18">
        <f t="shared" si="11"/>
        <v>19</v>
      </c>
      <c r="V75" s="18">
        <f t="shared" si="12"/>
        <v>27</v>
      </c>
      <c r="W75" s="18">
        <f t="shared" si="13"/>
        <v>15</v>
      </c>
      <c r="X75" s="18">
        <f t="shared" si="14"/>
        <v>7</v>
      </c>
      <c r="Y75" s="18">
        <f t="shared" si="15"/>
        <v>7</v>
      </c>
    </row>
    <row r="76" spans="1:25" x14ac:dyDescent="0.3">
      <c r="A76" s="18">
        <f>'Combined_P1-I'!I80</f>
        <v>4</v>
      </c>
      <c r="B76" s="18">
        <f>'Combined_P1-I'!J80</f>
        <v>9</v>
      </c>
      <c r="C76" s="18">
        <f>'Combined_P1-I'!K80</f>
        <v>4</v>
      </c>
      <c r="D76" s="18">
        <f>'Combined_P1-I'!L80</f>
        <v>0</v>
      </c>
      <c r="E76" s="18">
        <f>'Combined_P1-I'!M80</f>
        <v>0</v>
      </c>
      <c r="G76" s="18">
        <f>'Combined_P2-I'!I80</f>
        <v>4</v>
      </c>
      <c r="H76" s="18">
        <f>'Combined_P2-I'!J80</f>
        <v>9</v>
      </c>
      <c r="I76" s="18">
        <f>'Combined_P2-I'!K80</f>
        <v>4</v>
      </c>
      <c r="J76" s="18">
        <f>'Combined_P2-I'!L80</f>
        <v>0</v>
      </c>
      <c r="K76" s="18">
        <f>'Combined_P2-I'!M80</f>
        <v>0</v>
      </c>
      <c r="M76" s="18">
        <f>'Combined_CA-I'!I80</f>
        <v>6.2</v>
      </c>
      <c r="N76" s="18">
        <f>'Combined_CA-I'!J80</f>
        <v>6.2</v>
      </c>
      <c r="O76" s="18">
        <f>'Combined_CA-I'!K80</f>
        <v>6.2</v>
      </c>
      <c r="P76" s="18">
        <f>'Combined_CA-I'!L80</f>
        <v>6.2</v>
      </c>
      <c r="Q76" s="18">
        <f>'Combined_CA-I'!M80</f>
        <v>6.2</v>
      </c>
      <c r="S76" s="32"/>
      <c r="U76" s="18">
        <f t="shared" si="11"/>
        <v>14.2</v>
      </c>
      <c r="V76" s="18">
        <f t="shared" si="12"/>
        <v>24.2</v>
      </c>
      <c r="W76" s="18">
        <f t="shared" si="13"/>
        <v>14.2</v>
      </c>
      <c r="X76" s="18">
        <f t="shared" si="14"/>
        <v>6.2</v>
      </c>
      <c r="Y76" s="18">
        <f t="shared" si="15"/>
        <v>6.2</v>
      </c>
    </row>
    <row r="77" spans="1:25" x14ac:dyDescent="0.3">
      <c r="A77" s="18">
        <f>'Combined_P1-I'!I81</f>
        <v>5</v>
      </c>
      <c r="B77" s="18">
        <f>'Combined_P1-I'!J81</f>
        <v>20.5</v>
      </c>
      <c r="C77" s="18">
        <f>'Combined_P1-I'!K81</f>
        <v>6</v>
      </c>
      <c r="D77" s="18">
        <f>'Combined_P1-I'!L81</f>
        <v>0</v>
      </c>
      <c r="E77" s="18">
        <f>'Combined_P1-I'!M81</f>
        <v>0</v>
      </c>
      <c r="G77" s="18">
        <f>'Combined_P2-I'!I81</f>
        <v>5</v>
      </c>
      <c r="H77" s="18">
        <f>'Combined_P2-I'!J81</f>
        <v>20.5</v>
      </c>
      <c r="I77" s="18">
        <f>'Combined_P2-I'!K81</f>
        <v>6</v>
      </c>
      <c r="J77" s="18">
        <f>'Combined_P2-I'!L81</f>
        <v>0</v>
      </c>
      <c r="K77" s="18">
        <f>'Combined_P2-I'!M81</f>
        <v>0</v>
      </c>
      <c r="M77" s="18">
        <f>'Combined_CA-I'!I81</f>
        <v>7.6</v>
      </c>
      <c r="N77" s="18">
        <f>'Combined_CA-I'!J81</f>
        <v>7.6</v>
      </c>
      <c r="O77" s="18">
        <f>'Combined_CA-I'!K81</f>
        <v>7.6</v>
      </c>
      <c r="P77" s="18">
        <f>'Combined_CA-I'!L81</f>
        <v>7.6</v>
      </c>
      <c r="Q77" s="18">
        <f>'Combined_CA-I'!M81</f>
        <v>7.6</v>
      </c>
      <c r="S77" s="32"/>
      <c r="U77" s="18">
        <f t="shared" si="11"/>
        <v>17.600000000000001</v>
      </c>
      <c r="V77" s="18">
        <f t="shared" si="12"/>
        <v>48.6</v>
      </c>
      <c r="W77" s="18">
        <f t="shared" si="13"/>
        <v>19.600000000000001</v>
      </c>
      <c r="X77" s="18">
        <f t="shared" si="14"/>
        <v>7.6</v>
      </c>
      <c r="Y77" s="18">
        <f t="shared" si="15"/>
        <v>7.6</v>
      </c>
    </row>
    <row r="78" spans="1:25" x14ac:dyDescent="0.3">
      <c r="A78" s="18">
        <f>'Combined_P1-I'!I82</f>
        <v>6</v>
      </c>
      <c r="B78" s="18">
        <f>'Combined_P1-I'!J82</f>
        <v>6.5</v>
      </c>
      <c r="C78" s="18">
        <f>'Combined_P1-I'!K82</f>
        <v>1</v>
      </c>
      <c r="D78" s="18">
        <f>'Combined_P1-I'!L82</f>
        <v>0</v>
      </c>
      <c r="E78" s="18">
        <f>'Combined_P1-I'!M82</f>
        <v>0</v>
      </c>
      <c r="G78" s="18">
        <f>'Combined_P2-I'!I82</f>
        <v>6</v>
      </c>
      <c r="H78" s="18">
        <f>'Combined_P2-I'!J82</f>
        <v>6.5</v>
      </c>
      <c r="I78" s="18">
        <f>'Combined_P2-I'!K82</f>
        <v>1</v>
      </c>
      <c r="J78" s="18">
        <f>'Combined_P2-I'!L82</f>
        <v>0</v>
      </c>
      <c r="K78" s="18">
        <f>'Combined_P2-I'!M82</f>
        <v>0</v>
      </c>
      <c r="M78" s="18">
        <f>'Combined_CA-I'!I82</f>
        <v>6.6</v>
      </c>
      <c r="N78" s="18">
        <f>'Combined_CA-I'!J82</f>
        <v>6.6</v>
      </c>
      <c r="O78" s="18">
        <f>'Combined_CA-I'!K82</f>
        <v>6.6</v>
      </c>
      <c r="P78" s="18">
        <f>'Combined_CA-I'!L82</f>
        <v>6.6</v>
      </c>
      <c r="Q78" s="18">
        <f>'Combined_CA-I'!M82</f>
        <v>6.6</v>
      </c>
      <c r="S78" s="32"/>
      <c r="U78" s="18">
        <f t="shared" si="11"/>
        <v>18.600000000000001</v>
      </c>
      <c r="V78" s="18">
        <f t="shared" si="12"/>
        <v>19.600000000000001</v>
      </c>
      <c r="W78" s="18">
        <f t="shared" si="13"/>
        <v>8.6</v>
      </c>
      <c r="X78" s="18">
        <f t="shared" si="14"/>
        <v>6.6</v>
      </c>
      <c r="Y78" s="18">
        <f t="shared" si="15"/>
        <v>6.6</v>
      </c>
    </row>
    <row r="79" spans="1:25" x14ac:dyDescent="0.3">
      <c r="A79" s="18">
        <f>'Combined_P1-I'!I83</f>
        <v>0</v>
      </c>
      <c r="B79" s="18">
        <f>'Combined_P1-I'!J83</f>
        <v>16</v>
      </c>
      <c r="C79" s="18">
        <f>'Combined_P1-I'!K83</f>
        <v>7</v>
      </c>
      <c r="D79" s="18">
        <f>'Combined_P1-I'!L83</f>
        <v>0</v>
      </c>
      <c r="E79" s="18">
        <f>'Combined_P1-I'!M83</f>
        <v>0</v>
      </c>
      <c r="G79" s="18">
        <f>'Combined_P2-I'!I83</f>
        <v>0</v>
      </c>
      <c r="H79" s="18">
        <f>'Combined_P2-I'!J83</f>
        <v>16</v>
      </c>
      <c r="I79" s="18">
        <f>'Combined_P2-I'!K83</f>
        <v>7</v>
      </c>
      <c r="J79" s="18">
        <f>'Combined_P2-I'!L83</f>
        <v>0</v>
      </c>
      <c r="K79" s="18">
        <f>'Combined_P2-I'!M83</f>
        <v>0</v>
      </c>
      <c r="M79" s="18">
        <f>'Combined_CA-I'!I83</f>
        <v>6.2</v>
      </c>
      <c r="N79" s="18">
        <f>'Combined_CA-I'!J83</f>
        <v>6.2</v>
      </c>
      <c r="O79" s="18">
        <f>'Combined_CA-I'!K83</f>
        <v>6.2</v>
      </c>
      <c r="P79" s="18">
        <f>'Combined_CA-I'!L83</f>
        <v>6.2</v>
      </c>
      <c r="Q79" s="18">
        <f>'Combined_CA-I'!M83</f>
        <v>6.2</v>
      </c>
      <c r="S79" s="32"/>
      <c r="U79" s="18">
        <f t="shared" si="11"/>
        <v>6.2</v>
      </c>
      <c r="V79" s="18">
        <f t="shared" si="12"/>
        <v>38.200000000000003</v>
      </c>
      <c r="W79" s="18">
        <f t="shared" si="13"/>
        <v>20.2</v>
      </c>
      <c r="X79" s="18">
        <f t="shared" si="14"/>
        <v>6.2</v>
      </c>
      <c r="Y79" s="18">
        <f t="shared" si="15"/>
        <v>6.2</v>
      </c>
    </row>
    <row r="80" spans="1:25" x14ac:dyDescent="0.3">
      <c r="A80" s="18">
        <f>'Combined_P1-I'!I84</f>
        <v>7</v>
      </c>
      <c r="B80" s="18">
        <f>'Combined_P1-I'!J84</f>
        <v>26</v>
      </c>
      <c r="C80" s="18">
        <f>'Combined_P1-I'!K84</f>
        <v>8.5</v>
      </c>
      <c r="D80" s="18">
        <f>'Combined_P1-I'!L84</f>
        <v>0</v>
      </c>
      <c r="E80" s="18">
        <f>'Combined_P1-I'!M84</f>
        <v>0</v>
      </c>
      <c r="G80" s="18">
        <f>'Combined_P2-I'!I84</f>
        <v>7</v>
      </c>
      <c r="H80" s="18">
        <f>'Combined_P2-I'!J84</f>
        <v>26</v>
      </c>
      <c r="I80" s="18">
        <f>'Combined_P2-I'!K84</f>
        <v>8.5</v>
      </c>
      <c r="J80" s="18">
        <f>'Combined_P2-I'!L84</f>
        <v>0</v>
      </c>
      <c r="K80" s="18">
        <f>'Combined_P2-I'!M84</f>
        <v>0</v>
      </c>
      <c r="M80" s="18">
        <f>'Combined_CA-I'!I84</f>
        <v>8.1999999999999993</v>
      </c>
      <c r="N80" s="18">
        <f>'Combined_CA-I'!J84</f>
        <v>8.1999999999999993</v>
      </c>
      <c r="O80" s="18">
        <f>'Combined_CA-I'!K84</f>
        <v>8.1999999999999993</v>
      </c>
      <c r="P80" s="18">
        <f>'Combined_CA-I'!L84</f>
        <v>8.1999999999999993</v>
      </c>
      <c r="Q80" s="18">
        <f>'Combined_CA-I'!M84</f>
        <v>8.1999999999999993</v>
      </c>
      <c r="S80" s="32"/>
      <c r="U80" s="18">
        <f t="shared" si="11"/>
        <v>22.2</v>
      </c>
      <c r="V80" s="18">
        <f t="shared" si="12"/>
        <v>60.2</v>
      </c>
      <c r="W80" s="18">
        <f t="shared" si="13"/>
        <v>25.2</v>
      </c>
      <c r="X80" s="18">
        <f t="shared" si="14"/>
        <v>8.1999999999999993</v>
      </c>
      <c r="Y80" s="18">
        <f t="shared" si="15"/>
        <v>8.1999999999999993</v>
      </c>
    </row>
    <row r="81" spans="1:25" x14ac:dyDescent="0.3">
      <c r="A81" s="18">
        <f>'Combined_P1-I'!I85</f>
        <v>7</v>
      </c>
      <c r="B81" s="18">
        <f>'Combined_P1-I'!J85</f>
        <v>23.5</v>
      </c>
      <c r="C81" s="18">
        <f>'Combined_P1-I'!K85</f>
        <v>8.5</v>
      </c>
      <c r="D81" s="18">
        <f>'Combined_P1-I'!L85</f>
        <v>0</v>
      </c>
      <c r="E81" s="18">
        <f>'Combined_P1-I'!M85</f>
        <v>0</v>
      </c>
      <c r="G81" s="18">
        <f>'Combined_P2-I'!I85</f>
        <v>7</v>
      </c>
      <c r="H81" s="18">
        <f>'Combined_P2-I'!J85</f>
        <v>23.5</v>
      </c>
      <c r="I81" s="18">
        <f>'Combined_P2-I'!K85</f>
        <v>8.5</v>
      </c>
      <c r="J81" s="18">
        <f>'Combined_P2-I'!L85</f>
        <v>0</v>
      </c>
      <c r="K81" s="18">
        <f>'Combined_P2-I'!M85</f>
        <v>0</v>
      </c>
      <c r="M81" s="18">
        <f>'Combined_CA-I'!I85</f>
        <v>8.1999999999999993</v>
      </c>
      <c r="N81" s="18">
        <f>'Combined_CA-I'!J85</f>
        <v>8.1999999999999993</v>
      </c>
      <c r="O81" s="18">
        <f>'Combined_CA-I'!K85</f>
        <v>8.1999999999999993</v>
      </c>
      <c r="P81" s="18">
        <f>'Combined_CA-I'!L85</f>
        <v>8.1999999999999993</v>
      </c>
      <c r="Q81" s="18">
        <f>'Combined_CA-I'!M85</f>
        <v>8.1999999999999993</v>
      </c>
      <c r="S81" s="32"/>
      <c r="U81" s="18">
        <f t="shared" si="11"/>
        <v>22.2</v>
      </c>
      <c r="V81" s="18">
        <f t="shared" si="12"/>
        <v>55.2</v>
      </c>
      <c r="W81" s="18">
        <f t="shared" si="13"/>
        <v>25.2</v>
      </c>
      <c r="X81" s="18">
        <f t="shared" si="14"/>
        <v>8.1999999999999993</v>
      </c>
      <c r="Y81" s="18">
        <f t="shared" si="15"/>
        <v>8.1999999999999993</v>
      </c>
    </row>
    <row r="82" spans="1:25" x14ac:dyDescent="0.3">
      <c r="A82" s="18">
        <f>'Combined_P1-I'!I86</f>
        <v>6</v>
      </c>
      <c r="B82" s="18">
        <f>'Combined_P1-I'!J86</f>
        <v>13.5</v>
      </c>
      <c r="C82" s="18">
        <f>'Combined_P1-I'!K86</f>
        <v>5</v>
      </c>
      <c r="D82" s="18">
        <f>'Combined_P1-I'!L86</f>
        <v>0</v>
      </c>
      <c r="E82" s="18">
        <f>'Combined_P1-I'!M86</f>
        <v>0</v>
      </c>
      <c r="G82" s="18">
        <f>'Combined_P2-I'!I86</f>
        <v>6</v>
      </c>
      <c r="H82" s="18">
        <f>'Combined_P2-I'!J86</f>
        <v>13.5</v>
      </c>
      <c r="I82" s="18">
        <f>'Combined_P2-I'!K86</f>
        <v>5</v>
      </c>
      <c r="J82" s="18">
        <f>'Combined_P2-I'!L86</f>
        <v>0</v>
      </c>
      <c r="K82" s="18">
        <f>'Combined_P2-I'!M86</f>
        <v>0</v>
      </c>
      <c r="M82" s="18">
        <f>'Combined_CA-I'!I86</f>
        <v>6.8</v>
      </c>
      <c r="N82" s="18">
        <f>'Combined_CA-I'!J86</f>
        <v>6.8</v>
      </c>
      <c r="O82" s="18">
        <f>'Combined_CA-I'!K86</f>
        <v>6.8</v>
      </c>
      <c r="P82" s="18">
        <f>'Combined_CA-I'!L86</f>
        <v>6.8</v>
      </c>
      <c r="Q82" s="18">
        <f>'Combined_CA-I'!M86</f>
        <v>6.8</v>
      </c>
      <c r="S82" s="32"/>
      <c r="U82" s="18">
        <f t="shared" si="11"/>
        <v>18.8</v>
      </c>
      <c r="V82" s="18">
        <f t="shared" si="12"/>
        <v>33.799999999999997</v>
      </c>
      <c r="W82" s="18">
        <f t="shared" si="13"/>
        <v>16.8</v>
      </c>
      <c r="X82" s="18">
        <f t="shared" si="14"/>
        <v>6.8</v>
      </c>
      <c r="Y82" s="18">
        <f t="shared" si="15"/>
        <v>6.8</v>
      </c>
    </row>
    <row r="83" spans="1:25" x14ac:dyDescent="0.3">
      <c r="A83" s="18">
        <f>'Combined_P1-I'!I87</f>
        <v>4</v>
      </c>
      <c r="B83" s="18">
        <f>'Combined_P1-I'!J87</f>
        <v>14</v>
      </c>
      <c r="C83" s="18">
        <f>'Combined_P1-I'!K87</f>
        <v>3</v>
      </c>
      <c r="D83" s="18">
        <f>'Combined_P1-I'!L87</f>
        <v>0</v>
      </c>
      <c r="E83" s="18">
        <f>'Combined_P1-I'!M87</f>
        <v>0</v>
      </c>
      <c r="G83" s="18">
        <f>'Combined_P2-I'!I87</f>
        <v>4</v>
      </c>
      <c r="H83" s="18">
        <f>'Combined_P2-I'!J87</f>
        <v>14</v>
      </c>
      <c r="I83" s="18">
        <f>'Combined_P2-I'!K87</f>
        <v>3</v>
      </c>
      <c r="J83" s="18">
        <f>'Combined_P2-I'!L87</f>
        <v>0</v>
      </c>
      <c r="K83" s="18">
        <f>'Combined_P2-I'!M87</f>
        <v>0</v>
      </c>
      <c r="M83" s="18">
        <f>'Combined_CA-I'!I87</f>
        <v>7</v>
      </c>
      <c r="N83" s="18">
        <f>'Combined_CA-I'!J87</f>
        <v>7</v>
      </c>
      <c r="O83" s="18">
        <f>'Combined_CA-I'!K87</f>
        <v>7</v>
      </c>
      <c r="P83" s="18">
        <f>'Combined_CA-I'!L87</f>
        <v>7</v>
      </c>
      <c r="Q83" s="18">
        <f>'Combined_CA-I'!M87</f>
        <v>7</v>
      </c>
      <c r="S83" s="32"/>
      <c r="U83" s="18">
        <f t="shared" si="11"/>
        <v>15</v>
      </c>
      <c r="V83" s="18">
        <f t="shared" si="12"/>
        <v>35</v>
      </c>
      <c r="W83" s="18">
        <f t="shared" si="13"/>
        <v>13</v>
      </c>
      <c r="X83" s="18">
        <f t="shared" si="14"/>
        <v>7</v>
      </c>
      <c r="Y83" s="18">
        <f t="shared" si="15"/>
        <v>7</v>
      </c>
    </row>
    <row r="84" spans="1:25" x14ac:dyDescent="0.3">
      <c r="A84" s="18">
        <f>'Combined_P1-I'!I88</f>
        <v>6</v>
      </c>
      <c r="B84" s="18">
        <f>'Combined_P1-I'!J88</f>
        <v>16</v>
      </c>
      <c r="C84" s="18">
        <f>'Combined_P1-I'!K88</f>
        <v>9</v>
      </c>
      <c r="D84" s="18">
        <f>'Combined_P1-I'!L88</f>
        <v>0</v>
      </c>
      <c r="E84" s="18">
        <f>'Combined_P1-I'!M88</f>
        <v>0</v>
      </c>
      <c r="G84" s="18">
        <f>'Combined_P2-I'!I88</f>
        <v>6</v>
      </c>
      <c r="H84" s="18">
        <f>'Combined_P2-I'!J88</f>
        <v>16</v>
      </c>
      <c r="I84" s="18">
        <f>'Combined_P2-I'!K88</f>
        <v>9</v>
      </c>
      <c r="J84" s="18">
        <f>'Combined_P2-I'!L88</f>
        <v>0</v>
      </c>
      <c r="K84" s="18">
        <f>'Combined_P2-I'!M88</f>
        <v>0</v>
      </c>
      <c r="M84" s="18">
        <f>'Combined_CA-I'!I88</f>
        <v>7.4</v>
      </c>
      <c r="N84" s="18">
        <f>'Combined_CA-I'!J88</f>
        <v>7.4</v>
      </c>
      <c r="O84" s="18">
        <f>'Combined_CA-I'!K88</f>
        <v>7.4</v>
      </c>
      <c r="P84" s="18">
        <f>'Combined_CA-I'!L88</f>
        <v>7.4</v>
      </c>
      <c r="Q84" s="18">
        <f>'Combined_CA-I'!M88</f>
        <v>7.4</v>
      </c>
      <c r="S84" s="32"/>
      <c r="U84" s="18">
        <f t="shared" si="11"/>
        <v>19.399999999999999</v>
      </c>
      <c r="V84" s="18">
        <f t="shared" si="12"/>
        <v>39.4</v>
      </c>
      <c r="W84" s="18">
        <f t="shared" si="13"/>
        <v>25.4</v>
      </c>
      <c r="X84" s="18">
        <f t="shared" si="14"/>
        <v>7.4</v>
      </c>
      <c r="Y84" s="18">
        <f t="shared" si="15"/>
        <v>7.4</v>
      </c>
    </row>
    <row r="85" spans="1:25" x14ac:dyDescent="0.3">
      <c r="A85" s="18">
        <f>'Combined_P1-I'!I89</f>
        <v>7</v>
      </c>
      <c r="B85" s="18">
        <f>'Combined_P1-I'!J89</f>
        <v>13</v>
      </c>
      <c r="C85" s="18">
        <f>'Combined_P1-I'!K89</f>
        <v>6</v>
      </c>
      <c r="D85" s="18">
        <f>'Combined_P1-I'!L89</f>
        <v>0</v>
      </c>
      <c r="E85" s="18">
        <f>'Combined_P1-I'!M89</f>
        <v>0</v>
      </c>
      <c r="G85" s="18">
        <f>'Combined_P2-I'!I89</f>
        <v>7</v>
      </c>
      <c r="H85" s="18">
        <f>'Combined_P2-I'!J89</f>
        <v>13</v>
      </c>
      <c r="I85" s="18">
        <f>'Combined_P2-I'!K89</f>
        <v>6</v>
      </c>
      <c r="J85" s="18">
        <f>'Combined_P2-I'!L89</f>
        <v>0</v>
      </c>
      <c r="K85" s="18">
        <f>'Combined_P2-I'!M89</f>
        <v>0</v>
      </c>
      <c r="M85" s="18">
        <f>'Combined_CA-I'!I89</f>
        <v>6.2</v>
      </c>
      <c r="N85" s="18">
        <f>'Combined_CA-I'!J89</f>
        <v>6.2</v>
      </c>
      <c r="O85" s="18">
        <f>'Combined_CA-I'!K89</f>
        <v>6.2</v>
      </c>
      <c r="P85" s="18">
        <f>'Combined_CA-I'!L89</f>
        <v>6.2</v>
      </c>
      <c r="Q85" s="18">
        <f>'Combined_CA-I'!M89</f>
        <v>6.2</v>
      </c>
      <c r="S85" s="32"/>
      <c r="U85" s="18">
        <f t="shared" si="11"/>
        <v>20.2</v>
      </c>
      <c r="V85" s="18">
        <f t="shared" si="12"/>
        <v>32.200000000000003</v>
      </c>
      <c r="W85" s="18">
        <f t="shared" si="13"/>
        <v>18.2</v>
      </c>
      <c r="X85" s="18">
        <f t="shared" si="14"/>
        <v>6.2</v>
      </c>
      <c r="Y85" s="18">
        <f t="shared" si="15"/>
        <v>6.2</v>
      </c>
    </row>
    <row r="86" spans="1:25" x14ac:dyDescent="0.3">
      <c r="A86" s="18">
        <f>'Combined_P1-I'!I90</f>
        <v>5</v>
      </c>
      <c r="B86" s="18">
        <f>'Combined_P1-I'!J90</f>
        <v>19.5</v>
      </c>
      <c r="C86" s="18">
        <f>'Combined_P1-I'!K90</f>
        <v>2</v>
      </c>
      <c r="D86" s="18">
        <f>'Combined_P1-I'!L90</f>
        <v>0</v>
      </c>
      <c r="E86" s="18">
        <f>'Combined_P1-I'!M90</f>
        <v>0</v>
      </c>
      <c r="G86" s="18">
        <f>'Combined_P2-I'!I90</f>
        <v>5</v>
      </c>
      <c r="H86" s="18">
        <f>'Combined_P2-I'!J90</f>
        <v>19.5</v>
      </c>
      <c r="I86" s="18">
        <f>'Combined_P2-I'!K90</f>
        <v>2</v>
      </c>
      <c r="J86" s="18">
        <f>'Combined_P2-I'!L90</f>
        <v>0</v>
      </c>
      <c r="K86" s="18">
        <f>'Combined_P2-I'!M90</f>
        <v>0</v>
      </c>
      <c r="M86" s="18">
        <f>'Combined_CA-I'!I90</f>
        <v>6.6</v>
      </c>
      <c r="N86" s="18">
        <f>'Combined_CA-I'!J90</f>
        <v>6.6</v>
      </c>
      <c r="O86" s="18">
        <f>'Combined_CA-I'!K90</f>
        <v>6.6</v>
      </c>
      <c r="P86" s="18">
        <f>'Combined_CA-I'!L90</f>
        <v>6.6</v>
      </c>
      <c r="Q86" s="18">
        <f>'Combined_CA-I'!M90</f>
        <v>6.6</v>
      </c>
      <c r="S86" s="32"/>
      <c r="U86" s="18">
        <f t="shared" si="11"/>
        <v>16.600000000000001</v>
      </c>
      <c r="V86" s="18">
        <f t="shared" si="12"/>
        <v>45.6</v>
      </c>
      <c r="W86" s="18">
        <f t="shared" si="13"/>
        <v>10.6</v>
      </c>
      <c r="X86" s="18">
        <f t="shared" si="14"/>
        <v>6.6</v>
      </c>
      <c r="Y86" s="18">
        <f t="shared" si="15"/>
        <v>6.6</v>
      </c>
    </row>
    <row r="87" spans="1:25" x14ac:dyDescent="0.3">
      <c r="A87" s="18">
        <f>'Combined_P1-I'!I91</f>
        <v>5</v>
      </c>
      <c r="B87" s="18">
        <f>'Combined_P1-I'!J91</f>
        <v>0</v>
      </c>
      <c r="C87" s="18">
        <f>'Combined_P1-I'!K91</f>
        <v>0</v>
      </c>
      <c r="D87" s="18">
        <f>'Combined_P1-I'!L91</f>
        <v>0</v>
      </c>
      <c r="E87" s="18">
        <f>'Combined_P1-I'!M91</f>
        <v>0</v>
      </c>
      <c r="G87" s="18">
        <f>'Combined_P2-I'!I91</f>
        <v>5</v>
      </c>
      <c r="H87" s="18">
        <f>'Combined_P2-I'!J91</f>
        <v>0</v>
      </c>
      <c r="I87" s="18">
        <f>'Combined_P2-I'!K91</f>
        <v>0</v>
      </c>
      <c r="J87" s="18">
        <f>'Combined_P2-I'!L91</f>
        <v>0</v>
      </c>
      <c r="K87" s="18">
        <f>'Combined_P2-I'!M91</f>
        <v>0</v>
      </c>
      <c r="M87" s="18">
        <f>'Combined_CA-I'!I91</f>
        <v>6.2</v>
      </c>
      <c r="N87" s="18">
        <f>'Combined_CA-I'!J91</f>
        <v>6.2</v>
      </c>
      <c r="O87" s="18">
        <f>'Combined_CA-I'!K91</f>
        <v>6.2</v>
      </c>
      <c r="P87" s="18">
        <f>'Combined_CA-I'!L91</f>
        <v>6.2</v>
      </c>
      <c r="Q87" s="18">
        <f>'Combined_CA-I'!M91</f>
        <v>6.2</v>
      </c>
      <c r="S87" s="32"/>
      <c r="U87" s="18">
        <f t="shared" si="11"/>
        <v>16.2</v>
      </c>
      <c r="V87" s="18">
        <f t="shared" si="12"/>
        <v>6.2</v>
      </c>
      <c r="W87" s="18">
        <f t="shared" si="13"/>
        <v>6.2</v>
      </c>
      <c r="X87" s="18">
        <f t="shared" si="14"/>
        <v>6.2</v>
      </c>
      <c r="Y87" s="18">
        <f t="shared" si="15"/>
        <v>6.2</v>
      </c>
    </row>
    <row r="88" spans="1:25" x14ac:dyDescent="0.3">
      <c r="A88" s="18">
        <f>'Combined_P1-I'!I92</f>
        <v>0</v>
      </c>
      <c r="B88" s="18">
        <f>'Combined_P1-I'!J92</f>
        <v>12</v>
      </c>
      <c r="C88" s="18">
        <f>'Combined_P1-I'!K92</f>
        <v>2</v>
      </c>
      <c r="D88" s="18">
        <f>'Combined_P1-I'!L92</f>
        <v>0</v>
      </c>
      <c r="E88" s="18">
        <f>'Combined_P1-I'!M92</f>
        <v>0</v>
      </c>
      <c r="G88" s="18">
        <f>'Combined_P2-I'!I92</f>
        <v>0</v>
      </c>
      <c r="H88" s="18">
        <f>'Combined_P2-I'!J92</f>
        <v>12</v>
      </c>
      <c r="I88" s="18">
        <f>'Combined_P2-I'!K92</f>
        <v>2</v>
      </c>
      <c r="J88" s="18">
        <f>'Combined_P2-I'!L92</f>
        <v>0</v>
      </c>
      <c r="K88" s="18">
        <f>'Combined_P2-I'!M92</f>
        <v>0</v>
      </c>
      <c r="M88" s="18">
        <f>'Combined_CA-I'!I92</f>
        <v>6.2</v>
      </c>
      <c r="N88" s="18">
        <f>'Combined_CA-I'!J92</f>
        <v>6.2</v>
      </c>
      <c r="O88" s="18">
        <f>'Combined_CA-I'!K92</f>
        <v>6.2</v>
      </c>
      <c r="P88" s="18">
        <f>'Combined_CA-I'!L92</f>
        <v>6.2</v>
      </c>
      <c r="Q88" s="18">
        <f>'Combined_CA-I'!M92</f>
        <v>6.2</v>
      </c>
      <c r="S88" s="32"/>
      <c r="U88" s="18">
        <f t="shared" si="11"/>
        <v>6.2</v>
      </c>
      <c r="V88" s="18">
        <f t="shared" si="12"/>
        <v>30.2</v>
      </c>
      <c r="W88" s="18">
        <f t="shared" si="13"/>
        <v>10.199999999999999</v>
      </c>
      <c r="X88" s="18">
        <f t="shared" si="14"/>
        <v>6.2</v>
      </c>
      <c r="Y88" s="18">
        <f t="shared" si="15"/>
        <v>6.2</v>
      </c>
    </row>
    <row r="89" spans="1:25" x14ac:dyDescent="0.3">
      <c r="A89" s="18">
        <f>'Combined_P1-I'!I93</f>
        <v>5</v>
      </c>
      <c r="B89" s="18">
        <f>'Combined_P1-I'!J93</f>
        <v>20.5</v>
      </c>
      <c r="C89" s="18">
        <f>'Combined_P1-I'!K93</f>
        <v>7</v>
      </c>
      <c r="D89" s="18">
        <f>'Combined_P1-I'!L93</f>
        <v>0</v>
      </c>
      <c r="E89" s="18">
        <f>'Combined_P1-I'!M93</f>
        <v>0</v>
      </c>
      <c r="G89" s="18">
        <f>'Combined_P2-I'!I93</f>
        <v>5</v>
      </c>
      <c r="H89" s="18">
        <f>'Combined_P2-I'!J93</f>
        <v>20.5</v>
      </c>
      <c r="I89" s="18">
        <f>'Combined_P2-I'!K93</f>
        <v>7</v>
      </c>
      <c r="J89" s="18">
        <f>'Combined_P2-I'!L93</f>
        <v>0</v>
      </c>
      <c r="K89" s="18">
        <f>'Combined_P2-I'!M93</f>
        <v>0</v>
      </c>
      <c r="M89" s="18">
        <f>'Combined_CA-I'!I93</f>
        <v>7.2</v>
      </c>
      <c r="N89" s="18">
        <f>'Combined_CA-I'!J93</f>
        <v>7.2</v>
      </c>
      <c r="O89" s="18">
        <f>'Combined_CA-I'!K93</f>
        <v>7.2</v>
      </c>
      <c r="P89" s="18">
        <f>'Combined_CA-I'!L93</f>
        <v>7.2</v>
      </c>
      <c r="Q89" s="18">
        <f>'Combined_CA-I'!M93</f>
        <v>7.2</v>
      </c>
      <c r="S89" s="32"/>
      <c r="U89" s="18">
        <f t="shared" si="11"/>
        <v>17.2</v>
      </c>
      <c r="V89" s="18">
        <f t="shared" si="12"/>
        <v>48.2</v>
      </c>
      <c r="W89" s="18">
        <f t="shared" si="13"/>
        <v>21.2</v>
      </c>
      <c r="X89" s="18">
        <f t="shared" si="14"/>
        <v>7.2</v>
      </c>
      <c r="Y89" s="18">
        <f t="shared" si="15"/>
        <v>7.2</v>
      </c>
    </row>
    <row r="90" spans="1:25" x14ac:dyDescent="0.3">
      <c r="A90" s="18">
        <f>'Combined_P1-I'!I94</f>
        <v>3</v>
      </c>
      <c r="B90" s="18">
        <f>'Combined_P1-I'!J94</f>
        <v>22.5</v>
      </c>
      <c r="C90" s="18">
        <f>'Combined_P1-I'!K94</f>
        <v>7</v>
      </c>
      <c r="D90" s="18">
        <f>'Combined_P1-I'!L94</f>
        <v>0</v>
      </c>
      <c r="E90" s="18">
        <f>'Combined_P1-I'!M94</f>
        <v>0</v>
      </c>
      <c r="G90" s="18">
        <f>'Combined_P2-I'!I94</f>
        <v>3</v>
      </c>
      <c r="H90" s="18">
        <f>'Combined_P2-I'!J94</f>
        <v>22.5</v>
      </c>
      <c r="I90" s="18">
        <f>'Combined_P2-I'!K94</f>
        <v>7</v>
      </c>
      <c r="J90" s="18">
        <f>'Combined_P2-I'!L94</f>
        <v>0</v>
      </c>
      <c r="K90" s="18">
        <f>'Combined_P2-I'!M94</f>
        <v>0</v>
      </c>
      <c r="M90" s="18">
        <f>'Combined_CA-I'!I94</f>
        <v>7.8</v>
      </c>
      <c r="N90" s="18">
        <f>'Combined_CA-I'!J94</f>
        <v>7.8</v>
      </c>
      <c r="O90" s="18">
        <f>'Combined_CA-I'!K94</f>
        <v>7.8</v>
      </c>
      <c r="P90" s="18">
        <f>'Combined_CA-I'!L94</f>
        <v>7.8</v>
      </c>
      <c r="Q90" s="18">
        <f>'Combined_CA-I'!M94</f>
        <v>7.8</v>
      </c>
      <c r="S90" s="32"/>
      <c r="U90" s="18">
        <f t="shared" si="11"/>
        <v>13.8</v>
      </c>
      <c r="V90" s="18">
        <f t="shared" si="12"/>
        <v>52.8</v>
      </c>
      <c r="W90" s="18">
        <f t="shared" si="13"/>
        <v>21.8</v>
      </c>
      <c r="X90" s="18">
        <f t="shared" si="14"/>
        <v>7.8</v>
      </c>
      <c r="Y90" s="18">
        <f t="shared" si="15"/>
        <v>7.8</v>
      </c>
    </row>
    <row r="91" spans="1:25" x14ac:dyDescent="0.3">
      <c r="A91" s="18">
        <f>'Combined_P1-I'!I95</f>
        <v>2</v>
      </c>
      <c r="B91" s="18">
        <f>'Combined_P1-I'!J95</f>
        <v>11</v>
      </c>
      <c r="C91" s="18">
        <f>'Combined_P1-I'!K95</f>
        <v>2</v>
      </c>
      <c r="D91" s="18">
        <f>'Combined_P1-I'!L95</f>
        <v>0</v>
      </c>
      <c r="E91" s="18">
        <f>'Combined_P1-I'!M95</f>
        <v>0</v>
      </c>
      <c r="G91" s="18">
        <f>'Combined_P2-I'!I95</f>
        <v>2</v>
      </c>
      <c r="H91" s="18">
        <f>'Combined_P2-I'!J95</f>
        <v>11</v>
      </c>
      <c r="I91" s="18">
        <f>'Combined_P2-I'!K95</f>
        <v>2</v>
      </c>
      <c r="J91" s="18">
        <f>'Combined_P2-I'!L95</f>
        <v>0</v>
      </c>
      <c r="K91" s="18">
        <f>'Combined_P2-I'!M95</f>
        <v>0</v>
      </c>
      <c r="M91" s="18">
        <f>'Combined_CA-I'!I95</f>
        <v>6.4</v>
      </c>
      <c r="N91" s="18">
        <f>'Combined_CA-I'!J95</f>
        <v>6.4</v>
      </c>
      <c r="O91" s="18">
        <f>'Combined_CA-I'!K95</f>
        <v>6.4</v>
      </c>
      <c r="P91" s="18">
        <f>'Combined_CA-I'!L95</f>
        <v>6.4</v>
      </c>
      <c r="Q91" s="18">
        <f>'Combined_CA-I'!M95</f>
        <v>6.4</v>
      </c>
      <c r="S91" s="32"/>
      <c r="U91" s="18">
        <f t="shared" si="11"/>
        <v>10.4</v>
      </c>
      <c r="V91" s="18">
        <f t="shared" si="12"/>
        <v>28.4</v>
      </c>
      <c r="W91" s="18">
        <f t="shared" si="13"/>
        <v>10.4</v>
      </c>
      <c r="X91" s="18">
        <f t="shared" si="14"/>
        <v>6.4</v>
      </c>
      <c r="Y91" s="18">
        <f t="shared" si="15"/>
        <v>6.4</v>
      </c>
    </row>
    <row r="92" spans="1:25" x14ac:dyDescent="0.3">
      <c r="A92" s="18">
        <f>'Combined_P1-I'!I96</f>
        <v>6</v>
      </c>
      <c r="B92" s="18">
        <f>'Combined_P1-I'!J96</f>
        <v>18.5</v>
      </c>
      <c r="C92" s="18">
        <f>'Combined_P1-I'!K96</f>
        <v>7</v>
      </c>
      <c r="D92" s="18">
        <f>'Combined_P1-I'!L96</f>
        <v>0</v>
      </c>
      <c r="E92" s="18">
        <f>'Combined_P1-I'!M96</f>
        <v>0</v>
      </c>
      <c r="G92" s="18">
        <f>'Combined_P2-I'!I96</f>
        <v>6</v>
      </c>
      <c r="H92" s="18">
        <f>'Combined_P2-I'!J96</f>
        <v>18.5</v>
      </c>
      <c r="I92" s="18">
        <f>'Combined_P2-I'!K96</f>
        <v>7</v>
      </c>
      <c r="J92" s="18">
        <f>'Combined_P2-I'!L96</f>
        <v>0</v>
      </c>
      <c r="K92" s="18">
        <f>'Combined_P2-I'!M96</f>
        <v>0</v>
      </c>
      <c r="M92" s="18">
        <f>'Combined_CA-I'!I96</f>
        <v>7.2</v>
      </c>
      <c r="N92" s="18">
        <f>'Combined_CA-I'!J96</f>
        <v>7.2</v>
      </c>
      <c r="O92" s="18">
        <f>'Combined_CA-I'!K96</f>
        <v>7.2</v>
      </c>
      <c r="P92" s="18">
        <f>'Combined_CA-I'!L96</f>
        <v>7.2</v>
      </c>
      <c r="Q92" s="18">
        <f>'Combined_CA-I'!M96</f>
        <v>7.2</v>
      </c>
      <c r="S92" s="32"/>
      <c r="U92" s="18">
        <f t="shared" si="11"/>
        <v>19.2</v>
      </c>
      <c r="V92" s="18">
        <f t="shared" si="12"/>
        <v>44.2</v>
      </c>
      <c r="W92" s="18">
        <f t="shared" si="13"/>
        <v>21.2</v>
      </c>
      <c r="X92" s="18">
        <f t="shared" si="14"/>
        <v>7.2</v>
      </c>
      <c r="Y92" s="18">
        <f t="shared" si="15"/>
        <v>7.2</v>
      </c>
    </row>
    <row r="93" spans="1:25" x14ac:dyDescent="0.3">
      <c r="A93" s="18">
        <f>'Combined_P1-I'!I97</f>
        <v>0</v>
      </c>
      <c r="B93" s="18">
        <f>'Combined_P1-I'!J97</f>
        <v>20</v>
      </c>
      <c r="C93" s="18">
        <f>'Combined_P1-I'!K97</f>
        <v>4</v>
      </c>
      <c r="D93" s="18">
        <f>'Combined_P1-I'!L97</f>
        <v>0</v>
      </c>
      <c r="E93" s="18">
        <f>'Combined_P1-I'!M97</f>
        <v>0</v>
      </c>
      <c r="G93" s="18">
        <f>'Combined_P2-I'!I97</f>
        <v>0</v>
      </c>
      <c r="H93" s="18">
        <f>'Combined_P2-I'!J97</f>
        <v>20</v>
      </c>
      <c r="I93" s="18">
        <f>'Combined_P2-I'!K97</f>
        <v>4</v>
      </c>
      <c r="J93" s="18">
        <f>'Combined_P2-I'!L97</f>
        <v>0</v>
      </c>
      <c r="K93" s="18">
        <f>'Combined_P2-I'!M97</f>
        <v>0</v>
      </c>
      <c r="M93" s="18">
        <f>'Combined_CA-I'!I97</f>
        <v>5.8</v>
      </c>
      <c r="N93" s="18">
        <f>'Combined_CA-I'!J97</f>
        <v>5.8</v>
      </c>
      <c r="O93" s="18">
        <f>'Combined_CA-I'!K97</f>
        <v>5.8</v>
      </c>
      <c r="P93" s="18">
        <f>'Combined_CA-I'!L97</f>
        <v>5.8</v>
      </c>
      <c r="Q93" s="18">
        <f>'Combined_CA-I'!M97</f>
        <v>5.8</v>
      </c>
      <c r="S93" s="32"/>
      <c r="U93" s="18">
        <f t="shared" si="11"/>
        <v>5.8</v>
      </c>
      <c r="V93" s="18">
        <f t="shared" si="12"/>
        <v>45.8</v>
      </c>
      <c r="W93" s="18">
        <f t="shared" si="13"/>
        <v>13.8</v>
      </c>
      <c r="X93" s="18">
        <f t="shared" si="14"/>
        <v>5.8</v>
      </c>
      <c r="Y93" s="18">
        <f t="shared" si="15"/>
        <v>5.8</v>
      </c>
    </row>
    <row r="94" spans="1:25" x14ac:dyDescent="0.3">
      <c r="A94" s="18">
        <f>'Combined_P1-I'!I98</f>
        <v>7</v>
      </c>
      <c r="B94" s="18">
        <f>'Combined_P1-I'!J98</f>
        <v>22.5</v>
      </c>
      <c r="C94" s="18">
        <f>'Combined_P1-I'!K98</f>
        <v>10</v>
      </c>
      <c r="D94" s="18">
        <f>'Combined_P1-I'!L98</f>
        <v>0</v>
      </c>
      <c r="E94" s="18">
        <f>'Combined_P1-I'!M98</f>
        <v>0</v>
      </c>
      <c r="G94" s="18">
        <f>'Combined_P2-I'!I98</f>
        <v>7</v>
      </c>
      <c r="H94" s="18">
        <f>'Combined_P2-I'!J98</f>
        <v>22.5</v>
      </c>
      <c r="I94" s="18">
        <f>'Combined_P2-I'!K98</f>
        <v>10</v>
      </c>
      <c r="J94" s="18">
        <f>'Combined_P2-I'!L98</f>
        <v>0</v>
      </c>
      <c r="K94" s="18">
        <f>'Combined_P2-I'!M98</f>
        <v>0</v>
      </c>
      <c r="M94" s="18">
        <f>'Combined_CA-I'!I98</f>
        <v>8.1999999999999993</v>
      </c>
      <c r="N94" s="18">
        <f>'Combined_CA-I'!J98</f>
        <v>8.1999999999999993</v>
      </c>
      <c r="O94" s="18">
        <f>'Combined_CA-I'!K98</f>
        <v>8.1999999999999993</v>
      </c>
      <c r="P94" s="18">
        <f>'Combined_CA-I'!L98</f>
        <v>8.1999999999999993</v>
      </c>
      <c r="Q94" s="18">
        <f>'Combined_CA-I'!M98</f>
        <v>8.1999999999999993</v>
      </c>
      <c r="S94" s="32"/>
      <c r="U94" s="18">
        <f t="shared" si="11"/>
        <v>22.2</v>
      </c>
      <c r="V94" s="18">
        <f t="shared" si="12"/>
        <v>53.2</v>
      </c>
      <c r="W94" s="18">
        <f t="shared" si="13"/>
        <v>28.2</v>
      </c>
      <c r="X94" s="18">
        <f t="shared" si="14"/>
        <v>8.1999999999999993</v>
      </c>
      <c r="Y94" s="18">
        <f t="shared" si="15"/>
        <v>8.1999999999999993</v>
      </c>
    </row>
    <row r="95" spans="1:25" x14ac:dyDescent="0.3">
      <c r="A95" s="18">
        <f>'Combined_P1-I'!I99</f>
        <v>0</v>
      </c>
      <c r="B95" s="18">
        <f>'Combined_P1-I'!J99</f>
        <v>19.5</v>
      </c>
      <c r="C95" s="18">
        <f>'Combined_P1-I'!K99</f>
        <v>5</v>
      </c>
      <c r="D95" s="18">
        <f>'Combined_P1-I'!L99</f>
        <v>0</v>
      </c>
      <c r="E95" s="18">
        <f>'Combined_P1-I'!M99</f>
        <v>0</v>
      </c>
      <c r="G95" s="18">
        <f>'Combined_P2-I'!I99</f>
        <v>0</v>
      </c>
      <c r="H95" s="18">
        <f>'Combined_P2-I'!J99</f>
        <v>19.5</v>
      </c>
      <c r="I95" s="18">
        <f>'Combined_P2-I'!K99</f>
        <v>5</v>
      </c>
      <c r="J95" s="18">
        <f>'Combined_P2-I'!L99</f>
        <v>0</v>
      </c>
      <c r="K95" s="18">
        <f>'Combined_P2-I'!M99</f>
        <v>0</v>
      </c>
      <c r="M95" s="18">
        <f>'Combined_CA-I'!I99</f>
        <v>7.2</v>
      </c>
      <c r="N95" s="18">
        <f>'Combined_CA-I'!J99</f>
        <v>7.2</v>
      </c>
      <c r="O95" s="18">
        <f>'Combined_CA-I'!K99</f>
        <v>7.2</v>
      </c>
      <c r="P95" s="18">
        <f>'Combined_CA-I'!L99</f>
        <v>7.2</v>
      </c>
      <c r="Q95" s="18">
        <f>'Combined_CA-I'!M99</f>
        <v>7.2</v>
      </c>
      <c r="S95" s="32"/>
      <c r="U95" s="18">
        <f t="shared" si="11"/>
        <v>7.2</v>
      </c>
      <c r="V95" s="18">
        <f t="shared" si="12"/>
        <v>46.2</v>
      </c>
      <c r="W95" s="18">
        <f t="shared" si="13"/>
        <v>17.2</v>
      </c>
      <c r="X95" s="18">
        <f t="shared" si="14"/>
        <v>7.2</v>
      </c>
      <c r="Y95" s="18">
        <f t="shared" si="15"/>
        <v>7.2</v>
      </c>
    </row>
    <row r="96" spans="1:25" x14ac:dyDescent="0.3">
      <c r="A96" s="18">
        <f>'Combined_P1-I'!I100</f>
        <v>5</v>
      </c>
      <c r="B96" s="18">
        <f>'Combined_P1-I'!J100</f>
        <v>17</v>
      </c>
      <c r="C96" s="18">
        <f>'Combined_P1-I'!K100</f>
        <v>4</v>
      </c>
      <c r="D96" s="18">
        <f>'Combined_P1-I'!L100</f>
        <v>0</v>
      </c>
      <c r="E96" s="18">
        <f>'Combined_P1-I'!M100</f>
        <v>0</v>
      </c>
      <c r="G96" s="18">
        <f>'Combined_P2-I'!I100</f>
        <v>5</v>
      </c>
      <c r="H96" s="18">
        <f>'Combined_P2-I'!J100</f>
        <v>17</v>
      </c>
      <c r="I96" s="18">
        <f>'Combined_P2-I'!K100</f>
        <v>4</v>
      </c>
      <c r="J96" s="18">
        <f>'Combined_P2-I'!L100</f>
        <v>0</v>
      </c>
      <c r="K96" s="18">
        <f>'Combined_P2-I'!M100</f>
        <v>0</v>
      </c>
      <c r="M96" s="18">
        <f>'Combined_CA-I'!I100</f>
        <v>7.6</v>
      </c>
      <c r="N96" s="18">
        <f>'Combined_CA-I'!J100</f>
        <v>7.6</v>
      </c>
      <c r="O96" s="18">
        <f>'Combined_CA-I'!K100</f>
        <v>7.6</v>
      </c>
      <c r="P96" s="18">
        <f>'Combined_CA-I'!L100</f>
        <v>7.6</v>
      </c>
      <c r="Q96" s="18">
        <f>'Combined_CA-I'!M100</f>
        <v>7.6</v>
      </c>
      <c r="S96" s="32"/>
      <c r="U96" s="18">
        <f t="shared" si="11"/>
        <v>17.600000000000001</v>
      </c>
      <c r="V96" s="18">
        <f t="shared" si="12"/>
        <v>41.6</v>
      </c>
      <c r="W96" s="18">
        <f t="shared" si="13"/>
        <v>15.6</v>
      </c>
      <c r="X96" s="18">
        <f t="shared" si="14"/>
        <v>7.6</v>
      </c>
      <c r="Y96" s="18">
        <f t="shared" si="15"/>
        <v>7.6</v>
      </c>
    </row>
    <row r="97" spans="1:25" x14ac:dyDescent="0.3">
      <c r="A97" s="18">
        <f>'Combined_P1-I'!I101</f>
        <v>4</v>
      </c>
      <c r="B97" s="18">
        <f>'Combined_P1-I'!J101</f>
        <v>19.5</v>
      </c>
      <c r="C97" s="18">
        <f>'Combined_P1-I'!K101</f>
        <v>5</v>
      </c>
      <c r="D97" s="18">
        <f>'Combined_P1-I'!L101</f>
        <v>0</v>
      </c>
      <c r="E97" s="18">
        <f>'Combined_P1-I'!M101</f>
        <v>0</v>
      </c>
      <c r="G97" s="18">
        <f>'Combined_P2-I'!I101</f>
        <v>4</v>
      </c>
      <c r="H97" s="18">
        <f>'Combined_P2-I'!J101</f>
        <v>19.5</v>
      </c>
      <c r="I97" s="18">
        <f>'Combined_P2-I'!K101</f>
        <v>5</v>
      </c>
      <c r="J97" s="18">
        <f>'Combined_P2-I'!L101</f>
        <v>0</v>
      </c>
      <c r="K97" s="18">
        <f>'Combined_P2-I'!M101</f>
        <v>0</v>
      </c>
      <c r="M97" s="18">
        <f>'Combined_CA-I'!I101</f>
        <v>7.8</v>
      </c>
      <c r="N97" s="18">
        <f>'Combined_CA-I'!J101</f>
        <v>7.8</v>
      </c>
      <c r="O97" s="18">
        <f>'Combined_CA-I'!K101</f>
        <v>7.8</v>
      </c>
      <c r="P97" s="18">
        <f>'Combined_CA-I'!L101</f>
        <v>7.8</v>
      </c>
      <c r="Q97" s="18">
        <f>'Combined_CA-I'!M101</f>
        <v>7.8</v>
      </c>
      <c r="S97" s="32"/>
      <c r="U97" s="18">
        <f t="shared" si="11"/>
        <v>15.8</v>
      </c>
      <c r="V97" s="18">
        <f t="shared" si="12"/>
        <v>46.8</v>
      </c>
      <c r="W97" s="18">
        <f t="shared" si="13"/>
        <v>17.8</v>
      </c>
      <c r="X97" s="18">
        <f t="shared" si="14"/>
        <v>7.8</v>
      </c>
      <c r="Y97" s="18">
        <f t="shared" si="15"/>
        <v>7.8</v>
      </c>
    </row>
    <row r="98" spans="1:25" x14ac:dyDescent="0.3">
      <c r="A98" s="18">
        <f>'Combined_P1-I'!I102</f>
        <v>5</v>
      </c>
      <c r="B98" s="18">
        <f>'Combined_P1-I'!J102</f>
        <v>25.5</v>
      </c>
      <c r="C98" s="18">
        <f>'Combined_P1-I'!K102</f>
        <v>5</v>
      </c>
      <c r="D98" s="18">
        <f>'Combined_P1-I'!L102</f>
        <v>0</v>
      </c>
      <c r="E98" s="18">
        <f>'Combined_P1-I'!M102</f>
        <v>0</v>
      </c>
      <c r="G98" s="18">
        <f>'Combined_P2-I'!I102</f>
        <v>5</v>
      </c>
      <c r="H98" s="18">
        <f>'Combined_P2-I'!J102</f>
        <v>25.5</v>
      </c>
      <c r="I98" s="18">
        <f>'Combined_P2-I'!K102</f>
        <v>5</v>
      </c>
      <c r="J98" s="18">
        <f>'Combined_P2-I'!L102</f>
        <v>0</v>
      </c>
      <c r="K98" s="18">
        <f>'Combined_P2-I'!M102</f>
        <v>0</v>
      </c>
      <c r="M98" s="18">
        <f>'Combined_CA-I'!I102</f>
        <v>6.2</v>
      </c>
      <c r="N98" s="18">
        <f>'Combined_CA-I'!J102</f>
        <v>6.2</v>
      </c>
      <c r="O98" s="18">
        <f>'Combined_CA-I'!K102</f>
        <v>6.2</v>
      </c>
      <c r="P98" s="18">
        <f>'Combined_CA-I'!L102</f>
        <v>6.2</v>
      </c>
      <c r="Q98" s="18">
        <f>'Combined_CA-I'!M102</f>
        <v>6.2</v>
      </c>
      <c r="S98" s="32"/>
      <c r="U98" s="18">
        <f t="shared" si="11"/>
        <v>16.2</v>
      </c>
      <c r="V98" s="18">
        <f t="shared" si="12"/>
        <v>57.2</v>
      </c>
      <c r="W98" s="18">
        <f t="shared" si="13"/>
        <v>16.2</v>
      </c>
      <c r="X98" s="18">
        <f t="shared" si="14"/>
        <v>6.2</v>
      </c>
      <c r="Y98" s="18">
        <f t="shared" si="15"/>
        <v>6.2</v>
      </c>
    </row>
    <row r="99" spans="1:25" x14ac:dyDescent="0.3">
      <c r="A99" s="18">
        <f>'Combined_P1-I'!I103</f>
        <v>6</v>
      </c>
      <c r="B99" s="18">
        <f>'Combined_P1-I'!J103</f>
        <v>19.5</v>
      </c>
      <c r="C99" s="18">
        <f>'Combined_P1-I'!K103</f>
        <v>2</v>
      </c>
      <c r="D99" s="18">
        <f>'Combined_P1-I'!L103</f>
        <v>0</v>
      </c>
      <c r="E99" s="18">
        <f>'Combined_P1-I'!M103</f>
        <v>0</v>
      </c>
      <c r="G99" s="18">
        <f>'Combined_P2-I'!I103</f>
        <v>6</v>
      </c>
      <c r="H99" s="18">
        <f>'Combined_P2-I'!J103</f>
        <v>19.5</v>
      </c>
      <c r="I99" s="18">
        <f>'Combined_P2-I'!K103</f>
        <v>2</v>
      </c>
      <c r="J99" s="18">
        <f>'Combined_P2-I'!L103</f>
        <v>0</v>
      </c>
      <c r="K99" s="18">
        <f>'Combined_P2-I'!M103</f>
        <v>0</v>
      </c>
      <c r="M99" s="18">
        <f>'Combined_CA-I'!I103</f>
        <v>7.2</v>
      </c>
      <c r="N99" s="18">
        <f>'Combined_CA-I'!J103</f>
        <v>7.2</v>
      </c>
      <c r="O99" s="18">
        <f>'Combined_CA-I'!K103</f>
        <v>7.2</v>
      </c>
      <c r="P99" s="18">
        <f>'Combined_CA-I'!L103</f>
        <v>7.2</v>
      </c>
      <c r="Q99" s="18">
        <f>'Combined_CA-I'!M103</f>
        <v>7.2</v>
      </c>
      <c r="S99" s="32"/>
      <c r="U99" s="18">
        <f t="shared" si="11"/>
        <v>19.2</v>
      </c>
      <c r="V99" s="18">
        <f t="shared" si="12"/>
        <v>46.2</v>
      </c>
      <c r="W99" s="18">
        <f t="shared" si="13"/>
        <v>11.2</v>
      </c>
      <c r="X99" s="18">
        <f t="shared" si="14"/>
        <v>7.2</v>
      </c>
      <c r="Y99" s="18">
        <f t="shared" si="15"/>
        <v>7.2</v>
      </c>
    </row>
    <row r="100" spans="1:25" x14ac:dyDescent="0.3">
      <c r="A100" s="18">
        <f>'Combined_P1-I'!I104</f>
        <v>5</v>
      </c>
      <c r="B100" s="18">
        <f>'Combined_P1-I'!J104</f>
        <v>11</v>
      </c>
      <c r="C100" s="18">
        <f>'Combined_P1-I'!K104</f>
        <v>8.5</v>
      </c>
      <c r="D100" s="18">
        <f>'Combined_P1-I'!L104</f>
        <v>0</v>
      </c>
      <c r="E100" s="18">
        <f>'Combined_P1-I'!M104</f>
        <v>0</v>
      </c>
      <c r="G100" s="18">
        <f>'Combined_P2-I'!I104</f>
        <v>5</v>
      </c>
      <c r="H100" s="18">
        <f>'Combined_P2-I'!J104</f>
        <v>11</v>
      </c>
      <c r="I100" s="18">
        <f>'Combined_P2-I'!K104</f>
        <v>8.5</v>
      </c>
      <c r="J100" s="18">
        <f>'Combined_P2-I'!L104</f>
        <v>0</v>
      </c>
      <c r="K100" s="18">
        <f>'Combined_P2-I'!M104</f>
        <v>0</v>
      </c>
      <c r="M100" s="18">
        <f>'Combined_CA-I'!I104</f>
        <v>6.8</v>
      </c>
      <c r="N100" s="18">
        <f>'Combined_CA-I'!J104</f>
        <v>6.8</v>
      </c>
      <c r="O100" s="18">
        <f>'Combined_CA-I'!K104</f>
        <v>6.8</v>
      </c>
      <c r="P100" s="18">
        <f>'Combined_CA-I'!L104</f>
        <v>6.8</v>
      </c>
      <c r="Q100" s="18">
        <f>'Combined_CA-I'!M104</f>
        <v>6.8</v>
      </c>
      <c r="S100" s="32"/>
      <c r="U100" s="18">
        <f t="shared" si="11"/>
        <v>16.8</v>
      </c>
      <c r="V100" s="18">
        <f t="shared" si="12"/>
        <v>28.8</v>
      </c>
      <c r="W100" s="18">
        <f t="shared" si="13"/>
        <v>23.8</v>
      </c>
      <c r="X100" s="18">
        <f t="shared" si="14"/>
        <v>6.8</v>
      </c>
      <c r="Y100" s="18">
        <f t="shared" si="15"/>
        <v>6.8</v>
      </c>
    </row>
    <row r="101" spans="1:25" x14ac:dyDescent="0.3">
      <c r="A101" s="18">
        <f>'Combined_P1-I'!I105</f>
        <v>6</v>
      </c>
      <c r="B101" s="18">
        <f>'Combined_P1-I'!J105</f>
        <v>24.5</v>
      </c>
      <c r="C101" s="18">
        <f>'Combined_P1-I'!K105</f>
        <v>7</v>
      </c>
      <c r="D101" s="18">
        <f>'Combined_P1-I'!L105</f>
        <v>0</v>
      </c>
      <c r="E101" s="18">
        <f>'Combined_P1-I'!M105</f>
        <v>0</v>
      </c>
      <c r="G101" s="18">
        <f>'Combined_P2-I'!I105</f>
        <v>6</v>
      </c>
      <c r="H101" s="18">
        <f>'Combined_P2-I'!J105</f>
        <v>24.5</v>
      </c>
      <c r="I101" s="18">
        <f>'Combined_P2-I'!K105</f>
        <v>7</v>
      </c>
      <c r="J101" s="18">
        <f>'Combined_P2-I'!L105</f>
        <v>0</v>
      </c>
      <c r="K101" s="18">
        <f>'Combined_P2-I'!M105</f>
        <v>0</v>
      </c>
      <c r="M101" s="18">
        <f>'Combined_CA-I'!I105</f>
        <v>6.4</v>
      </c>
      <c r="N101" s="18">
        <f>'Combined_CA-I'!J105</f>
        <v>6.4</v>
      </c>
      <c r="O101" s="18">
        <f>'Combined_CA-I'!K105</f>
        <v>6.4</v>
      </c>
      <c r="P101" s="18">
        <f>'Combined_CA-I'!L105</f>
        <v>6.4</v>
      </c>
      <c r="Q101" s="18">
        <f>'Combined_CA-I'!M105</f>
        <v>6.4</v>
      </c>
      <c r="S101" s="32"/>
      <c r="U101" s="18">
        <f t="shared" si="11"/>
        <v>18.399999999999999</v>
      </c>
      <c r="V101" s="18">
        <f t="shared" si="12"/>
        <v>55.4</v>
      </c>
      <c r="W101" s="18">
        <f t="shared" si="13"/>
        <v>20.399999999999999</v>
      </c>
      <c r="X101" s="18">
        <f t="shared" si="14"/>
        <v>6.4</v>
      </c>
      <c r="Y101" s="18">
        <f t="shared" si="15"/>
        <v>6.4</v>
      </c>
    </row>
    <row r="102" spans="1:25" x14ac:dyDescent="0.3">
      <c r="A102" s="18">
        <f>'Combined_P1-I'!I106</f>
        <v>7</v>
      </c>
      <c r="B102" s="18">
        <f>'Combined_P1-I'!J106</f>
        <v>24</v>
      </c>
      <c r="C102" s="18">
        <f>'Combined_P1-I'!K106</f>
        <v>11</v>
      </c>
      <c r="D102" s="18">
        <f>'Combined_P1-I'!L106</f>
        <v>0</v>
      </c>
      <c r="E102" s="18">
        <f>'Combined_P1-I'!M106</f>
        <v>0</v>
      </c>
      <c r="G102" s="18">
        <f>'Combined_P2-I'!I106</f>
        <v>7</v>
      </c>
      <c r="H102" s="18">
        <f>'Combined_P2-I'!J106</f>
        <v>24</v>
      </c>
      <c r="I102" s="18">
        <f>'Combined_P2-I'!K106</f>
        <v>11</v>
      </c>
      <c r="J102" s="18">
        <f>'Combined_P2-I'!L106</f>
        <v>0</v>
      </c>
      <c r="K102" s="18">
        <f>'Combined_P2-I'!M106</f>
        <v>0</v>
      </c>
      <c r="M102" s="18">
        <f>'Combined_CA-I'!I106</f>
        <v>8.1999999999999993</v>
      </c>
      <c r="N102" s="18">
        <f>'Combined_CA-I'!J106</f>
        <v>8.1999999999999993</v>
      </c>
      <c r="O102" s="18">
        <f>'Combined_CA-I'!K106</f>
        <v>8.1999999999999993</v>
      </c>
      <c r="P102" s="18">
        <f>'Combined_CA-I'!L106</f>
        <v>8.1999999999999993</v>
      </c>
      <c r="Q102" s="18">
        <f>'Combined_CA-I'!M106</f>
        <v>8.1999999999999993</v>
      </c>
      <c r="S102" s="32"/>
      <c r="U102" s="18">
        <f t="shared" si="11"/>
        <v>22.2</v>
      </c>
      <c r="V102" s="18">
        <f t="shared" si="12"/>
        <v>56.2</v>
      </c>
      <c r="W102" s="18">
        <f t="shared" si="13"/>
        <v>30.2</v>
      </c>
      <c r="X102" s="18">
        <f t="shared" si="14"/>
        <v>8.1999999999999993</v>
      </c>
      <c r="Y102" s="18">
        <f t="shared" si="15"/>
        <v>8.1999999999999993</v>
      </c>
    </row>
    <row r="103" spans="1:25" x14ac:dyDescent="0.3">
      <c r="A103" s="18">
        <f>'Combined_P1-I'!I107</f>
        <v>6</v>
      </c>
      <c r="B103" s="18">
        <f>'Combined_P1-I'!J107</f>
        <v>8.5</v>
      </c>
      <c r="C103" s="18">
        <f>'Combined_P1-I'!K107</f>
        <v>5</v>
      </c>
      <c r="D103" s="18">
        <f>'Combined_P1-I'!L107</f>
        <v>0</v>
      </c>
      <c r="E103" s="18">
        <f>'Combined_P1-I'!M107</f>
        <v>0</v>
      </c>
      <c r="G103" s="18">
        <f>'Combined_P2-I'!I107</f>
        <v>6</v>
      </c>
      <c r="H103" s="18">
        <f>'Combined_P2-I'!J107</f>
        <v>8.5</v>
      </c>
      <c r="I103" s="18">
        <f>'Combined_P2-I'!K107</f>
        <v>5</v>
      </c>
      <c r="J103" s="18">
        <f>'Combined_P2-I'!L107</f>
        <v>0</v>
      </c>
      <c r="K103" s="18">
        <f>'Combined_P2-I'!M107</f>
        <v>0</v>
      </c>
      <c r="M103" s="18">
        <f>'Combined_CA-I'!I107</f>
        <v>8.1999999999999993</v>
      </c>
      <c r="N103" s="18">
        <f>'Combined_CA-I'!J107</f>
        <v>8.1999999999999993</v>
      </c>
      <c r="O103" s="18">
        <f>'Combined_CA-I'!K107</f>
        <v>8.1999999999999993</v>
      </c>
      <c r="P103" s="18">
        <f>'Combined_CA-I'!L107</f>
        <v>8.1999999999999993</v>
      </c>
      <c r="Q103" s="18">
        <f>'Combined_CA-I'!M107</f>
        <v>8.1999999999999993</v>
      </c>
      <c r="S103" s="32"/>
      <c r="U103" s="18">
        <f t="shared" ref="U103:U134" si="16">SUM(A103,G103,M103)</f>
        <v>20.2</v>
      </c>
      <c r="V103" s="18">
        <f t="shared" ref="V103:V134" si="17">SUM(B103,H103,N103)</f>
        <v>25.2</v>
      </c>
      <c r="W103" s="18">
        <f t="shared" ref="W103:W134" si="18">SUM(C103,I103,O103)</f>
        <v>18.2</v>
      </c>
      <c r="X103" s="18">
        <f t="shared" ref="X103:X134" si="19">SUM(D103,J103,P103)</f>
        <v>8.1999999999999993</v>
      </c>
      <c r="Y103" s="18">
        <f t="shared" ref="Y103:Y134" si="20">SUM(E103,K103,Q103)</f>
        <v>8.1999999999999993</v>
      </c>
    </row>
    <row r="104" spans="1:25" x14ac:dyDescent="0.3">
      <c r="A104" s="18">
        <f>'Combined_P1-I'!I108</f>
        <v>2</v>
      </c>
      <c r="B104" s="18">
        <f>'Combined_P1-I'!J108</f>
        <v>2</v>
      </c>
      <c r="C104" s="18">
        <f>'Combined_P1-I'!K108</f>
        <v>5</v>
      </c>
      <c r="D104" s="18">
        <f>'Combined_P1-I'!L108</f>
        <v>0</v>
      </c>
      <c r="E104" s="18">
        <f>'Combined_P1-I'!M108</f>
        <v>0</v>
      </c>
      <c r="G104" s="18">
        <f>'Combined_P2-I'!I108</f>
        <v>2</v>
      </c>
      <c r="H104" s="18">
        <f>'Combined_P2-I'!J108</f>
        <v>2</v>
      </c>
      <c r="I104" s="18">
        <f>'Combined_P2-I'!K108</f>
        <v>5</v>
      </c>
      <c r="J104" s="18">
        <f>'Combined_P2-I'!L108</f>
        <v>0</v>
      </c>
      <c r="K104" s="18">
        <f>'Combined_P2-I'!M108</f>
        <v>0</v>
      </c>
      <c r="M104" s="18">
        <f>'Combined_CA-I'!I108</f>
        <v>6.8</v>
      </c>
      <c r="N104" s="18">
        <f>'Combined_CA-I'!J108</f>
        <v>6.8</v>
      </c>
      <c r="O104" s="18">
        <f>'Combined_CA-I'!K108</f>
        <v>6.8</v>
      </c>
      <c r="P104" s="18">
        <f>'Combined_CA-I'!L108</f>
        <v>6.8</v>
      </c>
      <c r="Q104" s="18">
        <f>'Combined_CA-I'!M108</f>
        <v>6.8</v>
      </c>
      <c r="S104" s="32"/>
      <c r="U104" s="18">
        <f t="shared" si="16"/>
        <v>10.8</v>
      </c>
      <c r="V104" s="18">
        <f t="shared" si="17"/>
        <v>10.8</v>
      </c>
      <c r="W104" s="18">
        <f t="shared" si="18"/>
        <v>16.8</v>
      </c>
      <c r="X104" s="18">
        <f t="shared" si="19"/>
        <v>6.8</v>
      </c>
      <c r="Y104" s="18">
        <f t="shared" si="20"/>
        <v>6.8</v>
      </c>
    </row>
    <row r="105" spans="1:25" x14ac:dyDescent="0.3">
      <c r="A105" s="18">
        <f>'Combined_P1-I'!I109</f>
        <v>6</v>
      </c>
      <c r="B105" s="18">
        <f>'Combined_P1-I'!J109</f>
        <v>21.5</v>
      </c>
      <c r="C105" s="18">
        <f>'Combined_P1-I'!K109</f>
        <v>5</v>
      </c>
      <c r="D105" s="18">
        <f>'Combined_P1-I'!L109</f>
        <v>0</v>
      </c>
      <c r="E105" s="18">
        <f>'Combined_P1-I'!M109</f>
        <v>0</v>
      </c>
      <c r="G105" s="18">
        <f>'Combined_P2-I'!I109</f>
        <v>6</v>
      </c>
      <c r="H105" s="18">
        <f>'Combined_P2-I'!J109</f>
        <v>21.5</v>
      </c>
      <c r="I105" s="18">
        <f>'Combined_P2-I'!K109</f>
        <v>5</v>
      </c>
      <c r="J105" s="18">
        <f>'Combined_P2-I'!L109</f>
        <v>0</v>
      </c>
      <c r="K105" s="18">
        <f>'Combined_P2-I'!M109</f>
        <v>0</v>
      </c>
      <c r="M105" s="18">
        <f>'Combined_CA-I'!I109</f>
        <v>6.6</v>
      </c>
      <c r="N105" s="18">
        <f>'Combined_CA-I'!J109</f>
        <v>6.6</v>
      </c>
      <c r="O105" s="18">
        <f>'Combined_CA-I'!K109</f>
        <v>6.6</v>
      </c>
      <c r="P105" s="18">
        <f>'Combined_CA-I'!L109</f>
        <v>6.6</v>
      </c>
      <c r="Q105" s="18">
        <f>'Combined_CA-I'!M109</f>
        <v>6.6</v>
      </c>
      <c r="S105" s="32"/>
      <c r="U105" s="18">
        <f t="shared" si="16"/>
        <v>18.600000000000001</v>
      </c>
      <c r="V105" s="18">
        <f t="shared" si="17"/>
        <v>49.6</v>
      </c>
      <c r="W105" s="18">
        <f t="shared" si="18"/>
        <v>16.600000000000001</v>
      </c>
      <c r="X105" s="18">
        <f t="shared" si="19"/>
        <v>6.6</v>
      </c>
      <c r="Y105" s="18">
        <f t="shared" si="20"/>
        <v>6.6</v>
      </c>
    </row>
    <row r="106" spans="1:25" x14ac:dyDescent="0.3">
      <c r="A106" s="18">
        <f>'Combined_P1-I'!I110</f>
        <v>6</v>
      </c>
      <c r="B106" s="18">
        <f>'Combined_P1-I'!J110</f>
        <v>21.5</v>
      </c>
      <c r="C106" s="18">
        <f>'Combined_P1-I'!K110</f>
        <v>2</v>
      </c>
      <c r="D106" s="18">
        <f>'Combined_P1-I'!L110</f>
        <v>0</v>
      </c>
      <c r="E106" s="18">
        <f>'Combined_P1-I'!M110</f>
        <v>0</v>
      </c>
      <c r="G106" s="18">
        <f>'Combined_P2-I'!I110</f>
        <v>6</v>
      </c>
      <c r="H106" s="18">
        <f>'Combined_P2-I'!J110</f>
        <v>21.5</v>
      </c>
      <c r="I106" s="18">
        <f>'Combined_P2-I'!K110</f>
        <v>2</v>
      </c>
      <c r="J106" s="18">
        <f>'Combined_P2-I'!L110</f>
        <v>0</v>
      </c>
      <c r="K106" s="18">
        <f>'Combined_P2-I'!M110</f>
        <v>0</v>
      </c>
      <c r="M106" s="18">
        <f>'Combined_CA-I'!I110</f>
        <v>7.6</v>
      </c>
      <c r="N106" s="18">
        <f>'Combined_CA-I'!J110</f>
        <v>7.6</v>
      </c>
      <c r="O106" s="18">
        <f>'Combined_CA-I'!K110</f>
        <v>7.6</v>
      </c>
      <c r="P106" s="18">
        <f>'Combined_CA-I'!L110</f>
        <v>7.6</v>
      </c>
      <c r="Q106" s="18">
        <f>'Combined_CA-I'!M110</f>
        <v>7.6</v>
      </c>
      <c r="S106" s="32"/>
      <c r="U106" s="18">
        <f t="shared" si="16"/>
        <v>19.600000000000001</v>
      </c>
      <c r="V106" s="18">
        <f t="shared" si="17"/>
        <v>50.6</v>
      </c>
      <c r="W106" s="18">
        <f t="shared" si="18"/>
        <v>11.6</v>
      </c>
      <c r="X106" s="18">
        <f t="shared" si="19"/>
        <v>7.6</v>
      </c>
      <c r="Y106" s="18">
        <f t="shared" si="20"/>
        <v>7.6</v>
      </c>
    </row>
    <row r="107" spans="1:25" x14ac:dyDescent="0.3">
      <c r="A107" s="18">
        <f>'Combined_P1-I'!I111</f>
        <v>6</v>
      </c>
      <c r="B107" s="18">
        <f>'Combined_P1-I'!J111</f>
        <v>18</v>
      </c>
      <c r="C107" s="18">
        <f>'Combined_P1-I'!K111</f>
        <v>6</v>
      </c>
      <c r="D107" s="18">
        <f>'Combined_P1-I'!L111</f>
        <v>0</v>
      </c>
      <c r="E107" s="18">
        <f>'Combined_P1-I'!M111</f>
        <v>0</v>
      </c>
      <c r="G107" s="18">
        <f>'Combined_P2-I'!I111</f>
        <v>6</v>
      </c>
      <c r="H107" s="18">
        <f>'Combined_P2-I'!J111</f>
        <v>18</v>
      </c>
      <c r="I107" s="18">
        <f>'Combined_P2-I'!K111</f>
        <v>6</v>
      </c>
      <c r="J107" s="18">
        <f>'Combined_P2-I'!L111</f>
        <v>0</v>
      </c>
      <c r="K107" s="18">
        <f>'Combined_P2-I'!M111</f>
        <v>0</v>
      </c>
      <c r="M107" s="18">
        <f>'Combined_CA-I'!I111</f>
        <v>7.6</v>
      </c>
      <c r="N107" s="18">
        <f>'Combined_CA-I'!J111</f>
        <v>7.6</v>
      </c>
      <c r="O107" s="18">
        <f>'Combined_CA-I'!K111</f>
        <v>7.6</v>
      </c>
      <c r="P107" s="18">
        <f>'Combined_CA-I'!L111</f>
        <v>7.6</v>
      </c>
      <c r="Q107" s="18">
        <f>'Combined_CA-I'!M111</f>
        <v>7.6</v>
      </c>
      <c r="S107" s="32"/>
      <c r="U107" s="18">
        <f t="shared" si="16"/>
        <v>19.600000000000001</v>
      </c>
      <c r="V107" s="18">
        <f t="shared" si="17"/>
        <v>43.6</v>
      </c>
      <c r="W107" s="18">
        <f t="shared" si="18"/>
        <v>19.600000000000001</v>
      </c>
      <c r="X107" s="18">
        <f t="shared" si="19"/>
        <v>7.6</v>
      </c>
      <c r="Y107" s="18">
        <f t="shared" si="20"/>
        <v>7.6</v>
      </c>
    </row>
    <row r="108" spans="1:25" x14ac:dyDescent="0.3">
      <c r="A108" s="18">
        <f>'Combined_P1-I'!I112</f>
        <v>0</v>
      </c>
      <c r="B108" s="18">
        <f>'Combined_P1-I'!J112</f>
        <v>13</v>
      </c>
      <c r="C108" s="18">
        <f>'Combined_P1-I'!K112</f>
        <v>5</v>
      </c>
      <c r="D108" s="18">
        <f>'Combined_P1-I'!L112</f>
        <v>0</v>
      </c>
      <c r="E108" s="18">
        <f>'Combined_P1-I'!M112</f>
        <v>0</v>
      </c>
      <c r="G108" s="18">
        <f>'Combined_P2-I'!I112</f>
        <v>0</v>
      </c>
      <c r="H108" s="18">
        <f>'Combined_P2-I'!J112</f>
        <v>13</v>
      </c>
      <c r="I108" s="18">
        <f>'Combined_P2-I'!K112</f>
        <v>5</v>
      </c>
      <c r="J108" s="18">
        <f>'Combined_P2-I'!L112</f>
        <v>0</v>
      </c>
      <c r="K108" s="18">
        <f>'Combined_P2-I'!M112</f>
        <v>0</v>
      </c>
      <c r="M108" s="18">
        <f>'Combined_CA-I'!I112</f>
        <v>7.4</v>
      </c>
      <c r="N108" s="18">
        <f>'Combined_CA-I'!J112</f>
        <v>7.4</v>
      </c>
      <c r="O108" s="18">
        <f>'Combined_CA-I'!K112</f>
        <v>7.4</v>
      </c>
      <c r="P108" s="18">
        <f>'Combined_CA-I'!L112</f>
        <v>7.4</v>
      </c>
      <c r="Q108" s="18">
        <f>'Combined_CA-I'!M112</f>
        <v>7.4</v>
      </c>
      <c r="S108" s="32"/>
      <c r="U108" s="18">
        <f t="shared" si="16"/>
        <v>7.4</v>
      </c>
      <c r="V108" s="18">
        <f t="shared" si="17"/>
        <v>33.4</v>
      </c>
      <c r="W108" s="18">
        <f t="shared" si="18"/>
        <v>17.399999999999999</v>
      </c>
      <c r="X108" s="18">
        <f t="shared" si="19"/>
        <v>7.4</v>
      </c>
      <c r="Y108" s="18">
        <f t="shared" si="20"/>
        <v>7.4</v>
      </c>
    </row>
    <row r="109" spans="1:25" x14ac:dyDescent="0.3">
      <c r="A109" s="18">
        <f>'Combined_P1-I'!I113</f>
        <v>5</v>
      </c>
      <c r="B109" s="18">
        <f>'Combined_P1-I'!J113</f>
        <v>10.5</v>
      </c>
      <c r="C109" s="18">
        <f>'Combined_P1-I'!K113</f>
        <v>5</v>
      </c>
      <c r="D109" s="18">
        <f>'Combined_P1-I'!L113</f>
        <v>0</v>
      </c>
      <c r="E109" s="18">
        <f>'Combined_P1-I'!M113</f>
        <v>0</v>
      </c>
      <c r="G109" s="18">
        <f>'Combined_P2-I'!I113</f>
        <v>5</v>
      </c>
      <c r="H109" s="18">
        <f>'Combined_P2-I'!J113</f>
        <v>10.5</v>
      </c>
      <c r="I109" s="18">
        <f>'Combined_P2-I'!K113</f>
        <v>5</v>
      </c>
      <c r="J109" s="18">
        <f>'Combined_P2-I'!L113</f>
        <v>0</v>
      </c>
      <c r="K109" s="18">
        <f>'Combined_P2-I'!M113</f>
        <v>0</v>
      </c>
      <c r="M109" s="18">
        <f>'Combined_CA-I'!I113</f>
        <v>6.8</v>
      </c>
      <c r="N109" s="18">
        <f>'Combined_CA-I'!J113</f>
        <v>6.8</v>
      </c>
      <c r="O109" s="18">
        <f>'Combined_CA-I'!K113</f>
        <v>6.8</v>
      </c>
      <c r="P109" s="18">
        <f>'Combined_CA-I'!L113</f>
        <v>6.8</v>
      </c>
      <c r="Q109" s="18">
        <f>'Combined_CA-I'!M113</f>
        <v>6.8</v>
      </c>
      <c r="S109" s="32"/>
      <c r="U109" s="18">
        <f t="shared" si="16"/>
        <v>16.8</v>
      </c>
      <c r="V109" s="18">
        <f t="shared" si="17"/>
        <v>27.8</v>
      </c>
      <c r="W109" s="18">
        <f t="shared" si="18"/>
        <v>16.8</v>
      </c>
      <c r="X109" s="18">
        <f t="shared" si="19"/>
        <v>6.8</v>
      </c>
      <c r="Y109" s="18">
        <f t="shared" si="20"/>
        <v>6.8</v>
      </c>
    </row>
    <row r="110" spans="1:25" x14ac:dyDescent="0.3">
      <c r="A110" s="18">
        <f>'Combined_P1-I'!I114</f>
        <v>6</v>
      </c>
      <c r="B110" s="18">
        <f>'Combined_P1-I'!J114</f>
        <v>3</v>
      </c>
      <c r="C110" s="18">
        <f>'Combined_P1-I'!K114</f>
        <v>5</v>
      </c>
      <c r="D110" s="18">
        <f>'Combined_P1-I'!L114</f>
        <v>0</v>
      </c>
      <c r="E110" s="18">
        <f>'Combined_P1-I'!M114</f>
        <v>0</v>
      </c>
      <c r="G110" s="18">
        <f>'Combined_P2-I'!I114</f>
        <v>6</v>
      </c>
      <c r="H110" s="18">
        <f>'Combined_P2-I'!J114</f>
        <v>3</v>
      </c>
      <c r="I110" s="18">
        <f>'Combined_P2-I'!K114</f>
        <v>5</v>
      </c>
      <c r="J110" s="18">
        <f>'Combined_P2-I'!L114</f>
        <v>0</v>
      </c>
      <c r="K110" s="18">
        <f>'Combined_P2-I'!M114</f>
        <v>0</v>
      </c>
      <c r="M110" s="18">
        <f>'Combined_CA-I'!I114</f>
        <v>6.6</v>
      </c>
      <c r="N110" s="18">
        <f>'Combined_CA-I'!J114</f>
        <v>6.6</v>
      </c>
      <c r="O110" s="18">
        <f>'Combined_CA-I'!K114</f>
        <v>6.6</v>
      </c>
      <c r="P110" s="18">
        <f>'Combined_CA-I'!L114</f>
        <v>6.6</v>
      </c>
      <c r="Q110" s="18">
        <f>'Combined_CA-I'!M114</f>
        <v>6.6</v>
      </c>
      <c r="S110" s="32"/>
      <c r="U110" s="18">
        <f t="shared" si="16"/>
        <v>18.600000000000001</v>
      </c>
      <c r="V110" s="18">
        <f t="shared" si="17"/>
        <v>12.6</v>
      </c>
      <c r="W110" s="18">
        <f t="shared" si="18"/>
        <v>16.600000000000001</v>
      </c>
      <c r="X110" s="18">
        <f t="shared" si="19"/>
        <v>6.6</v>
      </c>
      <c r="Y110" s="18">
        <f t="shared" si="20"/>
        <v>6.6</v>
      </c>
    </row>
    <row r="111" spans="1:25" x14ac:dyDescent="0.3">
      <c r="A111" s="18">
        <f>'Combined_P1-I'!I115</f>
        <v>5</v>
      </c>
      <c r="B111" s="18">
        <f>'Combined_P1-I'!J115</f>
        <v>6</v>
      </c>
      <c r="C111" s="18">
        <f>'Combined_P1-I'!K115</f>
        <v>0</v>
      </c>
      <c r="D111" s="18">
        <f>'Combined_P1-I'!L115</f>
        <v>0</v>
      </c>
      <c r="E111" s="18">
        <f>'Combined_P1-I'!M115</f>
        <v>0</v>
      </c>
      <c r="G111" s="18">
        <f>'Combined_P2-I'!I115</f>
        <v>5</v>
      </c>
      <c r="H111" s="18">
        <f>'Combined_P2-I'!J115</f>
        <v>6</v>
      </c>
      <c r="I111" s="18">
        <f>'Combined_P2-I'!K115</f>
        <v>0</v>
      </c>
      <c r="J111" s="18">
        <f>'Combined_P2-I'!L115</f>
        <v>0</v>
      </c>
      <c r="K111" s="18">
        <f>'Combined_P2-I'!M115</f>
        <v>0</v>
      </c>
      <c r="M111" s="18">
        <f>'Combined_CA-I'!I115</f>
        <v>6.4</v>
      </c>
      <c r="N111" s="18">
        <f>'Combined_CA-I'!J115</f>
        <v>6.4</v>
      </c>
      <c r="O111" s="18">
        <f>'Combined_CA-I'!K115</f>
        <v>6.4</v>
      </c>
      <c r="P111" s="18">
        <f>'Combined_CA-I'!L115</f>
        <v>6.4</v>
      </c>
      <c r="Q111" s="18">
        <f>'Combined_CA-I'!M115</f>
        <v>6.4</v>
      </c>
      <c r="S111" s="32"/>
      <c r="U111" s="18">
        <f t="shared" si="16"/>
        <v>16.399999999999999</v>
      </c>
      <c r="V111" s="18">
        <f t="shared" si="17"/>
        <v>18.399999999999999</v>
      </c>
      <c r="W111" s="18">
        <f t="shared" si="18"/>
        <v>6.4</v>
      </c>
      <c r="X111" s="18">
        <f t="shared" si="19"/>
        <v>6.4</v>
      </c>
      <c r="Y111" s="18">
        <f t="shared" si="20"/>
        <v>6.4</v>
      </c>
    </row>
    <row r="112" spans="1:25" x14ac:dyDescent="0.3">
      <c r="A112" s="18">
        <f>'Combined_P1-I'!I116</f>
        <v>6</v>
      </c>
      <c r="B112" s="18">
        <f>'Combined_P1-I'!J116</f>
        <v>8.5</v>
      </c>
      <c r="C112" s="18">
        <f>'Combined_P1-I'!K116</f>
        <v>5</v>
      </c>
      <c r="D112" s="18">
        <f>'Combined_P1-I'!L116</f>
        <v>0</v>
      </c>
      <c r="E112" s="18">
        <f>'Combined_P1-I'!M116</f>
        <v>0</v>
      </c>
      <c r="G112" s="18">
        <f>'Combined_P2-I'!I116</f>
        <v>6</v>
      </c>
      <c r="H112" s="18">
        <f>'Combined_P2-I'!J116</f>
        <v>8.5</v>
      </c>
      <c r="I112" s="18">
        <f>'Combined_P2-I'!K116</f>
        <v>5</v>
      </c>
      <c r="J112" s="18">
        <f>'Combined_P2-I'!L116</f>
        <v>0</v>
      </c>
      <c r="K112" s="18">
        <f>'Combined_P2-I'!M116</f>
        <v>0</v>
      </c>
      <c r="M112" s="18">
        <f>'Combined_CA-I'!I116</f>
        <v>6</v>
      </c>
      <c r="N112" s="18">
        <f>'Combined_CA-I'!J116</f>
        <v>6</v>
      </c>
      <c r="O112" s="18">
        <f>'Combined_CA-I'!K116</f>
        <v>6</v>
      </c>
      <c r="P112" s="18">
        <f>'Combined_CA-I'!L116</f>
        <v>6</v>
      </c>
      <c r="Q112" s="18">
        <f>'Combined_CA-I'!M116</f>
        <v>6</v>
      </c>
      <c r="S112" s="32"/>
      <c r="U112" s="18">
        <f t="shared" si="16"/>
        <v>18</v>
      </c>
      <c r="V112" s="18">
        <f t="shared" si="17"/>
        <v>23</v>
      </c>
      <c r="W112" s="18">
        <f t="shared" si="18"/>
        <v>16</v>
      </c>
      <c r="X112" s="18">
        <f t="shared" si="19"/>
        <v>6</v>
      </c>
      <c r="Y112" s="18">
        <f t="shared" si="20"/>
        <v>6</v>
      </c>
    </row>
    <row r="113" spans="1:25" x14ac:dyDescent="0.3">
      <c r="A113" s="18">
        <f>'Combined_P1-I'!I117</f>
        <v>0</v>
      </c>
      <c r="B113" s="18">
        <f>'Combined_P1-I'!J117</f>
        <v>0</v>
      </c>
      <c r="C113" s="18">
        <f>'Combined_P1-I'!K117</f>
        <v>0</v>
      </c>
      <c r="D113" s="18">
        <f>'Combined_P1-I'!L117</f>
        <v>0</v>
      </c>
      <c r="E113" s="18">
        <f>'Combined_P1-I'!M117</f>
        <v>0</v>
      </c>
      <c r="G113" s="18">
        <f>'Combined_P2-I'!I117</f>
        <v>0</v>
      </c>
      <c r="H113" s="18">
        <f>'Combined_P2-I'!J117</f>
        <v>0</v>
      </c>
      <c r="I113" s="18">
        <f>'Combined_P2-I'!K117</f>
        <v>0</v>
      </c>
      <c r="J113" s="18">
        <f>'Combined_P2-I'!L117</f>
        <v>0</v>
      </c>
      <c r="K113" s="18">
        <f>'Combined_P2-I'!M117</f>
        <v>0</v>
      </c>
      <c r="M113" s="18">
        <f>'Combined_CA-I'!I117</f>
        <v>6</v>
      </c>
      <c r="N113" s="18">
        <f>'Combined_CA-I'!J117</f>
        <v>6</v>
      </c>
      <c r="O113" s="18">
        <f>'Combined_CA-I'!K117</f>
        <v>6</v>
      </c>
      <c r="P113" s="18">
        <f>'Combined_CA-I'!L117</f>
        <v>6</v>
      </c>
      <c r="Q113" s="18">
        <f>'Combined_CA-I'!M117</f>
        <v>6</v>
      </c>
      <c r="S113" s="32"/>
      <c r="U113" s="18">
        <f t="shared" si="16"/>
        <v>6</v>
      </c>
      <c r="V113" s="18">
        <f t="shared" si="17"/>
        <v>6</v>
      </c>
      <c r="W113" s="18">
        <f t="shared" si="18"/>
        <v>6</v>
      </c>
      <c r="X113" s="18">
        <f t="shared" si="19"/>
        <v>6</v>
      </c>
      <c r="Y113" s="18">
        <f t="shared" si="20"/>
        <v>6</v>
      </c>
    </row>
    <row r="114" spans="1:25" x14ac:dyDescent="0.3">
      <c r="A114" s="18">
        <f>'Combined_P1-I'!I118</f>
        <v>7</v>
      </c>
      <c r="B114" s="18">
        <f>'Combined_P1-I'!J118</f>
        <v>13</v>
      </c>
      <c r="C114" s="18">
        <f>'Combined_P1-I'!K118</f>
        <v>7</v>
      </c>
      <c r="D114" s="18">
        <f>'Combined_P1-I'!L118</f>
        <v>0</v>
      </c>
      <c r="E114" s="18">
        <f>'Combined_P1-I'!M118</f>
        <v>0</v>
      </c>
      <c r="G114" s="18">
        <f>'Combined_P2-I'!I118</f>
        <v>7</v>
      </c>
      <c r="H114" s="18">
        <f>'Combined_P2-I'!J118</f>
        <v>13</v>
      </c>
      <c r="I114" s="18">
        <f>'Combined_P2-I'!K118</f>
        <v>7</v>
      </c>
      <c r="J114" s="18">
        <f>'Combined_P2-I'!L118</f>
        <v>0</v>
      </c>
      <c r="K114" s="18">
        <f>'Combined_P2-I'!M118</f>
        <v>0</v>
      </c>
      <c r="M114" s="18">
        <f>'Combined_CA-I'!I118</f>
        <v>7.12</v>
      </c>
      <c r="N114" s="18">
        <f>'Combined_CA-I'!J118</f>
        <v>7.12</v>
      </c>
      <c r="O114" s="18">
        <f>'Combined_CA-I'!K118</f>
        <v>7.12</v>
      </c>
      <c r="P114" s="18">
        <f>'Combined_CA-I'!L118</f>
        <v>7.12</v>
      </c>
      <c r="Q114" s="18">
        <f>'Combined_CA-I'!M118</f>
        <v>7.12</v>
      </c>
      <c r="S114" s="32"/>
      <c r="U114" s="18">
        <f t="shared" si="16"/>
        <v>21.12</v>
      </c>
      <c r="V114" s="18">
        <f t="shared" si="17"/>
        <v>33.119999999999997</v>
      </c>
      <c r="W114" s="18">
        <f t="shared" si="18"/>
        <v>21.12</v>
      </c>
      <c r="X114" s="18">
        <f t="shared" si="19"/>
        <v>7.12</v>
      </c>
      <c r="Y114" s="18">
        <f t="shared" si="20"/>
        <v>7.12</v>
      </c>
    </row>
    <row r="115" spans="1:25" x14ac:dyDescent="0.3">
      <c r="A115" s="18">
        <f>'Combined_P1-I'!I119</f>
        <v>7</v>
      </c>
      <c r="B115" s="18">
        <f>'Combined_P1-I'!J119</f>
        <v>21.5</v>
      </c>
      <c r="C115" s="18">
        <f>'Combined_P1-I'!K119</f>
        <v>12</v>
      </c>
      <c r="D115" s="18">
        <f>'Combined_P1-I'!L119</f>
        <v>0</v>
      </c>
      <c r="E115" s="18">
        <f>'Combined_P1-I'!M119</f>
        <v>0</v>
      </c>
      <c r="G115" s="18">
        <f>'Combined_P2-I'!I119</f>
        <v>7</v>
      </c>
      <c r="H115" s="18">
        <f>'Combined_P2-I'!J119</f>
        <v>21.5</v>
      </c>
      <c r="I115" s="18">
        <f>'Combined_P2-I'!K119</f>
        <v>12</v>
      </c>
      <c r="J115" s="18">
        <f>'Combined_P2-I'!L119</f>
        <v>0</v>
      </c>
      <c r="K115" s="18">
        <f>'Combined_P2-I'!M119</f>
        <v>0</v>
      </c>
      <c r="M115" s="18">
        <f>'Combined_CA-I'!I119</f>
        <v>7.1599999999999993</v>
      </c>
      <c r="N115" s="18">
        <f>'Combined_CA-I'!J119</f>
        <v>7.1599999999999993</v>
      </c>
      <c r="O115" s="18">
        <f>'Combined_CA-I'!K119</f>
        <v>7.1599999999999993</v>
      </c>
      <c r="P115" s="18">
        <f>'Combined_CA-I'!L119</f>
        <v>7.1599999999999993</v>
      </c>
      <c r="Q115" s="18">
        <f>'Combined_CA-I'!M119</f>
        <v>7.1599999999999993</v>
      </c>
      <c r="S115" s="32"/>
      <c r="U115" s="18">
        <f t="shared" si="16"/>
        <v>21.16</v>
      </c>
      <c r="V115" s="18">
        <f t="shared" si="17"/>
        <v>50.16</v>
      </c>
      <c r="W115" s="18">
        <f t="shared" si="18"/>
        <v>31.16</v>
      </c>
      <c r="X115" s="18">
        <f t="shared" si="19"/>
        <v>7.1599999999999993</v>
      </c>
      <c r="Y115" s="18">
        <f t="shared" si="20"/>
        <v>7.1599999999999993</v>
      </c>
    </row>
    <row r="116" spans="1:25" x14ac:dyDescent="0.3">
      <c r="A116" s="18">
        <f>'Combined_P1-I'!I120</f>
        <v>7</v>
      </c>
      <c r="B116" s="18">
        <f>'Combined_P1-I'!J120</f>
        <v>7.5</v>
      </c>
      <c r="C116" s="18">
        <f>'Combined_P1-I'!K120</f>
        <v>6</v>
      </c>
      <c r="D116" s="18">
        <f>'Combined_P1-I'!L120</f>
        <v>0</v>
      </c>
      <c r="E116" s="18">
        <f>'Combined_P1-I'!M120</f>
        <v>0</v>
      </c>
      <c r="G116" s="18">
        <f>'Combined_P2-I'!I120</f>
        <v>7</v>
      </c>
      <c r="H116" s="18">
        <f>'Combined_P2-I'!J120</f>
        <v>7.5</v>
      </c>
      <c r="I116" s="18">
        <f>'Combined_P2-I'!K120</f>
        <v>6</v>
      </c>
      <c r="J116" s="18">
        <f>'Combined_P2-I'!L120</f>
        <v>0</v>
      </c>
      <c r="K116" s="18">
        <f>'Combined_P2-I'!M120</f>
        <v>0</v>
      </c>
      <c r="M116" s="18">
        <f>'Combined_CA-I'!I120</f>
        <v>6.1</v>
      </c>
      <c r="N116" s="18">
        <f>'Combined_CA-I'!J120</f>
        <v>6.1</v>
      </c>
      <c r="O116" s="18">
        <f>'Combined_CA-I'!K120</f>
        <v>6.1</v>
      </c>
      <c r="P116" s="18">
        <f>'Combined_CA-I'!L120</f>
        <v>6.1</v>
      </c>
      <c r="Q116" s="18">
        <f>'Combined_CA-I'!M120</f>
        <v>6.1</v>
      </c>
      <c r="S116" s="32"/>
      <c r="U116" s="18">
        <f t="shared" si="16"/>
        <v>20.100000000000001</v>
      </c>
      <c r="V116" s="18">
        <f t="shared" si="17"/>
        <v>21.1</v>
      </c>
      <c r="W116" s="18">
        <f t="shared" si="18"/>
        <v>18.100000000000001</v>
      </c>
      <c r="X116" s="18">
        <f t="shared" si="19"/>
        <v>6.1</v>
      </c>
      <c r="Y116" s="18">
        <f t="shared" si="20"/>
        <v>6.1</v>
      </c>
    </row>
    <row r="117" spans="1:25" x14ac:dyDescent="0.3">
      <c r="A117" s="18">
        <f>'Combined_P1-I'!I121</f>
        <v>0</v>
      </c>
      <c r="B117" s="18">
        <f>'Combined_P1-I'!J121</f>
        <v>8.5</v>
      </c>
      <c r="C117" s="18">
        <f>'Combined_P1-I'!K121</f>
        <v>3</v>
      </c>
      <c r="D117" s="18">
        <f>'Combined_P1-I'!L121</f>
        <v>0</v>
      </c>
      <c r="E117" s="18">
        <f>'Combined_P1-I'!M121</f>
        <v>0</v>
      </c>
      <c r="G117" s="18">
        <f>'Combined_P2-I'!I121</f>
        <v>0</v>
      </c>
      <c r="H117" s="18">
        <f>'Combined_P2-I'!J121</f>
        <v>8.5</v>
      </c>
      <c r="I117" s="18">
        <f>'Combined_P2-I'!K121</f>
        <v>3</v>
      </c>
      <c r="J117" s="18">
        <f>'Combined_P2-I'!L121</f>
        <v>0</v>
      </c>
      <c r="K117" s="18">
        <f>'Combined_P2-I'!M121</f>
        <v>0</v>
      </c>
      <c r="M117" s="18">
        <f>'Combined_CA-I'!I121</f>
        <v>7.1599999999999993</v>
      </c>
      <c r="N117" s="18">
        <f>'Combined_CA-I'!J121</f>
        <v>7.1599999999999993</v>
      </c>
      <c r="O117" s="18">
        <f>'Combined_CA-I'!K121</f>
        <v>7.1599999999999993</v>
      </c>
      <c r="P117" s="18">
        <f>'Combined_CA-I'!L121</f>
        <v>7.1599999999999993</v>
      </c>
      <c r="Q117" s="18">
        <f>'Combined_CA-I'!M121</f>
        <v>7.1599999999999993</v>
      </c>
      <c r="S117" s="32"/>
      <c r="U117" s="18">
        <f t="shared" si="16"/>
        <v>7.1599999999999993</v>
      </c>
      <c r="V117" s="18">
        <f t="shared" si="17"/>
        <v>24.16</v>
      </c>
      <c r="W117" s="18">
        <f t="shared" si="18"/>
        <v>13.16</v>
      </c>
      <c r="X117" s="18">
        <f t="shared" si="19"/>
        <v>7.1599999999999993</v>
      </c>
      <c r="Y117" s="18">
        <f t="shared" si="20"/>
        <v>7.1599999999999993</v>
      </c>
    </row>
    <row r="118" spans="1:25" x14ac:dyDescent="0.3">
      <c r="A118" s="18">
        <f>'Combined_P1-I'!I122</f>
        <v>6</v>
      </c>
      <c r="B118" s="18">
        <f>'Combined_P1-I'!J122</f>
        <v>4.5</v>
      </c>
      <c r="C118" s="18">
        <f>'Combined_P1-I'!K122</f>
        <v>4</v>
      </c>
      <c r="D118" s="18">
        <f>'Combined_P1-I'!L122</f>
        <v>0</v>
      </c>
      <c r="E118" s="18">
        <f>'Combined_P1-I'!M122</f>
        <v>0</v>
      </c>
      <c r="G118" s="18">
        <f>'Combined_P2-I'!I122</f>
        <v>6</v>
      </c>
      <c r="H118" s="18">
        <f>'Combined_P2-I'!J122</f>
        <v>4.5</v>
      </c>
      <c r="I118" s="18">
        <f>'Combined_P2-I'!K122</f>
        <v>4</v>
      </c>
      <c r="J118" s="18">
        <f>'Combined_P2-I'!L122</f>
        <v>0</v>
      </c>
      <c r="K118" s="18">
        <f>'Combined_P2-I'!M122</f>
        <v>0</v>
      </c>
      <c r="M118" s="18">
        <f>'Combined_CA-I'!I122</f>
        <v>6.3</v>
      </c>
      <c r="N118" s="18">
        <f>'Combined_CA-I'!J122</f>
        <v>6.3</v>
      </c>
      <c r="O118" s="18">
        <f>'Combined_CA-I'!K122</f>
        <v>6.3</v>
      </c>
      <c r="P118" s="18">
        <f>'Combined_CA-I'!L122</f>
        <v>6.3</v>
      </c>
      <c r="Q118" s="18">
        <f>'Combined_CA-I'!M122</f>
        <v>6.3</v>
      </c>
      <c r="S118" s="32"/>
      <c r="U118" s="18">
        <f t="shared" si="16"/>
        <v>18.3</v>
      </c>
      <c r="V118" s="18">
        <f t="shared" si="17"/>
        <v>15.3</v>
      </c>
      <c r="W118" s="18">
        <f t="shared" si="18"/>
        <v>14.3</v>
      </c>
      <c r="X118" s="18">
        <f t="shared" si="19"/>
        <v>6.3</v>
      </c>
      <c r="Y118" s="18">
        <f t="shared" si="20"/>
        <v>6.3</v>
      </c>
    </row>
    <row r="119" spans="1:25" x14ac:dyDescent="0.3">
      <c r="A119" s="18">
        <f>'Combined_P1-I'!I123</f>
        <v>6</v>
      </c>
      <c r="B119" s="18">
        <f>'Combined_P1-I'!J123</f>
        <v>21.5</v>
      </c>
      <c r="C119" s="18">
        <f>'Combined_P1-I'!K123</f>
        <v>4</v>
      </c>
      <c r="D119" s="18">
        <f>'Combined_P1-I'!L123</f>
        <v>0</v>
      </c>
      <c r="E119" s="18">
        <f>'Combined_P1-I'!M123</f>
        <v>0</v>
      </c>
      <c r="G119" s="18">
        <f>'Combined_P2-I'!I123</f>
        <v>6</v>
      </c>
      <c r="H119" s="18">
        <f>'Combined_P2-I'!J123</f>
        <v>21.5</v>
      </c>
      <c r="I119" s="18">
        <f>'Combined_P2-I'!K123</f>
        <v>4</v>
      </c>
      <c r="J119" s="18">
        <f>'Combined_P2-I'!L123</f>
        <v>0</v>
      </c>
      <c r="K119" s="18">
        <f>'Combined_P2-I'!M123</f>
        <v>0</v>
      </c>
      <c r="M119" s="18">
        <f>'Combined_CA-I'!I123</f>
        <v>5.82</v>
      </c>
      <c r="N119" s="18">
        <f>'Combined_CA-I'!J123</f>
        <v>5.82</v>
      </c>
      <c r="O119" s="18">
        <f>'Combined_CA-I'!K123</f>
        <v>5.82</v>
      </c>
      <c r="P119" s="18">
        <f>'Combined_CA-I'!L123</f>
        <v>5.82</v>
      </c>
      <c r="Q119" s="18">
        <f>'Combined_CA-I'!M123</f>
        <v>5.82</v>
      </c>
      <c r="S119" s="32"/>
      <c r="U119" s="18">
        <f t="shared" si="16"/>
        <v>17.82</v>
      </c>
      <c r="V119" s="18">
        <f t="shared" si="17"/>
        <v>48.82</v>
      </c>
      <c r="W119" s="18">
        <f t="shared" si="18"/>
        <v>13.82</v>
      </c>
      <c r="X119" s="18">
        <f t="shared" si="19"/>
        <v>5.82</v>
      </c>
      <c r="Y119" s="18">
        <f t="shared" si="20"/>
        <v>5.82</v>
      </c>
    </row>
    <row r="120" spans="1:25" x14ac:dyDescent="0.3">
      <c r="A120" s="18">
        <f>'Combined_P1-I'!I124</f>
        <v>7</v>
      </c>
      <c r="B120" s="18">
        <f>'Combined_P1-I'!J124</f>
        <v>7</v>
      </c>
      <c r="C120" s="18">
        <f>'Combined_P1-I'!K124</f>
        <v>6</v>
      </c>
      <c r="D120" s="18">
        <f>'Combined_P1-I'!L124</f>
        <v>0</v>
      </c>
      <c r="E120" s="18">
        <f>'Combined_P1-I'!M124</f>
        <v>0</v>
      </c>
      <c r="G120" s="18">
        <f>'Combined_P2-I'!I124</f>
        <v>7</v>
      </c>
      <c r="H120" s="18">
        <f>'Combined_P2-I'!J124</f>
        <v>7</v>
      </c>
      <c r="I120" s="18">
        <f>'Combined_P2-I'!K124</f>
        <v>6</v>
      </c>
      <c r="J120" s="18">
        <f>'Combined_P2-I'!L124</f>
        <v>0</v>
      </c>
      <c r="K120" s="18">
        <f>'Combined_P2-I'!M124</f>
        <v>0</v>
      </c>
      <c r="M120" s="18">
        <f>'Combined_CA-I'!I124</f>
        <v>7.0400000000000009</v>
      </c>
      <c r="N120" s="18">
        <f>'Combined_CA-I'!J124</f>
        <v>7.0400000000000009</v>
      </c>
      <c r="O120" s="18">
        <f>'Combined_CA-I'!K124</f>
        <v>7.0400000000000009</v>
      </c>
      <c r="P120" s="18">
        <f>'Combined_CA-I'!L124</f>
        <v>7.0400000000000009</v>
      </c>
      <c r="Q120" s="18">
        <f>'Combined_CA-I'!M124</f>
        <v>7.0400000000000009</v>
      </c>
      <c r="S120" s="32"/>
      <c r="U120" s="18">
        <f t="shared" si="16"/>
        <v>21.04</v>
      </c>
      <c r="V120" s="18">
        <f t="shared" si="17"/>
        <v>21.04</v>
      </c>
      <c r="W120" s="18">
        <f t="shared" si="18"/>
        <v>19.04</v>
      </c>
      <c r="X120" s="18">
        <f t="shared" si="19"/>
        <v>7.0400000000000009</v>
      </c>
      <c r="Y120" s="18">
        <f t="shared" si="20"/>
        <v>7.0400000000000009</v>
      </c>
    </row>
    <row r="121" spans="1:25" x14ac:dyDescent="0.3">
      <c r="A121" s="18">
        <f>'Combined_P1-I'!I125</f>
        <v>3</v>
      </c>
      <c r="B121" s="18">
        <f>'Combined_P1-I'!J125</f>
        <v>21.5</v>
      </c>
      <c r="C121" s="18">
        <f>'Combined_P1-I'!K125</f>
        <v>5</v>
      </c>
      <c r="D121" s="18">
        <f>'Combined_P1-I'!L125</f>
        <v>0</v>
      </c>
      <c r="E121" s="18">
        <f>'Combined_P1-I'!M125</f>
        <v>0</v>
      </c>
      <c r="G121" s="18">
        <f>'Combined_P2-I'!I125</f>
        <v>3</v>
      </c>
      <c r="H121" s="18">
        <f>'Combined_P2-I'!J125</f>
        <v>21.5</v>
      </c>
      <c r="I121" s="18">
        <f>'Combined_P2-I'!K125</f>
        <v>5</v>
      </c>
      <c r="J121" s="18">
        <f>'Combined_P2-I'!L125</f>
        <v>0</v>
      </c>
      <c r="K121" s="18">
        <f>'Combined_P2-I'!M125</f>
        <v>0</v>
      </c>
      <c r="M121" s="18">
        <f>'Combined_CA-I'!I125</f>
        <v>7.02</v>
      </c>
      <c r="N121" s="18">
        <f>'Combined_CA-I'!J125</f>
        <v>7.02</v>
      </c>
      <c r="O121" s="18">
        <f>'Combined_CA-I'!K125</f>
        <v>7.02</v>
      </c>
      <c r="P121" s="18">
        <f>'Combined_CA-I'!L125</f>
        <v>7.02</v>
      </c>
      <c r="Q121" s="18">
        <f>'Combined_CA-I'!M125</f>
        <v>7.02</v>
      </c>
      <c r="S121" s="32"/>
      <c r="U121" s="18">
        <f t="shared" si="16"/>
        <v>13.02</v>
      </c>
      <c r="V121" s="18">
        <f t="shared" si="17"/>
        <v>50.019999999999996</v>
      </c>
      <c r="W121" s="18">
        <f t="shared" si="18"/>
        <v>17.02</v>
      </c>
      <c r="X121" s="18">
        <f t="shared" si="19"/>
        <v>7.02</v>
      </c>
      <c r="Y121" s="18">
        <f t="shared" si="20"/>
        <v>7.02</v>
      </c>
    </row>
    <row r="122" spans="1:25" x14ac:dyDescent="0.3">
      <c r="A122" s="18">
        <f>'Combined_P1-I'!I126</f>
        <v>6</v>
      </c>
      <c r="B122" s="18">
        <f>'Combined_P1-I'!J126</f>
        <v>12.5</v>
      </c>
      <c r="C122" s="18">
        <f>'Combined_P1-I'!K126</f>
        <v>5</v>
      </c>
      <c r="D122" s="18">
        <f>'Combined_P1-I'!L126</f>
        <v>0</v>
      </c>
      <c r="E122" s="18">
        <f>'Combined_P1-I'!M126</f>
        <v>0</v>
      </c>
      <c r="G122" s="18">
        <f>'Combined_P2-I'!I126</f>
        <v>6</v>
      </c>
      <c r="H122" s="18">
        <f>'Combined_P2-I'!J126</f>
        <v>12.5</v>
      </c>
      <c r="I122" s="18">
        <f>'Combined_P2-I'!K126</f>
        <v>5</v>
      </c>
      <c r="J122" s="18">
        <f>'Combined_P2-I'!L126</f>
        <v>0</v>
      </c>
      <c r="K122" s="18">
        <f>'Combined_P2-I'!M126</f>
        <v>0</v>
      </c>
      <c r="M122" s="18">
        <f>'Combined_CA-I'!I126</f>
        <v>6.2200000000000006</v>
      </c>
      <c r="N122" s="18">
        <f>'Combined_CA-I'!J126</f>
        <v>6.2200000000000006</v>
      </c>
      <c r="O122" s="18">
        <f>'Combined_CA-I'!K126</f>
        <v>6.2200000000000006</v>
      </c>
      <c r="P122" s="18">
        <f>'Combined_CA-I'!L126</f>
        <v>6.2200000000000006</v>
      </c>
      <c r="Q122" s="18">
        <f>'Combined_CA-I'!M126</f>
        <v>6.2200000000000006</v>
      </c>
      <c r="S122" s="32"/>
      <c r="U122" s="18">
        <f t="shared" si="16"/>
        <v>18.22</v>
      </c>
      <c r="V122" s="18">
        <f t="shared" si="17"/>
        <v>31.22</v>
      </c>
      <c r="W122" s="18">
        <f t="shared" si="18"/>
        <v>16.22</v>
      </c>
      <c r="X122" s="18">
        <f t="shared" si="19"/>
        <v>6.2200000000000006</v>
      </c>
      <c r="Y122" s="18">
        <f t="shared" si="20"/>
        <v>6.2200000000000006</v>
      </c>
    </row>
    <row r="123" spans="1:25" x14ac:dyDescent="0.3">
      <c r="A123" s="18">
        <f>'Combined_P1-I'!I127</f>
        <v>6</v>
      </c>
      <c r="B123" s="18">
        <f>'Combined_P1-I'!J127</f>
        <v>17.5</v>
      </c>
      <c r="C123" s="18">
        <f>'Combined_P1-I'!K127</f>
        <v>5</v>
      </c>
      <c r="D123" s="18">
        <f>'Combined_P1-I'!L127</f>
        <v>0</v>
      </c>
      <c r="E123" s="18">
        <f>'Combined_P1-I'!M127</f>
        <v>0</v>
      </c>
      <c r="G123" s="18">
        <f>'Combined_P2-I'!I127</f>
        <v>6</v>
      </c>
      <c r="H123" s="18">
        <f>'Combined_P2-I'!J127</f>
        <v>17.5</v>
      </c>
      <c r="I123" s="18">
        <f>'Combined_P2-I'!K127</f>
        <v>5</v>
      </c>
      <c r="J123" s="18">
        <f>'Combined_P2-I'!L127</f>
        <v>0</v>
      </c>
      <c r="K123" s="18">
        <f>'Combined_P2-I'!M127</f>
        <v>0</v>
      </c>
      <c r="M123" s="18">
        <f>'Combined_CA-I'!I127</f>
        <v>7.76</v>
      </c>
      <c r="N123" s="18">
        <f>'Combined_CA-I'!J127</f>
        <v>7.76</v>
      </c>
      <c r="O123" s="18">
        <f>'Combined_CA-I'!K127</f>
        <v>7.76</v>
      </c>
      <c r="P123" s="18">
        <f>'Combined_CA-I'!L127</f>
        <v>7.76</v>
      </c>
      <c r="Q123" s="18">
        <f>'Combined_CA-I'!M127</f>
        <v>7.76</v>
      </c>
      <c r="S123" s="32"/>
      <c r="U123" s="18">
        <f t="shared" si="16"/>
        <v>19.759999999999998</v>
      </c>
      <c r="V123" s="18">
        <f t="shared" si="17"/>
        <v>42.76</v>
      </c>
      <c r="W123" s="18">
        <f t="shared" si="18"/>
        <v>17.759999999999998</v>
      </c>
      <c r="X123" s="18">
        <f t="shared" si="19"/>
        <v>7.76</v>
      </c>
      <c r="Y123" s="18">
        <f t="shared" si="20"/>
        <v>7.76</v>
      </c>
    </row>
    <row r="124" spans="1:25" x14ac:dyDescent="0.3">
      <c r="A124" s="18">
        <f>'Combined_P1-I'!I128</f>
        <v>1</v>
      </c>
      <c r="B124" s="18">
        <f>'Combined_P1-I'!J128</f>
        <v>17.5</v>
      </c>
      <c r="C124" s="18">
        <f>'Combined_P1-I'!K128</f>
        <v>6</v>
      </c>
      <c r="D124" s="18">
        <f>'Combined_P1-I'!L128</f>
        <v>0</v>
      </c>
      <c r="E124" s="18">
        <f>'Combined_P1-I'!M128</f>
        <v>0</v>
      </c>
      <c r="G124" s="18">
        <f>'Combined_P2-I'!I128</f>
        <v>1</v>
      </c>
      <c r="H124" s="18">
        <f>'Combined_P2-I'!J128</f>
        <v>17.5</v>
      </c>
      <c r="I124" s="18">
        <f>'Combined_P2-I'!K128</f>
        <v>6</v>
      </c>
      <c r="J124" s="18">
        <f>'Combined_P2-I'!L128</f>
        <v>0</v>
      </c>
      <c r="K124" s="18">
        <f>'Combined_P2-I'!M128</f>
        <v>0</v>
      </c>
      <c r="M124" s="18">
        <f>'Combined_CA-I'!I128</f>
        <v>6.74</v>
      </c>
      <c r="N124" s="18">
        <f>'Combined_CA-I'!J128</f>
        <v>6.74</v>
      </c>
      <c r="O124" s="18">
        <f>'Combined_CA-I'!K128</f>
        <v>6.74</v>
      </c>
      <c r="P124" s="18">
        <f>'Combined_CA-I'!L128</f>
        <v>6.74</v>
      </c>
      <c r="Q124" s="18">
        <f>'Combined_CA-I'!M128</f>
        <v>6.74</v>
      </c>
      <c r="S124" s="32"/>
      <c r="U124" s="18">
        <f t="shared" si="16"/>
        <v>8.74</v>
      </c>
      <c r="V124" s="18">
        <f t="shared" si="17"/>
        <v>41.74</v>
      </c>
      <c r="W124" s="18">
        <f t="shared" si="18"/>
        <v>18.740000000000002</v>
      </c>
      <c r="X124" s="18">
        <f t="shared" si="19"/>
        <v>6.74</v>
      </c>
      <c r="Y124" s="18">
        <f t="shared" si="20"/>
        <v>6.74</v>
      </c>
    </row>
    <row r="125" spans="1:25" x14ac:dyDescent="0.3">
      <c r="A125" s="18">
        <f>'Combined_P1-I'!I129</f>
        <v>2</v>
      </c>
      <c r="B125" s="18">
        <f>'Combined_P1-I'!J129</f>
        <v>12.5</v>
      </c>
      <c r="C125" s="18">
        <f>'Combined_P1-I'!K129</f>
        <v>5</v>
      </c>
      <c r="D125" s="18">
        <f>'Combined_P1-I'!L129</f>
        <v>0</v>
      </c>
      <c r="E125" s="18">
        <f>'Combined_P1-I'!M129</f>
        <v>0</v>
      </c>
      <c r="G125" s="18">
        <f>'Combined_P2-I'!I129</f>
        <v>2</v>
      </c>
      <c r="H125" s="18">
        <f>'Combined_P2-I'!J129</f>
        <v>12.5</v>
      </c>
      <c r="I125" s="18">
        <f>'Combined_P2-I'!K129</f>
        <v>5</v>
      </c>
      <c r="J125" s="18">
        <f>'Combined_P2-I'!L129</f>
        <v>0</v>
      </c>
      <c r="K125" s="18">
        <f>'Combined_P2-I'!M129</f>
        <v>0</v>
      </c>
      <c r="M125" s="18">
        <f>'Combined_CA-I'!I129</f>
        <v>7.7200000000000006</v>
      </c>
      <c r="N125" s="18">
        <f>'Combined_CA-I'!J129</f>
        <v>7.7200000000000006</v>
      </c>
      <c r="O125" s="18">
        <f>'Combined_CA-I'!K129</f>
        <v>7.7200000000000006</v>
      </c>
      <c r="P125" s="18">
        <f>'Combined_CA-I'!L129</f>
        <v>7.7200000000000006</v>
      </c>
      <c r="Q125" s="18">
        <f>'Combined_CA-I'!M129</f>
        <v>7.7200000000000006</v>
      </c>
      <c r="S125" s="32"/>
      <c r="U125" s="18">
        <f t="shared" si="16"/>
        <v>11.72</v>
      </c>
      <c r="V125" s="18">
        <f t="shared" si="17"/>
        <v>32.72</v>
      </c>
      <c r="W125" s="18">
        <f t="shared" si="18"/>
        <v>17.72</v>
      </c>
      <c r="X125" s="18">
        <f t="shared" si="19"/>
        <v>7.7200000000000006</v>
      </c>
      <c r="Y125" s="18">
        <f t="shared" si="20"/>
        <v>7.7200000000000006</v>
      </c>
    </row>
    <row r="126" spans="1:25" x14ac:dyDescent="0.3">
      <c r="A126" s="18">
        <f>'Combined_P1-I'!I130</f>
        <v>6</v>
      </c>
      <c r="B126" s="18">
        <f>'Combined_P1-I'!J130</f>
        <v>10.5</v>
      </c>
      <c r="C126" s="18">
        <f>'Combined_P1-I'!K130</f>
        <v>7</v>
      </c>
      <c r="D126" s="18">
        <f>'Combined_P1-I'!L130</f>
        <v>0</v>
      </c>
      <c r="E126" s="18">
        <f>'Combined_P1-I'!M130</f>
        <v>0</v>
      </c>
      <c r="G126" s="18">
        <f>'Combined_P2-I'!I130</f>
        <v>6</v>
      </c>
      <c r="H126" s="18">
        <f>'Combined_P2-I'!J130</f>
        <v>10.5</v>
      </c>
      <c r="I126" s="18">
        <f>'Combined_P2-I'!K130</f>
        <v>7</v>
      </c>
      <c r="J126" s="18">
        <f>'Combined_P2-I'!L130</f>
        <v>0</v>
      </c>
      <c r="K126" s="18">
        <f>'Combined_P2-I'!M130</f>
        <v>0</v>
      </c>
      <c r="M126" s="18">
        <f>'Combined_CA-I'!I130</f>
        <v>7.2200000000000006</v>
      </c>
      <c r="N126" s="18">
        <f>'Combined_CA-I'!J130</f>
        <v>7.2200000000000006</v>
      </c>
      <c r="O126" s="18">
        <f>'Combined_CA-I'!K130</f>
        <v>7.2200000000000006</v>
      </c>
      <c r="P126" s="18">
        <f>'Combined_CA-I'!L130</f>
        <v>7.2200000000000006</v>
      </c>
      <c r="Q126" s="18">
        <f>'Combined_CA-I'!M130</f>
        <v>7.2200000000000006</v>
      </c>
      <c r="S126" s="32"/>
      <c r="U126" s="18">
        <f t="shared" si="16"/>
        <v>19.22</v>
      </c>
      <c r="V126" s="18">
        <f t="shared" si="17"/>
        <v>28.22</v>
      </c>
      <c r="W126" s="18">
        <f t="shared" si="18"/>
        <v>21.22</v>
      </c>
      <c r="X126" s="18">
        <f t="shared" si="19"/>
        <v>7.2200000000000006</v>
      </c>
      <c r="Y126" s="18">
        <f t="shared" si="20"/>
        <v>7.2200000000000006</v>
      </c>
    </row>
    <row r="127" spans="1:25" x14ac:dyDescent="0.3">
      <c r="A127" s="18">
        <f>'Combined_P1-I'!I131</f>
        <v>2</v>
      </c>
      <c r="B127" s="18">
        <f>'Combined_P1-I'!J131</f>
        <v>7</v>
      </c>
      <c r="C127" s="18">
        <f>'Combined_P1-I'!K131</f>
        <v>5</v>
      </c>
      <c r="D127" s="18">
        <f>'Combined_P1-I'!L131</f>
        <v>0</v>
      </c>
      <c r="E127" s="18">
        <f>'Combined_P1-I'!M131</f>
        <v>0</v>
      </c>
      <c r="G127" s="18">
        <f>'Combined_P2-I'!I131</f>
        <v>2</v>
      </c>
      <c r="H127" s="18">
        <f>'Combined_P2-I'!J131</f>
        <v>7</v>
      </c>
      <c r="I127" s="18">
        <f>'Combined_P2-I'!K131</f>
        <v>5</v>
      </c>
      <c r="J127" s="18">
        <f>'Combined_P2-I'!L131</f>
        <v>0</v>
      </c>
      <c r="K127" s="18">
        <f>'Combined_P2-I'!M131</f>
        <v>0</v>
      </c>
      <c r="M127" s="18">
        <f>'Combined_CA-I'!I131</f>
        <v>5.26</v>
      </c>
      <c r="N127" s="18">
        <f>'Combined_CA-I'!J131</f>
        <v>5.26</v>
      </c>
      <c r="O127" s="18">
        <f>'Combined_CA-I'!K131</f>
        <v>5.26</v>
      </c>
      <c r="P127" s="18">
        <f>'Combined_CA-I'!L131</f>
        <v>5.26</v>
      </c>
      <c r="Q127" s="18">
        <f>'Combined_CA-I'!M131</f>
        <v>5.26</v>
      </c>
      <c r="S127" s="32"/>
      <c r="U127" s="18">
        <f t="shared" si="16"/>
        <v>9.26</v>
      </c>
      <c r="V127" s="18">
        <f t="shared" si="17"/>
        <v>19.259999999999998</v>
      </c>
      <c r="W127" s="18">
        <f t="shared" si="18"/>
        <v>15.26</v>
      </c>
      <c r="X127" s="18">
        <f t="shared" si="19"/>
        <v>5.26</v>
      </c>
      <c r="Y127" s="18">
        <f t="shared" si="20"/>
        <v>5.26</v>
      </c>
    </row>
    <row r="128" spans="1:25" x14ac:dyDescent="0.3">
      <c r="A128" s="18">
        <f>'Combined_P1-I'!I132</f>
        <v>5</v>
      </c>
      <c r="B128" s="18">
        <f>'Combined_P1-I'!J132</f>
        <v>18.5</v>
      </c>
      <c r="C128" s="18">
        <f>'Combined_P1-I'!K132</f>
        <v>4</v>
      </c>
      <c r="D128" s="18">
        <f>'Combined_P1-I'!L132</f>
        <v>0</v>
      </c>
      <c r="E128" s="18">
        <f>'Combined_P1-I'!M132</f>
        <v>0</v>
      </c>
      <c r="G128" s="18">
        <f>'Combined_P2-I'!I132</f>
        <v>5</v>
      </c>
      <c r="H128" s="18">
        <f>'Combined_P2-I'!J132</f>
        <v>18.5</v>
      </c>
      <c r="I128" s="18">
        <f>'Combined_P2-I'!K132</f>
        <v>4</v>
      </c>
      <c r="J128" s="18">
        <f>'Combined_P2-I'!L132</f>
        <v>0</v>
      </c>
      <c r="K128" s="18">
        <f>'Combined_P2-I'!M132</f>
        <v>0</v>
      </c>
      <c r="M128" s="18">
        <f>'Combined_CA-I'!I132</f>
        <v>7.32</v>
      </c>
      <c r="N128" s="18">
        <f>'Combined_CA-I'!J132</f>
        <v>7.32</v>
      </c>
      <c r="O128" s="18">
        <f>'Combined_CA-I'!K132</f>
        <v>7.32</v>
      </c>
      <c r="P128" s="18">
        <f>'Combined_CA-I'!L132</f>
        <v>7.32</v>
      </c>
      <c r="Q128" s="18">
        <f>'Combined_CA-I'!M132</f>
        <v>7.32</v>
      </c>
      <c r="S128" s="32"/>
      <c r="U128" s="18">
        <f t="shared" si="16"/>
        <v>17.32</v>
      </c>
      <c r="V128" s="18">
        <f t="shared" si="17"/>
        <v>44.32</v>
      </c>
      <c r="W128" s="18">
        <f t="shared" si="18"/>
        <v>15.32</v>
      </c>
      <c r="X128" s="18">
        <f t="shared" si="19"/>
        <v>7.32</v>
      </c>
      <c r="Y128" s="18">
        <f t="shared" si="20"/>
        <v>7.32</v>
      </c>
    </row>
    <row r="129" spans="1:25" x14ac:dyDescent="0.3">
      <c r="A129" s="18">
        <f>'Combined_P1-I'!I133</f>
        <v>0</v>
      </c>
      <c r="B129" s="18">
        <f>'Combined_P1-I'!J133</f>
        <v>7</v>
      </c>
      <c r="C129" s="18">
        <f>'Combined_P1-I'!K133</f>
        <v>0</v>
      </c>
      <c r="D129" s="18">
        <f>'Combined_P1-I'!L133</f>
        <v>0</v>
      </c>
      <c r="E129" s="18">
        <f>'Combined_P1-I'!M133</f>
        <v>0</v>
      </c>
      <c r="G129" s="18">
        <f>'Combined_P2-I'!I133</f>
        <v>0</v>
      </c>
      <c r="H129" s="18">
        <f>'Combined_P2-I'!J133</f>
        <v>7</v>
      </c>
      <c r="I129" s="18">
        <f>'Combined_P2-I'!K133</f>
        <v>0</v>
      </c>
      <c r="J129" s="18">
        <f>'Combined_P2-I'!L133</f>
        <v>0</v>
      </c>
      <c r="K129" s="18">
        <f>'Combined_P2-I'!M133</f>
        <v>0</v>
      </c>
      <c r="M129" s="18">
        <f>'Combined_CA-I'!I133</f>
        <v>5.8</v>
      </c>
      <c r="N129" s="18">
        <f>'Combined_CA-I'!J133</f>
        <v>5.8</v>
      </c>
      <c r="O129" s="18">
        <f>'Combined_CA-I'!K133</f>
        <v>5.8</v>
      </c>
      <c r="P129" s="18">
        <f>'Combined_CA-I'!L133</f>
        <v>5.8</v>
      </c>
      <c r="Q129" s="18">
        <f>'Combined_CA-I'!M133</f>
        <v>5.8</v>
      </c>
      <c r="S129" s="32"/>
      <c r="U129" s="18">
        <f t="shared" si="16"/>
        <v>5.8</v>
      </c>
      <c r="V129" s="18">
        <f t="shared" si="17"/>
        <v>19.8</v>
      </c>
      <c r="W129" s="18">
        <f t="shared" si="18"/>
        <v>5.8</v>
      </c>
      <c r="X129" s="18">
        <f t="shared" si="19"/>
        <v>5.8</v>
      </c>
      <c r="Y129" s="18">
        <f t="shared" si="20"/>
        <v>5.8</v>
      </c>
    </row>
    <row r="130" spans="1:25" x14ac:dyDescent="0.3">
      <c r="A130" s="18">
        <f>'Combined_P1-I'!I134</f>
        <v>7</v>
      </c>
      <c r="B130" s="18">
        <f>'Combined_P1-I'!J134</f>
        <v>19</v>
      </c>
      <c r="C130" s="18">
        <f>'Combined_P1-I'!K134</f>
        <v>6</v>
      </c>
      <c r="D130" s="18">
        <f>'Combined_P1-I'!L134</f>
        <v>0</v>
      </c>
      <c r="E130" s="18">
        <f>'Combined_P1-I'!M134</f>
        <v>0</v>
      </c>
      <c r="G130" s="18">
        <f>'Combined_P2-I'!I134</f>
        <v>7</v>
      </c>
      <c r="H130" s="18">
        <f>'Combined_P2-I'!J134</f>
        <v>19</v>
      </c>
      <c r="I130" s="18">
        <f>'Combined_P2-I'!K134</f>
        <v>6</v>
      </c>
      <c r="J130" s="18">
        <f>'Combined_P2-I'!L134</f>
        <v>0</v>
      </c>
      <c r="K130" s="18">
        <f>'Combined_P2-I'!M134</f>
        <v>0</v>
      </c>
      <c r="M130" s="18">
        <f>'Combined_CA-I'!I134</f>
        <v>7.18</v>
      </c>
      <c r="N130" s="18">
        <f>'Combined_CA-I'!J134</f>
        <v>7.18</v>
      </c>
      <c r="O130" s="18">
        <f>'Combined_CA-I'!K134</f>
        <v>7.18</v>
      </c>
      <c r="P130" s="18">
        <f>'Combined_CA-I'!L134</f>
        <v>7.18</v>
      </c>
      <c r="Q130" s="18">
        <f>'Combined_CA-I'!M134</f>
        <v>7.18</v>
      </c>
      <c r="S130" s="32"/>
      <c r="U130" s="18">
        <f t="shared" si="16"/>
        <v>21.18</v>
      </c>
      <c r="V130" s="18">
        <f t="shared" si="17"/>
        <v>45.18</v>
      </c>
      <c r="W130" s="18">
        <f t="shared" si="18"/>
        <v>19.18</v>
      </c>
      <c r="X130" s="18">
        <f t="shared" si="19"/>
        <v>7.18</v>
      </c>
      <c r="Y130" s="18">
        <f t="shared" si="20"/>
        <v>7.18</v>
      </c>
    </row>
    <row r="131" spans="1:25" x14ac:dyDescent="0.3">
      <c r="A131" s="18">
        <f>'Combined_P1-I'!I135</f>
        <v>3</v>
      </c>
      <c r="B131" s="18">
        <f>'Combined_P1-I'!J135</f>
        <v>1</v>
      </c>
      <c r="C131" s="18">
        <f>'Combined_P1-I'!K135</f>
        <v>7</v>
      </c>
      <c r="D131" s="18">
        <f>'Combined_P1-I'!L135</f>
        <v>0</v>
      </c>
      <c r="E131" s="18">
        <f>'Combined_P1-I'!M135</f>
        <v>0</v>
      </c>
      <c r="G131" s="18">
        <f>'Combined_P2-I'!I135</f>
        <v>3</v>
      </c>
      <c r="H131" s="18">
        <f>'Combined_P2-I'!J135</f>
        <v>1</v>
      </c>
      <c r="I131" s="18">
        <f>'Combined_P2-I'!K135</f>
        <v>7</v>
      </c>
      <c r="J131" s="18">
        <f>'Combined_P2-I'!L135</f>
        <v>0</v>
      </c>
      <c r="K131" s="18">
        <f>'Combined_P2-I'!M135</f>
        <v>0</v>
      </c>
      <c r="M131" s="18">
        <f>'Combined_CA-I'!I135</f>
        <v>7.94</v>
      </c>
      <c r="N131" s="18">
        <f>'Combined_CA-I'!J135</f>
        <v>7.94</v>
      </c>
      <c r="O131" s="18">
        <f>'Combined_CA-I'!K135</f>
        <v>7.94</v>
      </c>
      <c r="P131" s="18">
        <f>'Combined_CA-I'!L135</f>
        <v>7.94</v>
      </c>
      <c r="Q131" s="18">
        <f>'Combined_CA-I'!M135</f>
        <v>7.94</v>
      </c>
      <c r="S131" s="32"/>
      <c r="U131" s="18">
        <f t="shared" si="16"/>
        <v>13.940000000000001</v>
      </c>
      <c r="V131" s="18">
        <f t="shared" si="17"/>
        <v>9.9400000000000013</v>
      </c>
      <c r="W131" s="18">
        <f t="shared" si="18"/>
        <v>21.94</v>
      </c>
      <c r="X131" s="18">
        <f t="shared" si="19"/>
        <v>7.94</v>
      </c>
      <c r="Y131" s="18">
        <f t="shared" si="20"/>
        <v>7.94</v>
      </c>
    </row>
    <row r="132" spans="1:25" x14ac:dyDescent="0.3">
      <c r="A132" s="18">
        <f>'Combined_P1-I'!I136</f>
        <v>6</v>
      </c>
      <c r="B132" s="18">
        <f>'Combined_P1-I'!J136</f>
        <v>17</v>
      </c>
      <c r="C132" s="18">
        <f>'Combined_P1-I'!K136</f>
        <v>2</v>
      </c>
      <c r="D132" s="18">
        <f>'Combined_P1-I'!L136</f>
        <v>0</v>
      </c>
      <c r="E132" s="18">
        <f>'Combined_P1-I'!M136</f>
        <v>0</v>
      </c>
      <c r="G132" s="18">
        <f>'Combined_P2-I'!I136</f>
        <v>6</v>
      </c>
      <c r="H132" s="18">
        <f>'Combined_P2-I'!J136</f>
        <v>17</v>
      </c>
      <c r="I132" s="18">
        <f>'Combined_P2-I'!K136</f>
        <v>2</v>
      </c>
      <c r="J132" s="18">
        <f>'Combined_P2-I'!L136</f>
        <v>0</v>
      </c>
      <c r="K132" s="18">
        <f>'Combined_P2-I'!M136</f>
        <v>0</v>
      </c>
      <c r="M132" s="18">
        <f>'Combined_CA-I'!I136</f>
        <v>7.1</v>
      </c>
      <c r="N132" s="18">
        <f>'Combined_CA-I'!J136</f>
        <v>7.1</v>
      </c>
      <c r="O132" s="18">
        <f>'Combined_CA-I'!K136</f>
        <v>7.1</v>
      </c>
      <c r="P132" s="18">
        <f>'Combined_CA-I'!L136</f>
        <v>7.1</v>
      </c>
      <c r="Q132" s="18">
        <f>'Combined_CA-I'!M136</f>
        <v>7.1</v>
      </c>
      <c r="S132" s="32"/>
      <c r="U132" s="18">
        <f t="shared" si="16"/>
        <v>19.100000000000001</v>
      </c>
      <c r="V132" s="18">
        <f t="shared" si="17"/>
        <v>41.1</v>
      </c>
      <c r="W132" s="18">
        <f t="shared" si="18"/>
        <v>11.1</v>
      </c>
      <c r="X132" s="18">
        <f t="shared" si="19"/>
        <v>7.1</v>
      </c>
      <c r="Y132" s="18">
        <f t="shared" si="20"/>
        <v>7.1</v>
      </c>
    </row>
    <row r="133" spans="1:25" x14ac:dyDescent="0.3">
      <c r="A133" s="18">
        <f>'Combined_P1-I'!I137</f>
        <v>0</v>
      </c>
      <c r="B133" s="18">
        <f>'Combined_P1-I'!J137</f>
        <v>6</v>
      </c>
      <c r="C133" s="18">
        <f>'Combined_P1-I'!K137</f>
        <v>0</v>
      </c>
      <c r="D133" s="18">
        <f>'Combined_P1-I'!L137</f>
        <v>0</v>
      </c>
      <c r="E133" s="18">
        <f>'Combined_P1-I'!M137</f>
        <v>0</v>
      </c>
      <c r="G133" s="18">
        <f>'Combined_P2-I'!I137</f>
        <v>0</v>
      </c>
      <c r="H133" s="18">
        <f>'Combined_P2-I'!J137</f>
        <v>6</v>
      </c>
      <c r="I133" s="18">
        <f>'Combined_P2-I'!K137</f>
        <v>0</v>
      </c>
      <c r="J133" s="18">
        <f>'Combined_P2-I'!L137</f>
        <v>0</v>
      </c>
      <c r="K133" s="18">
        <f>'Combined_P2-I'!M137</f>
        <v>0</v>
      </c>
      <c r="M133" s="18">
        <f>'Combined_CA-I'!I137</f>
        <v>6.2200000000000006</v>
      </c>
      <c r="N133" s="18">
        <f>'Combined_CA-I'!J137</f>
        <v>6.2200000000000006</v>
      </c>
      <c r="O133" s="18">
        <f>'Combined_CA-I'!K137</f>
        <v>6.2200000000000006</v>
      </c>
      <c r="P133" s="18">
        <f>'Combined_CA-I'!L137</f>
        <v>6.2200000000000006</v>
      </c>
      <c r="Q133" s="18">
        <f>'Combined_CA-I'!M137</f>
        <v>6.2200000000000006</v>
      </c>
      <c r="S133" s="32"/>
      <c r="U133" s="18">
        <f t="shared" si="16"/>
        <v>6.2200000000000006</v>
      </c>
      <c r="V133" s="18">
        <f t="shared" si="17"/>
        <v>18.22</v>
      </c>
      <c r="W133" s="18">
        <f t="shared" si="18"/>
        <v>6.2200000000000006</v>
      </c>
      <c r="X133" s="18">
        <f t="shared" si="19"/>
        <v>6.2200000000000006</v>
      </c>
      <c r="Y133" s="18">
        <f t="shared" si="20"/>
        <v>6.2200000000000006</v>
      </c>
    </row>
    <row r="134" spans="1:25" x14ac:dyDescent="0.3">
      <c r="A134" s="18">
        <f>'Combined_P1-I'!I138</f>
        <v>6</v>
      </c>
      <c r="B134" s="18">
        <f>'Combined_P1-I'!J138</f>
        <v>11.5</v>
      </c>
      <c r="C134" s="18">
        <f>'Combined_P1-I'!K138</f>
        <v>5</v>
      </c>
      <c r="D134" s="18">
        <f>'Combined_P1-I'!L138</f>
        <v>0</v>
      </c>
      <c r="E134" s="18">
        <f>'Combined_P1-I'!M138</f>
        <v>0</v>
      </c>
      <c r="G134" s="18">
        <f>'Combined_P2-I'!I138</f>
        <v>6</v>
      </c>
      <c r="H134" s="18">
        <f>'Combined_P2-I'!J138</f>
        <v>11.5</v>
      </c>
      <c r="I134" s="18">
        <f>'Combined_P2-I'!K138</f>
        <v>5</v>
      </c>
      <c r="J134" s="18">
        <f>'Combined_P2-I'!L138</f>
        <v>0</v>
      </c>
      <c r="K134" s="18">
        <f>'Combined_P2-I'!M138</f>
        <v>0</v>
      </c>
      <c r="M134" s="18">
        <f>'Combined_CA-I'!I138</f>
        <v>6.34</v>
      </c>
      <c r="N134" s="18">
        <f>'Combined_CA-I'!J138</f>
        <v>6.34</v>
      </c>
      <c r="O134" s="18">
        <f>'Combined_CA-I'!K138</f>
        <v>6.34</v>
      </c>
      <c r="P134" s="18">
        <f>'Combined_CA-I'!L138</f>
        <v>6.34</v>
      </c>
      <c r="Q134" s="18">
        <f>'Combined_CA-I'!M138</f>
        <v>6.34</v>
      </c>
      <c r="S134" s="32"/>
      <c r="U134" s="18">
        <f t="shared" si="16"/>
        <v>18.34</v>
      </c>
      <c r="V134" s="18">
        <f t="shared" si="17"/>
        <v>29.34</v>
      </c>
      <c r="W134" s="18">
        <f t="shared" si="18"/>
        <v>16.34</v>
      </c>
      <c r="X134" s="18">
        <f t="shared" si="19"/>
        <v>6.34</v>
      </c>
      <c r="Y134" s="18">
        <f t="shared" si="20"/>
        <v>6.34</v>
      </c>
    </row>
    <row r="135" spans="1:25" x14ac:dyDescent="0.3">
      <c r="A135" s="18">
        <f>'Combined_P1-I'!I139</f>
        <v>5</v>
      </c>
      <c r="B135" s="18">
        <f>'Combined_P1-I'!J139</f>
        <v>18.5</v>
      </c>
      <c r="C135" s="18">
        <f>'Combined_P1-I'!K139</f>
        <v>2</v>
      </c>
      <c r="D135" s="18">
        <f>'Combined_P1-I'!L139</f>
        <v>0</v>
      </c>
      <c r="E135" s="18">
        <f>'Combined_P1-I'!M139</f>
        <v>0</v>
      </c>
      <c r="G135" s="18">
        <f>'Combined_P2-I'!I139</f>
        <v>5</v>
      </c>
      <c r="H135" s="18">
        <f>'Combined_P2-I'!J139</f>
        <v>18.5</v>
      </c>
      <c r="I135" s="18">
        <f>'Combined_P2-I'!K139</f>
        <v>2</v>
      </c>
      <c r="J135" s="18">
        <f>'Combined_P2-I'!L139</f>
        <v>0</v>
      </c>
      <c r="K135" s="18">
        <f>'Combined_P2-I'!M139</f>
        <v>0</v>
      </c>
      <c r="M135" s="18">
        <f>'Combined_CA-I'!I139</f>
        <v>7.7200000000000006</v>
      </c>
      <c r="N135" s="18">
        <f>'Combined_CA-I'!J139</f>
        <v>7.7200000000000006</v>
      </c>
      <c r="O135" s="18">
        <f>'Combined_CA-I'!K139</f>
        <v>7.7200000000000006</v>
      </c>
      <c r="P135" s="18">
        <f>'Combined_CA-I'!L139</f>
        <v>7.7200000000000006</v>
      </c>
      <c r="Q135" s="18">
        <f>'Combined_CA-I'!M139</f>
        <v>7.7200000000000006</v>
      </c>
      <c r="S135" s="32"/>
      <c r="U135" s="18">
        <f t="shared" ref="U135:U163" si="21">SUM(A135,G135,M135)</f>
        <v>17.72</v>
      </c>
      <c r="V135" s="18">
        <f t="shared" ref="V135:V163" si="22">SUM(B135,H135,N135)</f>
        <v>44.72</v>
      </c>
      <c r="W135" s="18">
        <f t="shared" ref="W135:W163" si="23">SUM(C135,I135,O135)</f>
        <v>11.72</v>
      </c>
      <c r="X135" s="18">
        <f t="shared" ref="X135:X163" si="24">SUM(D135,J135,P135)</f>
        <v>7.7200000000000006</v>
      </c>
      <c r="Y135" s="18">
        <f t="shared" ref="Y135:Y163" si="25">SUM(E135,K135,Q135)</f>
        <v>7.7200000000000006</v>
      </c>
    </row>
    <row r="136" spans="1:25" x14ac:dyDescent="0.3">
      <c r="A136" s="18">
        <f>'Combined_P1-I'!I140</f>
        <v>6</v>
      </c>
      <c r="B136" s="18">
        <f>'Combined_P1-I'!J140</f>
        <v>15.5</v>
      </c>
      <c r="C136" s="18">
        <f>'Combined_P1-I'!K140</f>
        <v>6</v>
      </c>
      <c r="D136" s="18">
        <f>'Combined_P1-I'!L140</f>
        <v>0</v>
      </c>
      <c r="E136" s="18">
        <f>'Combined_P1-I'!M140</f>
        <v>0</v>
      </c>
      <c r="G136" s="18">
        <f>'Combined_P2-I'!I140</f>
        <v>6</v>
      </c>
      <c r="H136" s="18">
        <f>'Combined_P2-I'!J140</f>
        <v>15.5</v>
      </c>
      <c r="I136" s="18">
        <f>'Combined_P2-I'!K140</f>
        <v>6</v>
      </c>
      <c r="J136" s="18">
        <f>'Combined_P2-I'!L140</f>
        <v>0</v>
      </c>
      <c r="K136" s="18">
        <f>'Combined_P2-I'!M140</f>
        <v>0</v>
      </c>
      <c r="M136" s="18">
        <f>'Combined_CA-I'!I140</f>
        <v>7.5</v>
      </c>
      <c r="N136" s="18">
        <f>'Combined_CA-I'!J140</f>
        <v>7.5</v>
      </c>
      <c r="O136" s="18">
        <f>'Combined_CA-I'!K140</f>
        <v>7.5</v>
      </c>
      <c r="P136" s="18">
        <f>'Combined_CA-I'!L140</f>
        <v>7.5</v>
      </c>
      <c r="Q136" s="18">
        <f>'Combined_CA-I'!M140</f>
        <v>7.5</v>
      </c>
      <c r="S136" s="32"/>
      <c r="U136" s="18">
        <f t="shared" si="21"/>
        <v>19.5</v>
      </c>
      <c r="V136" s="18">
        <f t="shared" si="22"/>
        <v>38.5</v>
      </c>
      <c r="W136" s="18">
        <f t="shared" si="23"/>
        <v>19.5</v>
      </c>
      <c r="X136" s="18">
        <f t="shared" si="24"/>
        <v>7.5</v>
      </c>
      <c r="Y136" s="18">
        <f t="shared" si="25"/>
        <v>7.5</v>
      </c>
    </row>
    <row r="137" spans="1:25" x14ac:dyDescent="0.3">
      <c r="A137" s="18">
        <f>'Combined_P1-I'!I141</f>
        <v>4</v>
      </c>
      <c r="B137" s="18">
        <f>'Combined_P1-I'!J141</f>
        <v>12.5</v>
      </c>
      <c r="C137" s="18">
        <f>'Combined_P1-I'!K141</f>
        <v>3</v>
      </c>
      <c r="D137" s="18">
        <f>'Combined_P1-I'!L141</f>
        <v>0</v>
      </c>
      <c r="E137" s="18">
        <f>'Combined_P1-I'!M141</f>
        <v>0</v>
      </c>
      <c r="G137" s="18">
        <f>'Combined_P2-I'!I141</f>
        <v>4</v>
      </c>
      <c r="H137" s="18">
        <f>'Combined_P2-I'!J141</f>
        <v>12.5</v>
      </c>
      <c r="I137" s="18">
        <f>'Combined_P2-I'!K141</f>
        <v>3</v>
      </c>
      <c r="J137" s="18">
        <f>'Combined_P2-I'!L141</f>
        <v>0</v>
      </c>
      <c r="K137" s="18">
        <f>'Combined_P2-I'!M141</f>
        <v>0</v>
      </c>
      <c r="M137" s="18">
        <f>'Combined_CA-I'!I141</f>
        <v>7</v>
      </c>
      <c r="N137" s="18">
        <f>'Combined_CA-I'!J141</f>
        <v>7</v>
      </c>
      <c r="O137" s="18">
        <f>'Combined_CA-I'!K141</f>
        <v>7</v>
      </c>
      <c r="P137" s="18">
        <f>'Combined_CA-I'!L141</f>
        <v>7</v>
      </c>
      <c r="Q137" s="18">
        <f>'Combined_CA-I'!M141</f>
        <v>7</v>
      </c>
      <c r="S137" s="32"/>
      <c r="U137" s="18">
        <f t="shared" si="21"/>
        <v>15</v>
      </c>
      <c r="V137" s="18">
        <f t="shared" si="22"/>
        <v>32</v>
      </c>
      <c r="W137" s="18">
        <f t="shared" si="23"/>
        <v>13</v>
      </c>
      <c r="X137" s="18">
        <f t="shared" si="24"/>
        <v>7</v>
      </c>
      <c r="Y137" s="18">
        <f t="shared" si="25"/>
        <v>7</v>
      </c>
    </row>
    <row r="138" spans="1:25" x14ac:dyDescent="0.3">
      <c r="A138" s="18">
        <f>'Combined_P1-I'!I142</f>
        <v>5</v>
      </c>
      <c r="B138" s="18">
        <f>'Combined_P1-I'!J142</f>
        <v>18.5</v>
      </c>
      <c r="C138" s="18">
        <f>'Combined_P1-I'!K142</f>
        <v>5</v>
      </c>
      <c r="D138" s="18">
        <f>'Combined_P1-I'!L142</f>
        <v>0</v>
      </c>
      <c r="E138" s="18">
        <f>'Combined_P1-I'!M142</f>
        <v>0</v>
      </c>
      <c r="G138" s="18">
        <f>'Combined_P2-I'!I142</f>
        <v>5</v>
      </c>
      <c r="H138" s="18">
        <f>'Combined_P2-I'!J142</f>
        <v>18.5</v>
      </c>
      <c r="I138" s="18">
        <f>'Combined_P2-I'!K142</f>
        <v>5</v>
      </c>
      <c r="J138" s="18">
        <f>'Combined_P2-I'!L142</f>
        <v>0</v>
      </c>
      <c r="K138" s="18">
        <f>'Combined_P2-I'!M142</f>
        <v>0</v>
      </c>
      <c r="M138" s="18">
        <f>'Combined_CA-I'!I142</f>
        <v>7.1</v>
      </c>
      <c r="N138" s="18">
        <f>'Combined_CA-I'!J142</f>
        <v>7.1</v>
      </c>
      <c r="O138" s="18">
        <f>'Combined_CA-I'!K142</f>
        <v>7.1</v>
      </c>
      <c r="P138" s="18">
        <f>'Combined_CA-I'!L142</f>
        <v>7.1</v>
      </c>
      <c r="Q138" s="18">
        <f>'Combined_CA-I'!M142</f>
        <v>7.1</v>
      </c>
      <c r="S138" s="32"/>
      <c r="U138" s="18">
        <f t="shared" si="21"/>
        <v>17.100000000000001</v>
      </c>
      <c r="V138" s="18">
        <f t="shared" si="22"/>
        <v>44.1</v>
      </c>
      <c r="W138" s="18">
        <f t="shared" si="23"/>
        <v>17.100000000000001</v>
      </c>
      <c r="X138" s="18">
        <f t="shared" si="24"/>
        <v>7.1</v>
      </c>
      <c r="Y138" s="18">
        <f t="shared" si="25"/>
        <v>7.1</v>
      </c>
    </row>
    <row r="139" spans="1:25" x14ac:dyDescent="0.3">
      <c r="A139" s="18">
        <f>'Combined_P1-I'!I143</f>
        <v>5</v>
      </c>
      <c r="B139" s="18">
        <f>'Combined_P1-I'!J143</f>
        <v>12</v>
      </c>
      <c r="C139" s="18">
        <f>'Combined_P1-I'!K143</f>
        <v>0</v>
      </c>
      <c r="D139" s="18">
        <f>'Combined_P1-I'!L143</f>
        <v>0</v>
      </c>
      <c r="E139" s="18">
        <f>'Combined_P1-I'!M143</f>
        <v>0</v>
      </c>
      <c r="G139" s="18">
        <f>'Combined_P2-I'!I143</f>
        <v>5</v>
      </c>
      <c r="H139" s="18">
        <f>'Combined_P2-I'!J143</f>
        <v>12</v>
      </c>
      <c r="I139" s="18">
        <f>'Combined_P2-I'!K143</f>
        <v>0</v>
      </c>
      <c r="J139" s="18">
        <f>'Combined_P2-I'!L143</f>
        <v>0</v>
      </c>
      <c r="K139" s="18">
        <f>'Combined_P2-I'!M143</f>
        <v>0</v>
      </c>
      <c r="M139" s="18">
        <f>'Combined_CA-I'!I143</f>
        <v>7.38</v>
      </c>
      <c r="N139" s="18">
        <f>'Combined_CA-I'!J143</f>
        <v>7.38</v>
      </c>
      <c r="O139" s="18">
        <f>'Combined_CA-I'!K143</f>
        <v>7.38</v>
      </c>
      <c r="P139" s="18">
        <f>'Combined_CA-I'!L143</f>
        <v>7.38</v>
      </c>
      <c r="Q139" s="18">
        <f>'Combined_CA-I'!M143</f>
        <v>7.38</v>
      </c>
      <c r="S139" s="32"/>
      <c r="U139" s="18">
        <f t="shared" si="21"/>
        <v>17.38</v>
      </c>
      <c r="V139" s="18">
        <f t="shared" si="22"/>
        <v>31.38</v>
      </c>
      <c r="W139" s="18">
        <f t="shared" si="23"/>
        <v>7.38</v>
      </c>
      <c r="X139" s="18">
        <f t="shared" si="24"/>
        <v>7.38</v>
      </c>
      <c r="Y139" s="18">
        <f t="shared" si="25"/>
        <v>7.38</v>
      </c>
    </row>
    <row r="140" spans="1:25" x14ac:dyDescent="0.3">
      <c r="A140" s="18">
        <f>'Combined_P1-I'!I144</f>
        <v>2</v>
      </c>
      <c r="B140" s="18">
        <f>'Combined_P1-I'!J144</f>
        <v>10</v>
      </c>
      <c r="C140" s="18">
        <f>'Combined_P1-I'!K144</f>
        <v>11</v>
      </c>
      <c r="D140" s="18">
        <f>'Combined_P1-I'!L144</f>
        <v>0</v>
      </c>
      <c r="E140" s="18">
        <f>'Combined_P1-I'!M144</f>
        <v>0</v>
      </c>
      <c r="G140" s="18">
        <f>'Combined_P2-I'!I144</f>
        <v>2</v>
      </c>
      <c r="H140" s="18">
        <f>'Combined_P2-I'!J144</f>
        <v>10</v>
      </c>
      <c r="I140" s="18">
        <f>'Combined_P2-I'!K144</f>
        <v>11</v>
      </c>
      <c r="J140" s="18">
        <f>'Combined_P2-I'!L144</f>
        <v>0</v>
      </c>
      <c r="K140" s="18">
        <f>'Combined_P2-I'!M144</f>
        <v>0</v>
      </c>
      <c r="M140" s="18">
        <f>'Combined_CA-I'!I144</f>
        <v>7.38</v>
      </c>
      <c r="N140" s="18">
        <f>'Combined_CA-I'!J144</f>
        <v>7.38</v>
      </c>
      <c r="O140" s="18">
        <f>'Combined_CA-I'!K144</f>
        <v>7.38</v>
      </c>
      <c r="P140" s="18">
        <f>'Combined_CA-I'!L144</f>
        <v>7.38</v>
      </c>
      <c r="Q140" s="18">
        <f>'Combined_CA-I'!M144</f>
        <v>7.38</v>
      </c>
      <c r="S140" s="32"/>
      <c r="U140" s="18">
        <f t="shared" si="21"/>
        <v>11.379999999999999</v>
      </c>
      <c r="V140" s="18">
        <f t="shared" si="22"/>
        <v>27.38</v>
      </c>
      <c r="W140" s="18">
        <f t="shared" si="23"/>
        <v>29.38</v>
      </c>
      <c r="X140" s="18">
        <f t="shared" si="24"/>
        <v>7.38</v>
      </c>
      <c r="Y140" s="18">
        <f t="shared" si="25"/>
        <v>7.38</v>
      </c>
    </row>
    <row r="141" spans="1:25" x14ac:dyDescent="0.3">
      <c r="A141" s="18">
        <f>'Combined_P1-I'!I145</f>
        <v>13</v>
      </c>
      <c r="B141" s="18">
        <f>'Combined_P1-I'!J145</f>
        <v>7</v>
      </c>
      <c r="C141" s="18">
        <f>'Combined_P1-I'!K145</f>
        <v>0</v>
      </c>
      <c r="D141" s="18">
        <f>'Combined_P1-I'!L145</f>
        <v>0</v>
      </c>
      <c r="E141" s="18">
        <f>'Combined_P1-I'!M145</f>
        <v>0</v>
      </c>
      <c r="G141" s="18">
        <f>'Combined_P2-I'!I145</f>
        <v>13</v>
      </c>
      <c r="H141" s="18">
        <f>'Combined_P2-I'!J145</f>
        <v>7</v>
      </c>
      <c r="I141" s="18">
        <f>'Combined_P2-I'!K145</f>
        <v>0</v>
      </c>
      <c r="J141" s="18">
        <f>'Combined_P2-I'!L145</f>
        <v>0</v>
      </c>
      <c r="K141" s="18">
        <f>'Combined_P2-I'!M145</f>
        <v>0</v>
      </c>
      <c r="M141" s="18">
        <f>'Combined_CA-I'!I145</f>
        <v>6.7200000000000006</v>
      </c>
      <c r="N141" s="18">
        <f>'Combined_CA-I'!J145</f>
        <v>6.7200000000000006</v>
      </c>
      <c r="O141" s="18">
        <f>'Combined_CA-I'!K145</f>
        <v>6.7200000000000006</v>
      </c>
      <c r="P141" s="18">
        <f>'Combined_CA-I'!L145</f>
        <v>6.7200000000000006</v>
      </c>
      <c r="Q141" s="18">
        <f>'Combined_CA-I'!M145</f>
        <v>6.7200000000000006</v>
      </c>
      <c r="S141" s="32"/>
      <c r="U141" s="18">
        <f t="shared" si="21"/>
        <v>32.72</v>
      </c>
      <c r="V141" s="18">
        <f t="shared" si="22"/>
        <v>20.72</v>
      </c>
      <c r="W141" s="18">
        <f t="shared" si="23"/>
        <v>6.7200000000000006</v>
      </c>
      <c r="X141" s="18">
        <f t="shared" si="24"/>
        <v>6.7200000000000006</v>
      </c>
      <c r="Y141" s="18">
        <f t="shared" si="25"/>
        <v>6.7200000000000006</v>
      </c>
    </row>
    <row r="142" spans="1:25" x14ac:dyDescent="0.3">
      <c r="A142" s="18">
        <f>'Combined_P1-I'!I146</f>
        <v>5</v>
      </c>
      <c r="B142" s="18">
        <f>'Combined_P1-I'!J146</f>
        <v>5.5</v>
      </c>
      <c r="C142" s="18">
        <f>'Combined_P1-I'!K146</f>
        <v>4</v>
      </c>
      <c r="D142" s="18">
        <f>'Combined_P1-I'!L146</f>
        <v>0</v>
      </c>
      <c r="E142" s="18">
        <f>'Combined_P1-I'!M146</f>
        <v>0</v>
      </c>
      <c r="G142" s="18">
        <f>'Combined_P2-I'!I146</f>
        <v>5</v>
      </c>
      <c r="H142" s="18">
        <f>'Combined_P2-I'!J146</f>
        <v>5.5</v>
      </c>
      <c r="I142" s="18">
        <f>'Combined_P2-I'!K146</f>
        <v>4</v>
      </c>
      <c r="J142" s="18">
        <f>'Combined_P2-I'!L146</f>
        <v>0</v>
      </c>
      <c r="K142" s="18">
        <f>'Combined_P2-I'!M146</f>
        <v>0</v>
      </c>
      <c r="M142" s="18">
        <f>'Combined_CA-I'!I146</f>
        <v>7.6</v>
      </c>
      <c r="N142" s="18">
        <f>'Combined_CA-I'!J146</f>
        <v>7.6</v>
      </c>
      <c r="O142" s="18">
        <f>'Combined_CA-I'!K146</f>
        <v>7.6</v>
      </c>
      <c r="P142" s="18">
        <f>'Combined_CA-I'!L146</f>
        <v>7.6</v>
      </c>
      <c r="Q142" s="18">
        <f>'Combined_CA-I'!M146</f>
        <v>7.6</v>
      </c>
      <c r="S142" s="32"/>
      <c r="U142" s="18">
        <f t="shared" si="21"/>
        <v>17.600000000000001</v>
      </c>
      <c r="V142" s="18">
        <f t="shared" si="22"/>
        <v>18.600000000000001</v>
      </c>
      <c r="W142" s="18">
        <f t="shared" si="23"/>
        <v>15.6</v>
      </c>
      <c r="X142" s="18">
        <f t="shared" si="24"/>
        <v>7.6</v>
      </c>
      <c r="Y142" s="18">
        <f t="shared" si="25"/>
        <v>7.6</v>
      </c>
    </row>
    <row r="143" spans="1:25" x14ac:dyDescent="0.3">
      <c r="A143" s="18">
        <f>'Combined_P1-I'!I147</f>
        <v>5</v>
      </c>
      <c r="B143" s="18">
        <f>'Combined_P1-I'!J147</f>
        <v>8.5</v>
      </c>
      <c r="C143" s="18">
        <f>'Combined_P1-I'!K147</f>
        <v>0</v>
      </c>
      <c r="D143" s="18">
        <f>'Combined_P1-I'!L147</f>
        <v>0</v>
      </c>
      <c r="E143" s="18">
        <f>'Combined_P1-I'!M147</f>
        <v>0</v>
      </c>
      <c r="G143" s="18">
        <f>'Combined_P2-I'!I147</f>
        <v>5</v>
      </c>
      <c r="H143" s="18">
        <f>'Combined_P2-I'!J147</f>
        <v>8.5</v>
      </c>
      <c r="I143" s="18">
        <f>'Combined_P2-I'!K147</f>
        <v>0</v>
      </c>
      <c r="J143" s="18">
        <f>'Combined_P2-I'!L147</f>
        <v>0</v>
      </c>
      <c r="K143" s="18">
        <f>'Combined_P2-I'!M147</f>
        <v>0</v>
      </c>
      <c r="M143" s="18">
        <f>'Combined_CA-I'!I147</f>
        <v>5.7</v>
      </c>
      <c r="N143" s="18">
        <f>'Combined_CA-I'!J147</f>
        <v>5.7</v>
      </c>
      <c r="O143" s="18">
        <f>'Combined_CA-I'!K147</f>
        <v>5.7</v>
      </c>
      <c r="P143" s="18">
        <f>'Combined_CA-I'!L147</f>
        <v>5.7</v>
      </c>
      <c r="Q143" s="18">
        <f>'Combined_CA-I'!M147</f>
        <v>5.7</v>
      </c>
      <c r="S143" s="32"/>
      <c r="U143" s="18">
        <f t="shared" si="21"/>
        <v>15.7</v>
      </c>
      <c r="V143" s="18">
        <f t="shared" si="22"/>
        <v>22.7</v>
      </c>
      <c r="W143" s="18">
        <f t="shared" si="23"/>
        <v>5.7</v>
      </c>
      <c r="X143" s="18">
        <f t="shared" si="24"/>
        <v>5.7</v>
      </c>
      <c r="Y143" s="18">
        <f t="shared" si="25"/>
        <v>5.7</v>
      </c>
    </row>
    <row r="144" spans="1:25" x14ac:dyDescent="0.3">
      <c r="A144" s="18">
        <f>'Combined_P1-I'!I148</f>
        <v>7</v>
      </c>
      <c r="B144" s="18">
        <f>'Combined_P1-I'!J148</f>
        <v>19</v>
      </c>
      <c r="C144" s="18">
        <f>'Combined_P1-I'!K148</f>
        <v>12</v>
      </c>
      <c r="D144" s="18">
        <f>'Combined_P1-I'!L148</f>
        <v>0</v>
      </c>
      <c r="E144" s="18">
        <f>'Combined_P1-I'!M148</f>
        <v>0</v>
      </c>
      <c r="G144" s="18">
        <f>'Combined_P2-I'!I148</f>
        <v>7</v>
      </c>
      <c r="H144" s="18">
        <f>'Combined_P2-I'!J148</f>
        <v>19</v>
      </c>
      <c r="I144" s="18">
        <f>'Combined_P2-I'!K148</f>
        <v>12</v>
      </c>
      <c r="J144" s="18">
        <f>'Combined_P2-I'!L148</f>
        <v>0</v>
      </c>
      <c r="K144" s="18">
        <f>'Combined_P2-I'!M148</f>
        <v>0</v>
      </c>
      <c r="M144" s="18">
        <f>'Combined_CA-I'!I148</f>
        <v>7.3599999999999994</v>
      </c>
      <c r="N144" s="18">
        <f>'Combined_CA-I'!J148</f>
        <v>7.3599999999999994</v>
      </c>
      <c r="O144" s="18">
        <f>'Combined_CA-I'!K148</f>
        <v>7.3599999999999994</v>
      </c>
      <c r="P144" s="18">
        <f>'Combined_CA-I'!L148</f>
        <v>7.3599999999999994</v>
      </c>
      <c r="Q144" s="18">
        <f>'Combined_CA-I'!M148</f>
        <v>7.3599999999999994</v>
      </c>
      <c r="S144" s="32"/>
      <c r="U144" s="18">
        <f t="shared" si="21"/>
        <v>21.36</v>
      </c>
      <c r="V144" s="18">
        <f t="shared" si="22"/>
        <v>45.36</v>
      </c>
      <c r="W144" s="18">
        <f t="shared" si="23"/>
        <v>31.36</v>
      </c>
      <c r="X144" s="18">
        <f t="shared" si="24"/>
        <v>7.3599999999999994</v>
      </c>
      <c r="Y144" s="18">
        <f t="shared" si="25"/>
        <v>7.3599999999999994</v>
      </c>
    </row>
    <row r="145" spans="1:25" x14ac:dyDescent="0.3">
      <c r="A145" s="18">
        <f>'Combined_P1-I'!I149</f>
        <v>1</v>
      </c>
      <c r="B145" s="18">
        <f>'Combined_P1-I'!J149</f>
        <v>10.5</v>
      </c>
      <c r="C145" s="18">
        <f>'Combined_P1-I'!K149</f>
        <v>6</v>
      </c>
      <c r="D145" s="18">
        <f>'Combined_P1-I'!L149</f>
        <v>0</v>
      </c>
      <c r="E145" s="18">
        <f>'Combined_P1-I'!M149</f>
        <v>0</v>
      </c>
      <c r="G145" s="18">
        <f>'Combined_P2-I'!I149</f>
        <v>1</v>
      </c>
      <c r="H145" s="18">
        <f>'Combined_P2-I'!J149</f>
        <v>10.5</v>
      </c>
      <c r="I145" s="18">
        <f>'Combined_P2-I'!K149</f>
        <v>6</v>
      </c>
      <c r="J145" s="18">
        <f>'Combined_P2-I'!L149</f>
        <v>0</v>
      </c>
      <c r="K145" s="18">
        <f>'Combined_P2-I'!M149</f>
        <v>0</v>
      </c>
      <c r="M145" s="18">
        <f>'Combined_CA-I'!I149</f>
        <v>7.08</v>
      </c>
      <c r="N145" s="18">
        <f>'Combined_CA-I'!J149</f>
        <v>7.08</v>
      </c>
      <c r="O145" s="18">
        <f>'Combined_CA-I'!K149</f>
        <v>7.08</v>
      </c>
      <c r="P145" s="18">
        <f>'Combined_CA-I'!L149</f>
        <v>7.08</v>
      </c>
      <c r="Q145" s="18">
        <f>'Combined_CA-I'!M149</f>
        <v>7.08</v>
      </c>
      <c r="S145" s="32"/>
      <c r="U145" s="18">
        <f t="shared" si="21"/>
        <v>9.08</v>
      </c>
      <c r="V145" s="18">
        <f t="shared" si="22"/>
        <v>28.08</v>
      </c>
      <c r="W145" s="18">
        <f t="shared" si="23"/>
        <v>19.079999999999998</v>
      </c>
      <c r="X145" s="18">
        <f t="shared" si="24"/>
        <v>7.08</v>
      </c>
      <c r="Y145" s="18">
        <f t="shared" si="25"/>
        <v>7.08</v>
      </c>
    </row>
    <row r="146" spans="1:25" x14ac:dyDescent="0.3">
      <c r="A146" s="18">
        <f>'Combined_P1-I'!I150</f>
        <v>6</v>
      </c>
      <c r="B146" s="18">
        <f>'Combined_P1-I'!J150</f>
        <v>0</v>
      </c>
      <c r="C146" s="18">
        <f>'Combined_P1-I'!K150</f>
        <v>0</v>
      </c>
      <c r="D146" s="18">
        <f>'Combined_P1-I'!L150</f>
        <v>0</v>
      </c>
      <c r="E146" s="18">
        <f>'Combined_P1-I'!M150</f>
        <v>0</v>
      </c>
      <c r="G146" s="18">
        <f>'Combined_P2-I'!I150</f>
        <v>6</v>
      </c>
      <c r="H146" s="18">
        <f>'Combined_P2-I'!J150</f>
        <v>0</v>
      </c>
      <c r="I146" s="18">
        <f>'Combined_P2-I'!K150</f>
        <v>0</v>
      </c>
      <c r="J146" s="18">
        <f>'Combined_P2-I'!L150</f>
        <v>0</v>
      </c>
      <c r="K146" s="18">
        <f>'Combined_P2-I'!M150</f>
        <v>0</v>
      </c>
      <c r="M146" s="18">
        <f>'Combined_CA-I'!I150</f>
        <v>5.8</v>
      </c>
      <c r="N146" s="18">
        <f>'Combined_CA-I'!J150</f>
        <v>5.8</v>
      </c>
      <c r="O146" s="18">
        <f>'Combined_CA-I'!K150</f>
        <v>5.8</v>
      </c>
      <c r="P146" s="18">
        <f>'Combined_CA-I'!L150</f>
        <v>5.8</v>
      </c>
      <c r="Q146" s="18">
        <f>'Combined_CA-I'!M150</f>
        <v>5.8</v>
      </c>
      <c r="S146" s="32"/>
      <c r="U146" s="18">
        <f t="shared" si="21"/>
        <v>17.8</v>
      </c>
      <c r="V146" s="18">
        <f t="shared" si="22"/>
        <v>5.8</v>
      </c>
      <c r="W146" s="18">
        <f t="shared" si="23"/>
        <v>5.8</v>
      </c>
      <c r="X146" s="18">
        <f t="shared" si="24"/>
        <v>5.8</v>
      </c>
      <c r="Y146" s="18">
        <f t="shared" si="25"/>
        <v>5.8</v>
      </c>
    </row>
    <row r="147" spans="1:25" x14ac:dyDescent="0.3">
      <c r="A147" s="18">
        <f>'Combined_P1-I'!I151</f>
        <v>7</v>
      </c>
      <c r="B147" s="18">
        <f>'Combined_P1-I'!J151</f>
        <v>18</v>
      </c>
      <c r="C147" s="18">
        <f>'Combined_P1-I'!K151</f>
        <v>8.5</v>
      </c>
      <c r="D147" s="18">
        <f>'Combined_P1-I'!L151</f>
        <v>0</v>
      </c>
      <c r="E147" s="18">
        <f>'Combined_P1-I'!M151</f>
        <v>0</v>
      </c>
      <c r="G147" s="18">
        <f>'Combined_P2-I'!I151</f>
        <v>7</v>
      </c>
      <c r="H147" s="18">
        <f>'Combined_P2-I'!J151</f>
        <v>18</v>
      </c>
      <c r="I147" s="18">
        <f>'Combined_P2-I'!K151</f>
        <v>8.5</v>
      </c>
      <c r="J147" s="18">
        <f>'Combined_P2-I'!L151</f>
        <v>0</v>
      </c>
      <c r="K147" s="18">
        <f>'Combined_P2-I'!M151</f>
        <v>0</v>
      </c>
      <c r="M147" s="18">
        <f>'Combined_CA-I'!I151</f>
        <v>6.2</v>
      </c>
      <c r="N147" s="18">
        <f>'Combined_CA-I'!J151</f>
        <v>6.2</v>
      </c>
      <c r="O147" s="18">
        <f>'Combined_CA-I'!K151</f>
        <v>6.2</v>
      </c>
      <c r="P147" s="18">
        <f>'Combined_CA-I'!L151</f>
        <v>6.2</v>
      </c>
      <c r="Q147" s="18">
        <f>'Combined_CA-I'!M151</f>
        <v>6.2</v>
      </c>
      <c r="S147" s="32"/>
      <c r="U147" s="18">
        <f t="shared" si="21"/>
        <v>20.2</v>
      </c>
      <c r="V147" s="18">
        <f t="shared" si="22"/>
        <v>42.2</v>
      </c>
      <c r="W147" s="18">
        <f t="shared" si="23"/>
        <v>23.2</v>
      </c>
      <c r="X147" s="18">
        <f t="shared" si="24"/>
        <v>6.2</v>
      </c>
      <c r="Y147" s="18">
        <f t="shared" si="25"/>
        <v>6.2</v>
      </c>
    </row>
    <row r="148" spans="1:25" x14ac:dyDescent="0.3">
      <c r="A148" s="18">
        <f>'Combined_P1-I'!I152</f>
        <v>5</v>
      </c>
      <c r="B148" s="18">
        <f>'Combined_P1-I'!J152</f>
        <v>16</v>
      </c>
      <c r="C148" s="18">
        <f>'Combined_P1-I'!K152</f>
        <v>7</v>
      </c>
      <c r="D148" s="18">
        <f>'Combined_P1-I'!L152</f>
        <v>0</v>
      </c>
      <c r="E148" s="18">
        <f>'Combined_P1-I'!M152</f>
        <v>0</v>
      </c>
      <c r="G148" s="18">
        <f>'Combined_P2-I'!I152</f>
        <v>5</v>
      </c>
      <c r="H148" s="18">
        <f>'Combined_P2-I'!J152</f>
        <v>16</v>
      </c>
      <c r="I148" s="18">
        <f>'Combined_P2-I'!K152</f>
        <v>7</v>
      </c>
      <c r="J148" s="18">
        <f>'Combined_P2-I'!L152</f>
        <v>0</v>
      </c>
      <c r="K148" s="18">
        <f>'Combined_P2-I'!M152</f>
        <v>0</v>
      </c>
      <c r="M148" s="18">
        <f>'Combined_CA-I'!I152</f>
        <v>7.48</v>
      </c>
      <c r="N148" s="18">
        <f>'Combined_CA-I'!J152</f>
        <v>7.48</v>
      </c>
      <c r="O148" s="18">
        <f>'Combined_CA-I'!K152</f>
        <v>7.48</v>
      </c>
      <c r="P148" s="18">
        <f>'Combined_CA-I'!L152</f>
        <v>7.48</v>
      </c>
      <c r="Q148" s="18">
        <f>'Combined_CA-I'!M152</f>
        <v>7.48</v>
      </c>
      <c r="S148" s="32"/>
      <c r="U148" s="18">
        <f t="shared" si="21"/>
        <v>17.48</v>
      </c>
      <c r="V148" s="18">
        <f t="shared" si="22"/>
        <v>39.480000000000004</v>
      </c>
      <c r="W148" s="18">
        <f t="shared" si="23"/>
        <v>21.48</v>
      </c>
      <c r="X148" s="18">
        <f t="shared" si="24"/>
        <v>7.48</v>
      </c>
      <c r="Y148" s="18">
        <f t="shared" si="25"/>
        <v>7.48</v>
      </c>
    </row>
    <row r="149" spans="1:25" x14ac:dyDescent="0.3">
      <c r="A149" s="18">
        <f>'Combined_P1-I'!I153</f>
        <v>6</v>
      </c>
      <c r="B149" s="18">
        <f>'Combined_P1-I'!J153</f>
        <v>11</v>
      </c>
      <c r="C149" s="18">
        <f>'Combined_P1-I'!K153</f>
        <v>3</v>
      </c>
      <c r="D149" s="18">
        <f>'Combined_P1-I'!L153</f>
        <v>0</v>
      </c>
      <c r="E149" s="18">
        <f>'Combined_P1-I'!M153</f>
        <v>0</v>
      </c>
      <c r="G149" s="18">
        <f>'Combined_P2-I'!I153</f>
        <v>6</v>
      </c>
      <c r="H149" s="18">
        <f>'Combined_P2-I'!J153</f>
        <v>11</v>
      </c>
      <c r="I149" s="18">
        <f>'Combined_P2-I'!K153</f>
        <v>3</v>
      </c>
      <c r="J149" s="18">
        <f>'Combined_P2-I'!L153</f>
        <v>0</v>
      </c>
      <c r="K149" s="18">
        <f>'Combined_P2-I'!M153</f>
        <v>0</v>
      </c>
      <c r="M149" s="18">
        <f>'Combined_CA-I'!I153</f>
        <v>6.92</v>
      </c>
      <c r="N149" s="18">
        <f>'Combined_CA-I'!J153</f>
        <v>6.92</v>
      </c>
      <c r="O149" s="18">
        <f>'Combined_CA-I'!K153</f>
        <v>6.92</v>
      </c>
      <c r="P149" s="18">
        <f>'Combined_CA-I'!L153</f>
        <v>6.92</v>
      </c>
      <c r="Q149" s="18">
        <f>'Combined_CA-I'!M153</f>
        <v>6.92</v>
      </c>
      <c r="S149" s="32"/>
      <c r="U149" s="18">
        <f t="shared" si="21"/>
        <v>18.920000000000002</v>
      </c>
      <c r="V149" s="18">
        <f t="shared" si="22"/>
        <v>28.92</v>
      </c>
      <c r="W149" s="18">
        <f t="shared" si="23"/>
        <v>12.92</v>
      </c>
      <c r="X149" s="18">
        <f t="shared" si="24"/>
        <v>6.92</v>
      </c>
      <c r="Y149" s="18">
        <f t="shared" si="25"/>
        <v>6.92</v>
      </c>
    </row>
    <row r="150" spans="1:25" x14ac:dyDescent="0.3">
      <c r="A150" s="18">
        <f>'Combined_P1-I'!I154</f>
        <v>6</v>
      </c>
      <c r="B150" s="18">
        <f>'Combined_P1-I'!J154</f>
        <v>18.5</v>
      </c>
      <c r="C150" s="18">
        <f>'Combined_P1-I'!K154</f>
        <v>5</v>
      </c>
      <c r="D150" s="18">
        <f>'Combined_P1-I'!L154</f>
        <v>0</v>
      </c>
      <c r="E150" s="18">
        <f>'Combined_P1-I'!M154</f>
        <v>0</v>
      </c>
      <c r="G150" s="18">
        <f>'Combined_P2-I'!I154</f>
        <v>6</v>
      </c>
      <c r="H150" s="18">
        <f>'Combined_P2-I'!J154</f>
        <v>18.5</v>
      </c>
      <c r="I150" s="18">
        <f>'Combined_P2-I'!K154</f>
        <v>5</v>
      </c>
      <c r="J150" s="18">
        <f>'Combined_P2-I'!L154</f>
        <v>0</v>
      </c>
      <c r="K150" s="18">
        <f>'Combined_P2-I'!M154</f>
        <v>0</v>
      </c>
      <c r="M150" s="18">
        <f>'Combined_CA-I'!I154</f>
        <v>7.24</v>
      </c>
      <c r="N150" s="18">
        <f>'Combined_CA-I'!J154</f>
        <v>7.24</v>
      </c>
      <c r="O150" s="18">
        <f>'Combined_CA-I'!K154</f>
        <v>7.24</v>
      </c>
      <c r="P150" s="18">
        <f>'Combined_CA-I'!L154</f>
        <v>7.24</v>
      </c>
      <c r="Q150" s="18">
        <f>'Combined_CA-I'!M154</f>
        <v>7.24</v>
      </c>
      <c r="S150" s="32"/>
      <c r="U150" s="18">
        <f t="shared" si="21"/>
        <v>19.240000000000002</v>
      </c>
      <c r="V150" s="18">
        <f t="shared" si="22"/>
        <v>44.24</v>
      </c>
      <c r="W150" s="18">
        <f t="shared" si="23"/>
        <v>17.240000000000002</v>
      </c>
      <c r="X150" s="18">
        <f t="shared" si="24"/>
        <v>7.24</v>
      </c>
      <c r="Y150" s="18">
        <f t="shared" si="25"/>
        <v>7.24</v>
      </c>
    </row>
    <row r="151" spans="1:25" x14ac:dyDescent="0.3">
      <c r="A151" s="18">
        <f>'Combined_P1-I'!I155</f>
        <v>7</v>
      </c>
      <c r="B151" s="18">
        <f>'Combined_P1-I'!J155</f>
        <v>13</v>
      </c>
      <c r="C151" s="18">
        <f>'Combined_P1-I'!K155</f>
        <v>4</v>
      </c>
      <c r="D151" s="18">
        <f>'Combined_P1-I'!L155</f>
        <v>0</v>
      </c>
      <c r="E151" s="18">
        <f>'Combined_P1-I'!M155</f>
        <v>0</v>
      </c>
      <c r="G151" s="18">
        <f>'Combined_P2-I'!I155</f>
        <v>7</v>
      </c>
      <c r="H151" s="18">
        <f>'Combined_P2-I'!J155</f>
        <v>13</v>
      </c>
      <c r="I151" s="18">
        <f>'Combined_P2-I'!K155</f>
        <v>4</v>
      </c>
      <c r="J151" s="18">
        <f>'Combined_P2-I'!L155</f>
        <v>0</v>
      </c>
      <c r="K151" s="18">
        <f>'Combined_P2-I'!M155</f>
        <v>0</v>
      </c>
      <c r="M151" s="18">
        <f>'Combined_CA-I'!I155</f>
        <v>6.32</v>
      </c>
      <c r="N151" s="18">
        <f>'Combined_CA-I'!J155</f>
        <v>6.32</v>
      </c>
      <c r="O151" s="18">
        <f>'Combined_CA-I'!K155</f>
        <v>6.32</v>
      </c>
      <c r="P151" s="18">
        <f>'Combined_CA-I'!L155</f>
        <v>6.32</v>
      </c>
      <c r="Q151" s="18">
        <f>'Combined_CA-I'!M155</f>
        <v>6.32</v>
      </c>
      <c r="S151" s="32"/>
      <c r="U151" s="18">
        <f t="shared" si="21"/>
        <v>20.32</v>
      </c>
      <c r="V151" s="18">
        <f t="shared" si="22"/>
        <v>32.32</v>
      </c>
      <c r="W151" s="18">
        <f t="shared" si="23"/>
        <v>14.32</v>
      </c>
      <c r="X151" s="18">
        <f t="shared" si="24"/>
        <v>6.32</v>
      </c>
      <c r="Y151" s="18">
        <f t="shared" si="25"/>
        <v>6.32</v>
      </c>
    </row>
    <row r="152" spans="1:25" x14ac:dyDescent="0.3">
      <c r="A152" s="18">
        <f>'Combined_P1-I'!I156</f>
        <v>5</v>
      </c>
      <c r="B152" s="18">
        <f>'Combined_P1-I'!J156</f>
        <v>15.5</v>
      </c>
      <c r="C152" s="18">
        <f>'Combined_P1-I'!K156</f>
        <v>7</v>
      </c>
      <c r="D152" s="18">
        <f>'Combined_P1-I'!L156</f>
        <v>0</v>
      </c>
      <c r="E152" s="18">
        <f>'Combined_P1-I'!M156</f>
        <v>0</v>
      </c>
      <c r="G152" s="18">
        <f>'Combined_P2-I'!I156</f>
        <v>5</v>
      </c>
      <c r="H152" s="18">
        <f>'Combined_P2-I'!J156</f>
        <v>15.5</v>
      </c>
      <c r="I152" s="18">
        <f>'Combined_P2-I'!K156</f>
        <v>7</v>
      </c>
      <c r="J152" s="18">
        <f>'Combined_P2-I'!L156</f>
        <v>0</v>
      </c>
      <c r="K152" s="18">
        <f>'Combined_P2-I'!M156</f>
        <v>0</v>
      </c>
      <c r="M152" s="18">
        <f>'Combined_CA-I'!I156</f>
        <v>6.8400000000000007</v>
      </c>
      <c r="N152" s="18">
        <f>'Combined_CA-I'!J156</f>
        <v>6.8400000000000007</v>
      </c>
      <c r="O152" s="18">
        <f>'Combined_CA-I'!K156</f>
        <v>6.8400000000000007</v>
      </c>
      <c r="P152" s="18">
        <f>'Combined_CA-I'!L156</f>
        <v>6.8400000000000007</v>
      </c>
      <c r="Q152" s="18">
        <f>'Combined_CA-I'!M156</f>
        <v>6.8400000000000007</v>
      </c>
      <c r="S152" s="32"/>
      <c r="U152" s="18">
        <f t="shared" si="21"/>
        <v>16.84</v>
      </c>
      <c r="V152" s="18">
        <f t="shared" si="22"/>
        <v>37.840000000000003</v>
      </c>
      <c r="W152" s="18">
        <f t="shared" si="23"/>
        <v>20.84</v>
      </c>
      <c r="X152" s="18">
        <f t="shared" si="24"/>
        <v>6.8400000000000007</v>
      </c>
      <c r="Y152" s="18">
        <f t="shared" si="25"/>
        <v>6.8400000000000007</v>
      </c>
    </row>
    <row r="153" spans="1:25" x14ac:dyDescent="0.3">
      <c r="A153" s="18">
        <f>'Combined_P1-I'!I157</f>
        <v>6</v>
      </c>
      <c r="B153" s="18">
        <f>'Combined_P1-I'!J157</f>
        <v>19.5</v>
      </c>
      <c r="C153" s="18">
        <f>'Combined_P1-I'!K157</f>
        <v>5</v>
      </c>
      <c r="D153" s="18">
        <f>'Combined_P1-I'!L157</f>
        <v>0</v>
      </c>
      <c r="E153" s="18">
        <f>'Combined_P1-I'!M157</f>
        <v>0</v>
      </c>
      <c r="G153" s="18">
        <f>'Combined_P2-I'!I157</f>
        <v>6</v>
      </c>
      <c r="H153" s="18">
        <f>'Combined_P2-I'!J157</f>
        <v>19.5</v>
      </c>
      <c r="I153" s="18">
        <f>'Combined_P2-I'!K157</f>
        <v>5</v>
      </c>
      <c r="J153" s="18">
        <f>'Combined_P2-I'!L157</f>
        <v>0</v>
      </c>
      <c r="K153" s="18">
        <f>'Combined_P2-I'!M157</f>
        <v>0</v>
      </c>
      <c r="M153" s="18">
        <f>'Combined_CA-I'!I157</f>
        <v>7.24</v>
      </c>
      <c r="N153" s="18">
        <f>'Combined_CA-I'!J157</f>
        <v>7.24</v>
      </c>
      <c r="O153" s="18">
        <f>'Combined_CA-I'!K157</f>
        <v>7.24</v>
      </c>
      <c r="P153" s="18">
        <f>'Combined_CA-I'!L157</f>
        <v>7.24</v>
      </c>
      <c r="Q153" s="18">
        <f>'Combined_CA-I'!M157</f>
        <v>7.24</v>
      </c>
      <c r="S153" s="32"/>
      <c r="U153" s="18">
        <f t="shared" si="21"/>
        <v>19.240000000000002</v>
      </c>
      <c r="V153" s="18">
        <f t="shared" si="22"/>
        <v>46.24</v>
      </c>
      <c r="W153" s="18">
        <f t="shared" si="23"/>
        <v>17.240000000000002</v>
      </c>
      <c r="X153" s="18">
        <f t="shared" si="24"/>
        <v>7.24</v>
      </c>
      <c r="Y153" s="18">
        <f t="shared" si="25"/>
        <v>7.24</v>
      </c>
    </row>
    <row r="154" spans="1:25" x14ac:dyDescent="0.3">
      <c r="A154" s="18">
        <f>'Combined_P1-I'!I158</f>
        <v>7</v>
      </c>
      <c r="B154" s="18">
        <f>'Combined_P1-I'!J158</f>
        <v>23.5</v>
      </c>
      <c r="C154" s="18">
        <f>'Combined_P1-I'!K158</f>
        <v>12</v>
      </c>
      <c r="D154" s="18">
        <f>'Combined_P1-I'!L158</f>
        <v>0</v>
      </c>
      <c r="E154" s="18">
        <f>'Combined_P1-I'!M158</f>
        <v>0</v>
      </c>
      <c r="G154" s="18">
        <f>'Combined_P2-I'!I158</f>
        <v>7</v>
      </c>
      <c r="H154" s="18">
        <f>'Combined_P2-I'!J158</f>
        <v>23.5</v>
      </c>
      <c r="I154" s="18">
        <f>'Combined_P2-I'!K158</f>
        <v>12</v>
      </c>
      <c r="J154" s="18">
        <f>'Combined_P2-I'!L158</f>
        <v>0</v>
      </c>
      <c r="K154" s="18">
        <f>'Combined_P2-I'!M158</f>
        <v>0</v>
      </c>
      <c r="M154" s="18">
        <f>'Combined_CA-I'!I158</f>
        <v>7.1599999999999993</v>
      </c>
      <c r="N154" s="18">
        <f>'Combined_CA-I'!J158</f>
        <v>7.1599999999999993</v>
      </c>
      <c r="O154" s="18">
        <f>'Combined_CA-I'!K158</f>
        <v>7.1599999999999993</v>
      </c>
      <c r="P154" s="18">
        <f>'Combined_CA-I'!L158</f>
        <v>7.1599999999999993</v>
      </c>
      <c r="Q154" s="18">
        <f>'Combined_CA-I'!M158</f>
        <v>7.1599999999999993</v>
      </c>
      <c r="S154" s="32"/>
      <c r="U154" s="18">
        <f t="shared" si="21"/>
        <v>21.16</v>
      </c>
      <c r="V154" s="18">
        <f t="shared" si="22"/>
        <v>54.16</v>
      </c>
      <c r="W154" s="18">
        <f t="shared" si="23"/>
        <v>31.16</v>
      </c>
      <c r="X154" s="18">
        <f t="shared" si="24"/>
        <v>7.1599999999999993</v>
      </c>
      <c r="Y154" s="18">
        <f t="shared" si="25"/>
        <v>7.1599999999999993</v>
      </c>
    </row>
    <row r="155" spans="1:25" x14ac:dyDescent="0.3">
      <c r="A155" s="18">
        <f>'Combined_P1-I'!I159</f>
        <v>6</v>
      </c>
      <c r="B155" s="18">
        <f>'Combined_P1-I'!J159</f>
        <v>20.5</v>
      </c>
      <c r="C155" s="18">
        <f>'Combined_P1-I'!K159</f>
        <v>10</v>
      </c>
      <c r="D155" s="18">
        <f>'Combined_P1-I'!L159</f>
        <v>0</v>
      </c>
      <c r="E155" s="18">
        <f>'Combined_P1-I'!M159</f>
        <v>0</v>
      </c>
      <c r="G155" s="18">
        <f>'Combined_P2-I'!I159</f>
        <v>6</v>
      </c>
      <c r="H155" s="18">
        <f>'Combined_P2-I'!J159</f>
        <v>20.5</v>
      </c>
      <c r="I155" s="18">
        <f>'Combined_P2-I'!K159</f>
        <v>10</v>
      </c>
      <c r="J155" s="18">
        <f>'Combined_P2-I'!L159</f>
        <v>0</v>
      </c>
      <c r="K155" s="18">
        <f>'Combined_P2-I'!M159</f>
        <v>0</v>
      </c>
      <c r="M155" s="18">
        <f>'Combined_CA-I'!I159</f>
        <v>6.76</v>
      </c>
      <c r="N155" s="18">
        <f>'Combined_CA-I'!J159</f>
        <v>6.76</v>
      </c>
      <c r="O155" s="18">
        <f>'Combined_CA-I'!K159</f>
        <v>6.76</v>
      </c>
      <c r="P155" s="18">
        <f>'Combined_CA-I'!L159</f>
        <v>6.76</v>
      </c>
      <c r="Q155" s="18">
        <f>'Combined_CA-I'!M159</f>
        <v>6.76</v>
      </c>
      <c r="S155" s="32"/>
      <c r="U155" s="18">
        <f t="shared" si="21"/>
        <v>18.759999999999998</v>
      </c>
      <c r="V155" s="18">
        <f t="shared" si="22"/>
        <v>47.76</v>
      </c>
      <c r="W155" s="18">
        <f t="shared" si="23"/>
        <v>26.759999999999998</v>
      </c>
      <c r="X155" s="18">
        <f t="shared" si="24"/>
        <v>6.76</v>
      </c>
      <c r="Y155" s="18">
        <f t="shared" si="25"/>
        <v>6.76</v>
      </c>
    </row>
    <row r="156" spans="1:25" x14ac:dyDescent="0.3">
      <c r="A156" s="18">
        <f>'Combined_P1-I'!I160</f>
        <v>7</v>
      </c>
      <c r="B156" s="18">
        <f>'Combined_P1-I'!J160</f>
        <v>17</v>
      </c>
      <c r="C156" s="18">
        <f>'Combined_P1-I'!K160</f>
        <v>7</v>
      </c>
      <c r="D156" s="18">
        <f>'Combined_P1-I'!L160</f>
        <v>0</v>
      </c>
      <c r="E156" s="18">
        <f>'Combined_P1-I'!M160</f>
        <v>0</v>
      </c>
      <c r="G156" s="18">
        <f>'Combined_P2-I'!I160</f>
        <v>7</v>
      </c>
      <c r="H156" s="18">
        <f>'Combined_P2-I'!J160</f>
        <v>17</v>
      </c>
      <c r="I156" s="18">
        <f>'Combined_P2-I'!K160</f>
        <v>7</v>
      </c>
      <c r="J156" s="18">
        <f>'Combined_P2-I'!L160</f>
        <v>0</v>
      </c>
      <c r="K156" s="18">
        <f>'Combined_P2-I'!M160</f>
        <v>0</v>
      </c>
      <c r="M156" s="18">
        <f>'Combined_CA-I'!I160</f>
        <v>7.38</v>
      </c>
      <c r="N156" s="18">
        <f>'Combined_CA-I'!J160</f>
        <v>7.38</v>
      </c>
      <c r="O156" s="18">
        <f>'Combined_CA-I'!K160</f>
        <v>7.38</v>
      </c>
      <c r="P156" s="18">
        <f>'Combined_CA-I'!L160</f>
        <v>7.38</v>
      </c>
      <c r="Q156" s="18">
        <f>'Combined_CA-I'!M160</f>
        <v>7.38</v>
      </c>
      <c r="S156" s="32"/>
      <c r="U156" s="18">
        <f t="shared" si="21"/>
        <v>21.38</v>
      </c>
      <c r="V156" s="18">
        <f t="shared" si="22"/>
        <v>41.38</v>
      </c>
      <c r="W156" s="18">
        <f t="shared" si="23"/>
        <v>21.38</v>
      </c>
      <c r="X156" s="18">
        <f t="shared" si="24"/>
        <v>7.38</v>
      </c>
      <c r="Y156" s="18">
        <f t="shared" si="25"/>
        <v>7.38</v>
      </c>
    </row>
    <row r="157" spans="1:25" x14ac:dyDescent="0.3">
      <c r="A157" s="18">
        <f>'Combined_P1-I'!I161</f>
        <v>4</v>
      </c>
      <c r="B157" s="18">
        <f>'Combined_P1-I'!J161</f>
        <v>17</v>
      </c>
      <c r="C157" s="18">
        <f>'Combined_P1-I'!K161</f>
        <v>8.5</v>
      </c>
      <c r="D157" s="18">
        <f>'Combined_P1-I'!L161</f>
        <v>0</v>
      </c>
      <c r="E157" s="18">
        <f>'Combined_P1-I'!M161</f>
        <v>0</v>
      </c>
      <c r="G157" s="18">
        <f>'Combined_P2-I'!I161</f>
        <v>4</v>
      </c>
      <c r="H157" s="18">
        <f>'Combined_P2-I'!J161</f>
        <v>17</v>
      </c>
      <c r="I157" s="18">
        <f>'Combined_P2-I'!K161</f>
        <v>8.5</v>
      </c>
      <c r="J157" s="18">
        <f>'Combined_P2-I'!L161</f>
        <v>0</v>
      </c>
      <c r="K157" s="18">
        <f>'Combined_P2-I'!M161</f>
        <v>0</v>
      </c>
      <c r="M157" s="18">
        <f>'Combined_CA-I'!I161</f>
        <v>7.2799999999999994</v>
      </c>
      <c r="N157" s="18">
        <f>'Combined_CA-I'!J161</f>
        <v>7.2799999999999994</v>
      </c>
      <c r="O157" s="18">
        <f>'Combined_CA-I'!K161</f>
        <v>7.2799999999999994</v>
      </c>
      <c r="P157" s="18">
        <f>'Combined_CA-I'!L161</f>
        <v>7.2799999999999994</v>
      </c>
      <c r="Q157" s="18">
        <f>'Combined_CA-I'!M161</f>
        <v>7.2799999999999994</v>
      </c>
      <c r="S157" s="32"/>
      <c r="U157" s="18">
        <f t="shared" si="21"/>
        <v>15.28</v>
      </c>
      <c r="V157" s="18">
        <f t="shared" si="22"/>
        <v>41.28</v>
      </c>
      <c r="W157" s="18">
        <f t="shared" si="23"/>
        <v>24.28</v>
      </c>
      <c r="X157" s="18">
        <f t="shared" si="24"/>
        <v>7.2799999999999994</v>
      </c>
      <c r="Y157" s="18">
        <f t="shared" si="25"/>
        <v>7.2799999999999994</v>
      </c>
    </row>
    <row r="158" spans="1:25" x14ac:dyDescent="0.3">
      <c r="A158" s="18">
        <f>'Combined_P1-I'!I162</f>
        <v>6</v>
      </c>
      <c r="B158" s="18">
        <f>'Combined_P1-I'!J162</f>
        <v>8</v>
      </c>
      <c r="C158" s="18">
        <f>'Combined_P1-I'!K162</f>
        <v>6</v>
      </c>
      <c r="D158" s="18">
        <f>'Combined_P1-I'!L162</f>
        <v>0</v>
      </c>
      <c r="E158" s="18">
        <f>'Combined_P1-I'!M162</f>
        <v>0</v>
      </c>
      <c r="G158" s="18">
        <f>'Combined_P2-I'!I162</f>
        <v>6</v>
      </c>
      <c r="H158" s="18">
        <f>'Combined_P2-I'!J162</f>
        <v>8</v>
      </c>
      <c r="I158" s="18">
        <f>'Combined_P2-I'!K162</f>
        <v>6</v>
      </c>
      <c r="J158" s="18">
        <f>'Combined_P2-I'!L162</f>
        <v>0</v>
      </c>
      <c r="K158" s="18">
        <f>'Combined_P2-I'!M162</f>
        <v>0</v>
      </c>
      <c r="M158" s="18">
        <f>'Combined_CA-I'!I162</f>
        <v>7.38</v>
      </c>
      <c r="N158" s="18">
        <f>'Combined_CA-I'!J162</f>
        <v>7.38</v>
      </c>
      <c r="O158" s="18">
        <f>'Combined_CA-I'!K162</f>
        <v>7.38</v>
      </c>
      <c r="P158" s="18">
        <f>'Combined_CA-I'!L162</f>
        <v>7.38</v>
      </c>
      <c r="Q158" s="18">
        <f>'Combined_CA-I'!M162</f>
        <v>7.38</v>
      </c>
      <c r="S158" s="32"/>
      <c r="U158" s="18">
        <f t="shared" si="21"/>
        <v>19.38</v>
      </c>
      <c r="V158" s="18">
        <f t="shared" si="22"/>
        <v>23.38</v>
      </c>
      <c r="W158" s="18">
        <f t="shared" si="23"/>
        <v>19.38</v>
      </c>
      <c r="X158" s="18">
        <f t="shared" si="24"/>
        <v>7.38</v>
      </c>
      <c r="Y158" s="18">
        <f t="shared" si="25"/>
        <v>7.38</v>
      </c>
    </row>
    <row r="159" spans="1:25" x14ac:dyDescent="0.3">
      <c r="A159" s="18">
        <f>'Combined_P1-I'!I163</f>
        <v>7</v>
      </c>
      <c r="B159" s="18">
        <f>'Combined_P1-I'!J163</f>
        <v>16</v>
      </c>
      <c r="C159" s="18">
        <f>'Combined_P1-I'!K163</f>
        <v>6</v>
      </c>
      <c r="D159" s="18">
        <f>'Combined_P1-I'!L163</f>
        <v>0</v>
      </c>
      <c r="E159" s="18">
        <f>'Combined_P1-I'!M163</f>
        <v>0</v>
      </c>
      <c r="G159" s="18">
        <f>'Combined_P2-I'!I163</f>
        <v>7</v>
      </c>
      <c r="H159" s="18">
        <f>'Combined_P2-I'!J163</f>
        <v>16</v>
      </c>
      <c r="I159" s="18">
        <f>'Combined_P2-I'!K163</f>
        <v>6</v>
      </c>
      <c r="J159" s="18">
        <f>'Combined_P2-I'!L163</f>
        <v>0</v>
      </c>
      <c r="K159" s="18">
        <f>'Combined_P2-I'!M163</f>
        <v>0</v>
      </c>
      <c r="M159" s="18">
        <f>'Combined_CA-I'!I163</f>
        <v>6.92</v>
      </c>
      <c r="N159" s="18">
        <f>'Combined_CA-I'!J163</f>
        <v>6.92</v>
      </c>
      <c r="O159" s="18">
        <f>'Combined_CA-I'!K163</f>
        <v>6.92</v>
      </c>
      <c r="P159" s="18">
        <f>'Combined_CA-I'!L163</f>
        <v>6.92</v>
      </c>
      <c r="Q159" s="18">
        <f>'Combined_CA-I'!M163</f>
        <v>6.92</v>
      </c>
      <c r="S159" s="32"/>
      <c r="U159" s="18">
        <f t="shared" si="21"/>
        <v>20.92</v>
      </c>
      <c r="V159" s="18">
        <f t="shared" si="22"/>
        <v>38.92</v>
      </c>
      <c r="W159" s="18">
        <f t="shared" si="23"/>
        <v>18.920000000000002</v>
      </c>
      <c r="X159" s="18">
        <f t="shared" si="24"/>
        <v>6.92</v>
      </c>
      <c r="Y159" s="18">
        <f t="shared" si="25"/>
        <v>6.92</v>
      </c>
    </row>
    <row r="160" spans="1:25" x14ac:dyDescent="0.3">
      <c r="A160" s="18">
        <f>'Combined_P1-I'!I164</f>
        <v>2</v>
      </c>
      <c r="B160" s="18">
        <f>'Combined_P1-I'!J164</f>
        <v>23.5</v>
      </c>
      <c r="C160" s="18">
        <f>'Combined_P1-I'!K164</f>
        <v>5</v>
      </c>
      <c r="D160" s="18">
        <f>'Combined_P1-I'!L164</f>
        <v>0</v>
      </c>
      <c r="E160" s="18">
        <f>'Combined_P1-I'!M164</f>
        <v>0</v>
      </c>
      <c r="G160" s="18">
        <f>'Combined_P2-I'!I164</f>
        <v>2</v>
      </c>
      <c r="H160" s="18">
        <f>'Combined_P2-I'!J164</f>
        <v>23.5</v>
      </c>
      <c r="I160" s="18">
        <f>'Combined_P2-I'!K164</f>
        <v>5</v>
      </c>
      <c r="J160" s="18">
        <f>'Combined_P2-I'!L164</f>
        <v>0</v>
      </c>
      <c r="K160" s="18">
        <f>'Combined_P2-I'!M164</f>
        <v>0</v>
      </c>
      <c r="M160" s="18">
        <f>'Combined_CA-I'!I164</f>
        <v>7.58</v>
      </c>
      <c r="N160" s="18">
        <f>'Combined_CA-I'!J164</f>
        <v>7.58</v>
      </c>
      <c r="O160" s="18">
        <f>'Combined_CA-I'!K164</f>
        <v>7.58</v>
      </c>
      <c r="P160" s="18">
        <f>'Combined_CA-I'!L164</f>
        <v>7.58</v>
      </c>
      <c r="Q160" s="18">
        <f>'Combined_CA-I'!M164</f>
        <v>7.58</v>
      </c>
      <c r="S160" s="32"/>
      <c r="U160" s="18">
        <f t="shared" si="21"/>
        <v>11.58</v>
      </c>
      <c r="V160" s="18">
        <f t="shared" si="22"/>
        <v>54.58</v>
      </c>
      <c r="W160" s="18">
        <f t="shared" si="23"/>
        <v>17.579999999999998</v>
      </c>
      <c r="X160" s="18">
        <f t="shared" si="24"/>
        <v>7.58</v>
      </c>
      <c r="Y160" s="18">
        <f t="shared" si="25"/>
        <v>7.58</v>
      </c>
    </row>
    <row r="161" spans="1:25" x14ac:dyDescent="0.3">
      <c r="A161" s="18">
        <f>'Combined_P1-I'!I165</f>
        <v>0</v>
      </c>
      <c r="B161" s="18">
        <f>'Combined_P1-I'!J165</f>
        <v>6.5</v>
      </c>
      <c r="C161" s="18">
        <f>'Combined_P1-I'!K165</f>
        <v>3</v>
      </c>
      <c r="D161" s="18">
        <f>'Combined_P1-I'!L165</f>
        <v>0</v>
      </c>
      <c r="E161" s="18">
        <f>'Combined_P1-I'!M165</f>
        <v>0</v>
      </c>
      <c r="G161" s="18">
        <f>'Combined_P2-I'!I165</f>
        <v>0</v>
      </c>
      <c r="H161" s="18">
        <f>'Combined_P2-I'!J165</f>
        <v>6.5</v>
      </c>
      <c r="I161" s="18">
        <f>'Combined_P2-I'!K165</f>
        <v>3</v>
      </c>
      <c r="J161" s="18">
        <f>'Combined_P2-I'!L165</f>
        <v>0</v>
      </c>
      <c r="K161" s="18">
        <f>'Combined_P2-I'!M165</f>
        <v>0</v>
      </c>
      <c r="M161" s="18">
        <f>'Combined_CA-I'!I165</f>
        <v>6.94</v>
      </c>
      <c r="N161" s="18">
        <f>'Combined_CA-I'!J165</f>
        <v>6.94</v>
      </c>
      <c r="O161" s="18">
        <f>'Combined_CA-I'!K165</f>
        <v>6.94</v>
      </c>
      <c r="P161" s="18">
        <f>'Combined_CA-I'!L165</f>
        <v>6.94</v>
      </c>
      <c r="Q161" s="18">
        <f>'Combined_CA-I'!M165</f>
        <v>6.94</v>
      </c>
      <c r="S161" s="32"/>
      <c r="U161" s="18">
        <f t="shared" si="21"/>
        <v>6.94</v>
      </c>
      <c r="V161" s="18">
        <f t="shared" si="22"/>
        <v>19.940000000000001</v>
      </c>
      <c r="W161" s="18">
        <f t="shared" si="23"/>
        <v>12.940000000000001</v>
      </c>
      <c r="X161" s="18">
        <f t="shared" si="24"/>
        <v>6.94</v>
      </c>
      <c r="Y161" s="18">
        <f t="shared" si="25"/>
        <v>6.94</v>
      </c>
    </row>
    <row r="162" spans="1:25" x14ac:dyDescent="0.3">
      <c r="A162" s="18">
        <f>'Combined_P1-I'!I166</f>
        <v>2</v>
      </c>
      <c r="B162" s="18">
        <f>'Combined_P1-I'!J166</f>
        <v>7</v>
      </c>
      <c r="C162" s="18">
        <f>'Combined_P1-I'!K166</f>
        <v>1</v>
      </c>
      <c r="D162" s="18">
        <f>'Combined_P1-I'!L166</f>
        <v>0</v>
      </c>
      <c r="E162" s="18">
        <f>'Combined_P1-I'!M166</f>
        <v>0</v>
      </c>
      <c r="G162" s="18">
        <f>'Combined_P2-I'!I166</f>
        <v>2</v>
      </c>
      <c r="H162" s="18">
        <f>'Combined_P2-I'!J166</f>
        <v>7</v>
      </c>
      <c r="I162" s="18">
        <f>'Combined_P2-I'!K166</f>
        <v>1</v>
      </c>
      <c r="J162" s="18">
        <f>'Combined_P2-I'!L166</f>
        <v>0</v>
      </c>
      <c r="K162" s="18">
        <f>'Combined_P2-I'!M166</f>
        <v>0</v>
      </c>
      <c r="M162" s="18">
        <f>'Combined_CA-I'!I166</f>
        <v>7.88</v>
      </c>
      <c r="N162" s="18">
        <f>'Combined_CA-I'!J166</f>
        <v>7.88</v>
      </c>
      <c r="O162" s="18">
        <f>'Combined_CA-I'!K166</f>
        <v>7.88</v>
      </c>
      <c r="P162" s="18">
        <f>'Combined_CA-I'!L166</f>
        <v>7.88</v>
      </c>
      <c r="Q162" s="18">
        <f>'Combined_CA-I'!M166</f>
        <v>7.88</v>
      </c>
      <c r="S162" s="32"/>
      <c r="U162" s="18">
        <f t="shared" si="21"/>
        <v>11.879999999999999</v>
      </c>
      <c r="V162" s="18">
        <f t="shared" si="22"/>
        <v>21.88</v>
      </c>
      <c r="W162" s="18">
        <f t="shared" si="23"/>
        <v>9.879999999999999</v>
      </c>
      <c r="X162" s="18">
        <f t="shared" si="24"/>
        <v>7.88</v>
      </c>
      <c r="Y162" s="18">
        <f t="shared" si="25"/>
        <v>7.88</v>
      </c>
    </row>
    <row r="163" spans="1:25" x14ac:dyDescent="0.3">
      <c r="A163" s="18">
        <f>'Combined_P1-I'!I167</f>
        <v>9</v>
      </c>
      <c r="B163" s="18">
        <f>'Combined_P1-I'!J167</f>
        <v>2</v>
      </c>
      <c r="C163" s="18">
        <f>'Combined_P1-I'!K167</f>
        <v>0</v>
      </c>
      <c r="D163" s="18">
        <f>'Combined_P1-I'!L167</f>
        <v>0</v>
      </c>
      <c r="E163" s="18">
        <f>'Combined_P1-I'!M167</f>
        <v>0</v>
      </c>
      <c r="G163" s="18">
        <f>'Combined_P2-I'!I167</f>
        <v>9</v>
      </c>
      <c r="H163" s="18">
        <f>'Combined_P2-I'!J167</f>
        <v>2</v>
      </c>
      <c r="I163" s="18">
        <f>'Combined_P2-I'!K167</f>
        <v>0</v>
      </c>
      <c r="J163" s="18">
        <f>'Combined_P2-I'!L167</f>
        <v>0</v>
      </c>
      <c r="K163" s="18">
        <f>'Combined_P2-I'!M167</f>
        <v>0</v>
      </c>
      <c r="M163" s="18">
        <f>'Combined_CA-I'!I167</f>
        <v>6.7200000000000006</v>
      </c>
      <c r="N163" s="18">
        <f>'Combined_CA-I'!J167</f>
        <v>6.7200000000000006</v>
      </c>
      <c r="O163" s="18">
        <f>'Combined_CA-I'!K167</f>
        <v>6.7200000000000006</v>
      </c>
      <c r="P163" s="18">
        <f>'Combined_CA-I'!L167</f>
        <v>6.7200000000000006</v>
      </c>
      <c r="Q163" s="18">
        <f>'Combined_CA-I'!M167</f>
        <v>6.7200000000000006</v>
      </c>
      <c r="S163" s="32"/>
      <c r="U163" s="18">
        <f t="shared" si="21"/>
        <v>24.72</v>
      </c>
      <c r="V163" s="18">
        <f t="shared" si="22"/>
        <v>10.72</v>
      </c>
      <c r="W163" s="18">
        <f t="shared" si="23"/>
        <v>6.7200000000000006</v>
      </c>
      <c r="X163" s="18">
        <f t="shared" si="24"/>
        <v>6.7200000000000006</v>
      </c>
      <c r="Y163" s="18">
        <f t="shared" si="25"/>
        <v>6.7200000000000006</v>
      </c>
    </row>
    <row r="164" spans="1:25" x14ac:dyDescent="0.3">
      <c r="S164" s="32"/>
    </row>
    <row r="165" spans="1:25" x14ac:dyDescent="0.3">
      <c r="S165" s="32"/>
      <c r="T165" s="19" t="s">
        <v>71</v>
      </c>
      <c r="U165" s="34" t="s">
        <v>24</v>
      </c>
      <c r="V165" s="34" t="s">
        <v>27</v>
      </c>
      <c r="W165" s="34" t="s">
        <v>30</v>
      </c>
      <c r="X165" s="34" t="s">
        <v>32</v>
      </c>
      <c r="Y165" s="34" t="s">
        <v>35</v>
      </c>
    </row>
    <row r="166" spans="1:25" x14ac:dyDescent="0.3">
      <c r="S166" s="32"/>
      <c r="T166" s="19" t="s">
        <v>197</v>
      </c>
      <c r="U166" s="35">
        <f>IF(SUM(U7:U163) &gt; 0, COUNTIF(U7:U163, "&gt;=" &amp; U4), "")</f>
        <v>125</v>
      </c>
      <c r="V166" s="35">
        <f>IF(SUM(V7:V163) &gt; 0, COUNTIF(V7:V163, "&gt;=" &amp; V4), "")</f>
        <v>67</v>
      </c>
      <c r="W166" s="35">
        <f>IF(SUM(W7:W163) &gt; 0, COUNTIF(W7:W163, "&gt;=" &amp; W4), "")</f>
        <v>31</v>
      </c>
      <c r="X166" s="35">
        <f>IF(SUM(X7:X163) &gt; 0, COUNTIF(X7:X163, "&gt;=" &amp; X4), "")</f>
        <v>149</v>
      </c>
      <c r="Y166" s="35">
        <f>IF(SUM(Y7:Y163) &gt; 0, COUNTIF(Y7:Y163, "&gt;=" &amp; Y4), "")</f>
        <v>149</v>
      </c>
    </row>
    <row r="167" spans="1:25" x14ac:dyDescent="0.3">
      <c r="S167" s="32"/>
      <c r="T167" s="19" t="s">
        <v>198</v>
      </c>
      <c r="U167" s="8">
        <v>157</v>
      </c>
      <c r="V167" s="8">
        <v>157</v>
      </c>
      <c r="W167" s="8">
        <v>157</v>
      </c>
      <c r="X167" s="8">
        <v>157</v>
      </c>
      <c r="Y167" s="8">
        <v>157</v>
      </c>
    </row>
    <row r="168" spans="1:25" x14ac:dyDescent="0.3">
      <c r="S168" s="32"/>
      <c r="T168" s="19" t="s">
        <v>199</v>
      </c>
      <c r="U168" s="35">
        <f>IF(SUM(U7:U163) &gt; 0, U166/U167*100, "0")</f>
        <v>79.617834394904463</v>
      </c>
      <c r="V168" s="35">
        <f>IF(SUM(V7:V163) &gt; 0, V166/V167*100, "0")</f>
        <v>42.675159235668794</v>
      </c>
      <c r="W168" s="35">
        <f>IF(SUM(W7:W163) &gt; 0, W166/W167*100, "0")</f>
        <v>19.745222929936308</v>
      </c>
      <c r="X168" s="35">
        <f>IF(SUM(X7:X163) &gt; 0, X166/X167*100, "0")</f>
        <v>94.904458598726109</v>
      </c>
      <c r="Y168" s="35">
        <f>IF(SUM(Y7:Y163) &gt; 0, Y166/Y167*100, "0")</f>
        <v>94.904458598726109</v>
      </c>
    </row>
  </sheetData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68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474</v>
      </c>
      <c r="B1" s="57"/>
      <c r="C1" s="57"/>
      <c r="D1" s="57"/>
      <c r="E1" s="57"/>
      <c r="G1" s="32"/>
      <c r="I1" s="56" t="s">
        <v>196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'Combined_END_SEM-E'!G3</f>
        <v>15</v>
      </c>
      <c r="B3" s="18">
        <f>'Combined_END_SEM-E'!H3</f>
        <v>37</v>
      </c>
      <c r="C3" s="18">
        <f>'Combined_END_SEM-E'!I3</f>
        <v>48</v>
      </c>
      <c r="D3" s="18">
        <f>'Combined_END_SEM-E'!J3</f>
        <v>0</v>
      </c>
      <c r="E3" s="18">
        <f>'Combined_END_SEM-E'!K3</f>
        <v>0</v>
      </c>
      <c r="G3" s="32"/>
      <c r="I3" s="18">
        <f t="shared" ref="I3:M4" si="0">SUM(A3)</f>
        <v>15</v>
      </c>
      <c r="J3" s="18">
        <f t="shared" si="0"/>
        <v>37</v>
      </c>
      <c r="K3" s="18">
        <f t="shared" si="0"/>
        <v>48</v>
      </c>
      <c r="L3" s="18">
        <f t="shared" si="0"/>
        <v>0</v>
      </c>
      <c r="M3" s="18">
        <f t="shared" si="0"/>
        <v>0</v>
      </c>
    </row>
    <row r="4" spans="1:13" x14ac:dyDescent="0.3">
      <c r="A4" s="18">
        <f>'Combined_END_SEM-E'!G4</f>
        <v>9</v>
      </c>
      <c r="B4" s="18">
        <f>'Combined_END_SEM-E'!H4</f>
        <v>22.2</v>
      </c>
      <c r="C4" s="18">
        <f>'Combined_END_SEM-E'!I4</f>
        <v>28.8</v>
      </c>
      <c r="D4" s="18">
        <f>'Combined_END_SEM-E'!J4</f>
        <v>0</v>
      </c>
      <c r="E4" s="18">
        <f>'Combined_END_SEM-E'!K4</f>
        <v>0</v>
      </c>
      <c r="G4" s="32"/>
      <c r="I4" s="18">
        <f t="shared" si="0"/>
        <v>9</v>
      </c>
      <c r="J4" s="18">
        <f t="shared" si="0"/>
        <v>22.2</v>
      </c>
      <c r="K4" s="18">
        <f t="shared" si="0"/>
        <v>28.8</v>
      </c>
      <c r="L4" s="18">
        <f t="shared" si="0"/>
        <v>0</v>
      </c>
      <c r="M4" s="18">
        <f t="shared" si="0"/>
        <v>0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'Combined_END_SEM-E'!G11</f>
        <v>14</v>
      </c>
      <c r="B7" s="18">
        <f>'Combined_END_SEM-E'!H11</f>
        <v>32</v>
      </c>
      <c r="C7" s="18">
        <f>'Combined_END_SEM-E'!I11</f>
        <v>22</v>
      </c>
      <c r="D7" s="18">
        <f>'Combined_END_SEM-E'!J11</f>
        <v>0</v>
      </c>
      <c r="E7" s="18">
        <f>'Combined_END_SEM-E'!K11</f>
        <v>0</v>
      </c>
      <c r="G7" s="32"/>
      <c r="I7" s="18">
        <f t="shared" ref="I7:I38" si="1">SUM(A7)</f>
        <v>14</v>
      </c>
      <c r="J7" s="18">
        <f t="shared" ref="J7:J38" si="2">SUM(B7)</f>
        <v>32</v>
      </c>
      <c r="K7" s="18">
        <f t="shared" ref="K7:K38" si="3">SUM(C7)</f>
        <v>22</v>
      </c>
      <c r="L7" s="18">
        <f t="shared" ref="L7:L38" si="4">SUM(D7)</f>
        <v>0</v>
      </c>
      <c r="M7" s="18">
        <f t="shared" ref="M7:M38" si="5">SUM(E7)</f>
        <v>0</v>
      </c>
    </row>
    <row r="8" spans="1:13" x14ac:dyDescent="0.3">
      <c r="A8" s="18">
        <f>'Combined_END_SEM-E'!G12</f>
        <v>5</v>
      </c>
      <c r="B8" s="18">
        <f>'Combined_END_SEM-E'!H12</f>
        <v>4</v>
      </c>
      <c r="C8" s="18">
        <f>'Combined_END_SEM-E'!I12</f>
        <v>11</v>
      </c>
      <c r="D8" s="18">
        <f>'Combined_END_SEM-E'!J12</f>
        <v>0</v>
      </c>
      <c r="E8" s="18">
        <f>'Combined_END_SEM-E'!K12</f>
        <v>0</v>
      </c>
      <c r="G8" s="32"/>
      <c r="I8" s="18">
        <f t="shared" si="1"/>
        <v>5</v>
      </c>
      <c r="J8" s="18">
        <f t="shared" si="2"/>
        <v>4</v>
      </c>
      <c r="K8" s="18">
        <f t="shared" si="3"/>
        <v>11</v>
      </c>
      <c r="L8" s="18">
        <f t="shared" si="4"/>
        <v>0</v>
      </c>
      <c r="M8" s="18">
        <f t="shared" si="5"/>
        <v>0</v>
      </c>
    </row>
    <row r="9" spans="1:13" x14ac:dyDescent="0.3">
      <c r="A9" s="18">
        <f>'Combined_END_SEM-E'!G13</f>
        <v>13</v>
      </c>
      <c r="B9" s="18">
        <f>'Combined_END_SEM-E'!H13</f>
        <v>14</v>
      </c>
      <c r="C9" s="18">
        <f>'Combined_END_SEM-E'!I13</f>
        <v>32</v>
      </c>
      <c r="D9" s="18">
        <f>'Combined_END_SEM-E'!J13</f>
        <v>0</v>
      </c>
      <c r="E9" s="18">
        <f>'Combined_END_SEM-E'!K13</f>
        <v>0</v>
      </c>
      <c r="G9" s="32"/>
      <c r="I9" s="18">
        <f t="shared" si="1"/>
        <v>13</v>
      </c>
      <c r="J9" s="18">
        <f t="shared" si="2"/>
        <v>14</v>
      </c>
      <c r="K9" s="18">
        <f t="shared" si="3"/>
        <v>32</v>
      </c>
      <c r="L9" s="18">
        <f t="shared" si="4"/>
        <v>0</v>
      </c>
      <c r="M9" s="18">
        <f t="shared" si="5"/>
        <v>0</v>
      </c>
    </row>
    <row r="10" spans="1:13" x14ac:dyDescent="0.3">
      <c r="A10" s="18">
        <f>'Combined_END_SEM-E'!G14</f>
        <v>13</v>
      </c>
      <c r="B10" s="18">
        <f>'Combined_END_SEM-E'!H14</f>
        <v>18</v>
      </c>
      <c r="C10" s="18">
        <f>'Combined_END_SEM-E'!I14</f>
        <v>28</v>
      </c>
      <c r="D10" s="18">
        <f>'Combined_END_SEM-E'!J14</f>
        <v>0</v>
      </c>
      <c r="E10" s="18">
        <f>'Combined_END_SEM-E'!K14</f>
        <v>0</v>
      </c>
      <c r="G10" s="32"/>
      <c r="I10" s="18">
        <f t="shared" si="1"/>
        <v>13</v>
      </c>
      <c r="J10" s="18">
        <f t="shared" si="2"/>
        <v>18</v>
      </c>
      <c r="K10" s="18">
        <f t="shared" si="3"/>
        <v>28</v>
      </c>
      <c r="L10" s="18">
        <f t="shared" si="4"/>
        <v>0</v>
      </c>
      <c r="M10" s="18">
        <f t="shared" si="5"/>
        <v>0</v>
      </c>
    </row>
    <row r="11" spans="1:13" x14ac:dyDescent="0.3">
      <c r="A11" s="18">
        <f>'Combined_END_SEM-E'!G15</f>
        <v>8</v>
      </c>
      <c r="B11" s="18">
        <f>'Combined_END_SEM-E'!H15</f>
        <v>7</v>
      </c>
      <c r="C11" s="18">
        <f>'Combined_END_SEM-E'!I15</f>
        <v>8</v>
      </c>
      <c r="D11" s="18">
        <f>'Combined_END_SEM-E'!J15</f>
        <v>0</v>
      </c>
      <c r="E11" s="18">
        <f>'Combined_END_SEM-E'!K15</f>
        <v>0</v>
      </c>
      <c r="G11" s="32"/>
      <c r="I11" s="18">
        <f t="shared" si="1"/>
        <v>8</v>
      </c>
      <c r="J11" s="18">
        <f t="shared" si="2"/>
        <v>7</v>
      </c>
      <c r="K11" s="18">
        <f t="shared" si="3"/>
        <v>8</v>
      </c>
      <c r="L11" s="18">
        <f t="shared" si="4"/>
        <v>0</v>
      </c>
      <c r="M11" s="18">
        <f t="shared" si="5"/>
        <v>0</v>
      </c>
    </row>
    <row r="12" spans="1:13" x14ac:dyDescent="0.3">
      <c r="A12" s="18">
        <f>'Combined_END_SEM-E'!G16</f>
        <v>7</v>
      </c>
      <c r="B12" s="18">
        <f>'Combined_END_SEM-E'!H16</f>
        <v>30</v>
      </c>
      <c r="C12" s="18">
        <f>'Combined_END_SEM-E'!I16</f>
        <v>24</v>
      </c>
      <c r="D12" s="18">
        <f>'Combined_END_SEM-E'!J16</f>
        <v>0</v>
      </c>
      <c r="E12" s="18">
        <f>'Combined_END_SEM-E'!K16</f>
        <v>0</v>
      </c>
      <c r="G12" s="32"/>
      <c r="I12" s="18">
        <f t="shared" si="1"/>
        <v>7</v>
      </c>
      <c r="J12" s="18">
        <f t="shared" si="2"/>
        <v>30</v>
      </c>
      <c r="K12" s="18">
        <f t="shared" si="3"/>
        <v>24</v>
      </c>
      <c r="L12" s="18">
        <f t="shared" si="4"/>
        <v>0</v>
      </c>
      <c r="M12" s="18">
        <f t="shared" si="5"/>
        <v>0</v>
      </c>
    </row>
    <row r="13" spans="1:13" x14ac:dyDescent="0.3">
      <c r="A13" s="18">
        <f>'Combined_END_SEM-E'!G17</f>
        <v>7</v>
      </c>
      <c r="B13" s="18">
        <f>'Combined_END_SEM-E'!H17</f>
        <v>18</v>
      </c>
      <c r="C13" s="18">
        <f>'Combined_END_SEM-E'!I17</f>
        <v>19</v>
      </c>
      <c r="D13" s="18">
        <f>'Combined_END_SEM-E'!J17</f>
        <v>0</v>
      </c>
      <c r="E13" s="18">
        <f>'Combined_END_SEM-E'!K17</f>
        <v>0</v>
      </c>
      <c r="G13" s="32"/>
      <c r="I13" s="18">
        <f t="shared" si="1"/>
        <v>7</v>
      </c>
      <c r="J13" s="18">
        <f t="shared" si="2"/>
        <v>18</v>
      </c>
      <c r="K13" s="18">
        <f t="shared" si="3"/>
        <v>19</v>
      </c>
      <c r="L13" s="18">
        <f t="shared" si="4"/>
        <v>0</v>
      </c>
      <c r="M13" s="18">
        <f t="shared" si="5"/>
        <v>0</v>
      </c>
    </row>
    <row r="14" spans="1:13" x14ac:dyDescent="0.3">
      <c r="A14" s="18">
        <f>'Combined_END_SEM-E'!G18</f>
        <v>10</v>
      </c>
      <c r="B14" s="18">
        <f>'Combined_END_SEM-E'!H18</f>
        <v>30</v>
      </c>
      <c r="C14" s="18">
        <f>'Combined_END_SEM-E'!I18</f>
        <v>25</v>
      </c>
      <c r="D14" s="18">
        <f>'Combined_END_SEM-E'!J18</f>
        <v>0</v>
      </c>
      <c r="E14" s="18">
        <f>'Combined_END_SEM-E'!K18</f>
        <v>0</v>
      </c>
      <c r="G14" s="32"/>
      <c r="I14" s="18">
        <f t="shared" si="1"/>
        <v>10</v>
      </c>
      <c r="J14" s="18">
        <f t="shared" si="2"/>
        <v>30</v>
      </c>
      <c r="K14" s="18">
        <f t="shared" si="3"/>
        <v>25</v>
      </c>
      <c r="L14" s="18">
        <f t="shared" si="4"/>
        <v>0</v>
      </c>
      <c r="M14" s="18">
        <f t="shared" si="5"/>
        <v>0</v>
      </c>
    </row>
    <row r="15" spans="1:13" x14ac:dyDescent="0.3">
      <c r="A15" s="18">
        <f>'Combined_END_SEM-E'!G19</f>
        <v>8</v>
      </c>
      <c r="B15" s="18">
        <f>'Combined_END_SEM-E'!H19</f>
        <v>19</v>
      </c>
      <c r="C15" s="18">
        <f>'Combined_END_SEM-E'!I19</f>
        <v>15</v>
      </c>
      <c r="D15" s="18">
        <f>'Combined_END_SEM-E'!J19</f>
        <v>0</v>
      </c>
      <c r="E15" s="18">
        <f>'Combined_END_SEM-E'!K19</f>
        <v>0</v>
      </c>
      <c r="G15" s="32"/>
      <c r="I15" s="18">
        <f t="shared" si="1"/>
        <v>8</v>
      </c>
      <c r="J15" s="18">
        <f t="shared" si="2"/>
        <v>19</v>
      </c>
      <c r="K15" s="18">
        <f t="shared" si="3"/>
        <v>15</v>
      </c>
      <c r="L15" s="18">
        <f t="shared" si="4"/>
        <v>0</v>
      </c>
      <c r="M15" s="18">
        <f t="shared" si="5"/>
        <v>0</v>
      </c>
    </row>
    <row r="16" spans="1:13" x14ac:dyDescent="0.3">
      <c r="A16" s="18">
        <f>'Combined_END_SEM-E'!G20</f>
        <v>7</v>
      </c>
      <c r="B16" s="18">
        <f>'Combined_END_SEM-E'!H20</f>
        <v>12</v>
      </c>
      <c r="C16" s="18">
        <f>'Combined_END_SEM-E'!I20</f>
        <v>19</v>
      </c>
      <c r="D16" s="18">
        <f>'Combined_END_SEM-E'!J20</f>
        <v>0</v>
      </c>
      <c r="E16" s="18">
        <f>'Combined_END_SEM-E'!K20</f>
        <v>0</v>
      </c>
      <c r="G16" s="32"/>
      <c r="I16" s="18">
        <f t="shared" si="1"/>
        <v>7</v>
      </c>
      <c r="J16" s="18">
        <f t="shared" si="2"/>
        <v>12</v>
      </c>
      <c r="K16" s="18">
        <f t="shared" si="3"/>
        <v>19</v>
      </c>
      <c r="L16" s="18">
        <f t="shared" si="4"/>
        <v>0</v>
      </c>
      <c r="M16" s="18">
        <f t="shared" si="5"/>
        <v>0</v>
      </c>
    </row>
    <row r="17" spans="1:13" x14ac:dyDescent="0.3">
      <c r="A17" s="18">
        <f>'Combined_END_SEM-E'!G21</f>
        <v>0</v>
      </c>
      <c r="B17" s="18">
        <f>'Combined_END_SEM-E'!H21</f>
        <v>17</v>
      </c>
      <c r="C17" s="18">
        <f>'Combined_END_SEM-E'!I21</f>
        <v>21</v>
      </c>
      <c r="D17" s="18">
        <f>'Combined_END_SEM-E'!J21</f>
        <v>0</v>
      </c>
      <c r="E17" s="18">
        <f>'Combined_END_SEM-E'!K21</f>
        <v>0</v>
      </c>
      <c r="G17" s="32"/>
      <c r="I17" s="18">
        <f t="shared" si="1"/>
        <v>0</v>
      </c>
      <c r="J17" s="18">
        <f t="shared" si="2"/>
        <v>17</v>
      </c>
      <c r="K17" s="18">
        <f t="shared" si="3"/>
        <v>21</v>
      </c>
      <c r="L17" s="18">
        <f t="shared" si="4"/>
        <v>0</v>
      </c>
      <c r="M17" s="18">
        <f t="shared" si="5"/>
        <v>0</v>
      </c>
    </row>
    <row r="18" spans="1:13" x14ac:dyDescent="0.3">
      <c r="A18" s="18">
        <f>'Combined_END_SEM-E'!G22</f>
        <v>9</v>
      </c>
      <c r="B18" s="18">
        <f>'Combined_END_SEM-E'!H22</f>
        <v>17.5</v>
      </c>
      <c r="C18" s="18">
        <f>'Combined_END_SEM-E'!I22</f>
        <v>21</v>
      </c>
      <c r="D18" s="18">
        <f>'Combined_END_SEM-E'!J22</f>
        <v>0</v>
      </c>
      <c r="E18" s="18">
        <f>'Combined_END_SEM-E'!K22</f>
        <v>0</v>
      </c>
      <c r="G18" s="32"/>
      <c r="I18" s="18">
        <f t="shared" si="1"/>
        <v>9</v>
      </c>
      <c r="J18" s="18">
        <f t="shared" si="2"/>
        <v>17.5</v>
      </c>
      <c r="K18" s="18">
        <f t="shared" si="3"/>
        <v>21</v>
      </c>
      <c r="L18" s="18">
        <f t="shared" si="4"/>
        <v>0</v>
      </c>
      <c r="M18" s="18">
        <f t="shared" si="5"/>
        <v>0</v>
      </c>
    </row>
    <row r="19" spans="1:13" x14ac:dyDescent="0.3">
      <c r="A19" s="18">
        <f>'Combined_END_SEM-E'!G23</f>
        <v>9</v>
      </c>
      <c r="B19" s="18">
        <f>'Combined_END_SEM-E'!H23</f>
        <v>27.5</v>
      </c>
      <c r="C19" s="18">
        <f>'Combined_END_SEM-E'!I23</f>
        <v>20</v>
      </c>
      <c r="D19" s="18">
        <f>'Combined_END_SEM-E'!J23</f>
        <v>0</v>
      </c>
      <c r="E19" s="18">
        <f>'Combined_END_SEM-E'!K23</f>
        <v>0</v>
      </c>
      <c r="G19" s="32"/>
      <c r="I19" s="18">
        <f t="shared" si="1"/>
        <v>9</v>
      </c>
      <c r="J19" s="18">
        <f t="shared" si="2"/>
        <v>27.5</v>
      </c>
      <c r="K19" s="18">
        <f t="shared" si="3"/>
        <v>20</v>
      </c>
      <c r="L19" s="18">
        <f t="shared" si="4"/>
        <v>0</v>
      </c>
      <c r="M19" s="18">
        <f t="shared" si="5"/>
        <v>0</v>
      </c>
    </row>
    <row r="20" spans="1:13" x14ac:dyDescent="0.3">
      <c r="A20" s="18">
        <f>'Combined_END_SEM-E'!G24</f>
        <v>9</v>
      </c>
      <c r="B20" s="18">
        <f>'Combined_END_SEM-E'!H24</f>
        <v>20</v>
      </c>
      <c r="C20" s="18">
        <f>'Combined_END_SEM-E'!I24</f>
        <v>28</v>
      </c>
      <c r="D20" s="18">
        <f>'Combined_END_SEM-E'!J24</f>
        <v>0</v>
      </c>
      <c r="E20" s="18">
        <f>'Combined_END_SEM-E'!K24</f>
        <v>0</v>
      </c>
      <c r="G20" s="32"/>
      <c r="I20" s="18">
        <f t="shared" si="1"/>
        <v>9</v>
      </c>
      <c r="J20" s="18">
        <f t="shared" si="2"/>
        <v>20</v>
      </c>
      <c r="K20" s="18">
        <f t="shared" si="3"/>
        <v>28</v>
      </c>
      <c r="L20" s="18">
        <f t="shared" si="4"/>
        <v>0</v>
      </c>
      <c r="M20" s="18">
        <f t="shared" si="5"/>
        <v>0</v>
      </c>
    </row>
    <row r="21" spans="1:13" x14ac:dyDescent="0.3">
      <c r="A21" s="18">
        <f>'Combined_END_SEM-E'!G25</f>
        <v>13</v>
      </c>
      <c r="B21" s="18">
        <f>'Combined_END_SEM-E'!H25</f>
        <v>32</v>
      </c>
      <c r="C21" s="18">
        <f>'Combined_END_SEM-E'!I25</f>
        <v>29</v>
      </c>
      <c r="D21" s="18">
        <f>'Combined_END_SEM-E'!J25</f>
        <v>0</v>
      </c>
      <c r="E21" s="18">
        <f>'Combined_END_SEM-E'!K25</f>
        <v>0</v>
      </c>
      <c r="G21" s="32"/>
      <c r="I21" s="18">
        <f t="shared" si="1"/>
        <v>13</v>
      </c>
      <c r="J21" s="18">
        <f t="shared" si="2"/>
        <v>32</v>
      </c>
      <c r="K21" s="18">
        <f t="shared" si="3"/>
        <v>29</v>
      </c>
      <c r="L21" s="18">
        <f t="shared" si="4"/>
        <v>0</v>
      </c>
      <c r="M21" s="18">
        <f t="shared" si="5"/>
        <v>0</v>
      </c>
    </row>
    <row r="22" spans="1:13" x14ac:dyDescent="0.3">
      <c r="A22" s="18">
        <f>'Combined_END_SEM-E'!G26</f>
        <v>9</v>
      </c>
      <c r="B22" s="18">
        <f>'Combined_END_SEM-E'!H26</f>
        <v>8.5</v>
      </c>
      <c r="C22" s="18">
        <f>'Combined_END_SEM-E'!I26</f>
        <v>16</v>
      </c>
      <c r="D22" s="18">
        <f>'Combined_END_SEM-E'!J26</f>
        <v>0</v>
      </c>
      <c r="E22" s="18">
        <f>'Combined_END_SEM-E'!K26</f>
        <v>0</v>
      </c>
      <c r="G22" s="32"/>
      <c r="I22" s="18">
        <f t="shared" si="1"/>
        <v>9</v>
      </c>
      <c r="J22" s="18">
        <f t="shared" si="2"/>
        <v>8.5</v>
      </c>
      <c r="K22" s="18">
        <f t="shared" si="3"/>
        <v>16</v>
      </c>
      <c r="L22" s="18">
        <f t="shared" si="4"/>
        <v>0</v>
      </c>
      <c r="M22" s="18">
        <f t="shared" si="5"/>
        <v>0</v>
      </c>
    </row>
    <row r="23" spans="1:13" x14ac:dyDescent="0.3">
      <c r="A23" s="18">
        <f>'Combined_END_SEM-E'!G27</f>
        <v>9</v>
      </c>
      <c r="B23" s="18">
        <f>'Combined_END_SEM-E'!H27</f>
        <v>23</v>
      </c>
      <c r="C23" s="18">
        <f>'Combined_END_SEM-E'!I27</f>
        <v>35</v>
      </c>
      <c r="D23" s="18">
        <f>'Combined_END_SEM-E'!J27</f>
        <v>0</v>
      </c>
      <c r="E23" s="18">
        <f>'Combined_END_SEM-E'!K27</f>
        <v>0</v>
      </c>
      <c r="G23" s="32"/>
      <c r="I23" s="18">
        <f t="shared" si="1"/>
        <v>9</v>
      </c>
      <c r="J23" s="18">
        <f t="shared" si="2"/>
        <v>23</v>
      </c>
      <c r="K23" s="18">
        <f t="shared" si="3"/>
        <v>35</v>
      </c>
      <c r="L23" s="18">
        <f t="shared" si="4"/>
        <v>0</v>
      </c>
      <c r="M23" s="18">
        <f t="shared" si="5"/>
        <v>0</v>
      </c>
    </row>
    <row r="24" spans="1:13" x14ac:dyDescent="0.3">
      <c r="A24" s="18">
        <f>'Combined_END_SEM-E'!G28</f>
        <v>11</v>
      </c>
      <c r="B24" s="18">
        <f>'Combined_END_SEM-E'!H28</f>
        <v>14</v>
      </c>
      <c r="C24" s="18">
        <f>'Combined_END_SEM-E'!I28</f>
        <v>22</v>
      </c>
      <c r="D24" s="18">
        <f>'Combined_END_SEM-E'!J28</f>
        <v>0</v>
      </c>
      <c r="E24" s="18">
        <f>'Combined_END_SEM-E'!K28</f>
        <v>0</v>
      </c>
      <c r="G24" s="32"/>
      <c r="I24" s="18">
        <f t="shared" si="1"/>
        <v>11</v>
      </c>
      <c r="J24" s="18">
        <f t="shared" si="2"/>
        <v>14</v>
      </c>
      <c r="K24" s="18">
        <f t="shared" si="3"/>
        <v>22</v>
      </c>
      <c r="L24" s="18">
        <f t="shared" si="4"/>
        <v>0</v>
      </c>
      <c r="M24" s="18">
        <f t="shared" si="5"/>
        <v>0</v>
      </c>
    </row>
    <row r="25" spans="1:13" x14ac:dyDescent="0.3">
      <c r="A25" s="18">
        <f>'Combined_END_SEM-E'!G29</f>
        <v>13</v>
      </c>
      <c r="B25" s="18">
        <f>'Combined_END_SEM-E'!H29</f>
        <v>36</v>
      </c>
      <c r="C25" s="18">
        <f>'Combined_END_SEM-E'!I29</f>
        <v>36</v>
      </c>
      <c r="D25" s="18">
        <f>'Combined_END_SEM-E'!J29</f>
        <v>0</v>
      </c>
      <c r="E25" s="18">
        <f>'Combined_END_SEM-E'!K29</f>
        <v>0</v>
      </c>
      <c r="G25" s="32"/>
      <c r="I25" s="18">
        <f t="shared" si="1"/>
        <v>13</v>
      </c>
      <c r="J25" s="18">
        <f t="shared" si="2"/>
        <v>36</v>
      </c>
      <c r="K25" s="18">
        <f t="shared" si="3"/>
        <v>36</v>
      </c>
      <c r="L25" s="18">
        <f t="shared" si="4"/>
        <v>0</v>
      </c>
      <c r="M25" s="18">
        <f t="shared" si="5"/>
        <v>0</v>
      </c>
    </row>
    <row r="26" spans="1:13" x14ac:dyDescent="0.3">
      <c r="A26" s="18">
        <f>'Combined_END_SEM-E'!G30</f>
        <v>13</v>
      </c>
      <c r="B26" s="18">
        <f>'Combined_END_SEM-E'!H30</f>
        <v>30.5</v>
      </c>
      <c r="C26" s="18">
        <f>'Combined_END_SEM-E'!I30</f>
        <v>39</v>
      </c>
      <c r="D26" s="18">
        <f>'Combined_END_SEM-E'!J30</f>
        <v>0</v>
      </c>
      <c r="E26" s="18">
        <f>'Combined_END_SEM-E'!K30</f>
        <v>0</v>
      </c>
      <c r="G26" s="32"/>
      <c r="I26" s="18">
        <f t="shared" si="1"/>
        <v>13</v>
      </c>
      <c r="J26" s="18">
        <f t="shared" si="2"/>
        <v>30.5</v>
      </c>
      <c r="K26" s="18">
        <f t="shared" si="3"/>
        <v>39</v>
      </c>
      <c r="L26" s="18">
        <f t="shared" si="4"/>
        <v>0</v>
      </c>
      <c r="M26" s="18">
        <f t="shared" si="5"/>
        <v>0</v>
      </c>
    </row>
    <row r="27" spans="1:13" x14ac:dyDescent="0.3">
      <c r="A27" s="18">
        <f>'Combined_END_SEM-E'!G31</f>
        <v>7</v>
      </c>
      <c r="B27" s="18">
        <f>'Combined_END_SEM-E'!H31</f>
        <v>26</v>
      </c>
      <c r="C27" s="18">
        <f>'Combined_END_SEM-E'!I31</f>
        <v>16</v>
      </c>
      <c r="D27" s="18">
        <f>'Combined_END_SEM-E'!J31</f>
        <v>0</v>
      </c>
      <c r="E27" s="18">
        <f>'Combined_END_SEM-E'!K31</f>
        <v>0</v>
      </c>
      <c r="G27" s="32"/>
      <c r="I27" s="18">
        <f t="shared" si="1"/>
        <v>7</v>
      </c>
      <c r="J27" s="18">
        <f t="shared" si="2"/>
        <v>26</v>
      </c>
      <c r="K27" s="18">
        <f t="shared" si="3"/>
        <v>16</v>
      </c>
      <c r="L27" s="18">
        <f t="shared" si="4"/>
        <v>0</v>
      </c>
      <c r="M27" s="18">
        <f t="shared" si="5"/>
        <v>0</v>
      </c>
    </row>
    <row r="28" spans="1:13" x14ac:dyDescent="0.3">
      <c r="A28" s="18">
        <f>'Combined_END_SEM-E'!G32</f>
        <v>9</v>
      </c>
      <c r="B28" s="18">
        <f>'Combined_END_SEM-E'!H32</f>
        <v>2</v>
      </c>
      <c r="C28" s="18">
        <f>'Combined_END_SEM-E'!I32</f>
        <v>11</v>
      </c>
      <c r="D28" s="18">
        <f>'Combined_END_SEM-E'!J32</f>
        <v>0</v>
      </c>
      <c r="E28" s="18">
        <f>'Combined_END_SEM-E'!K32</f>
        <v>0</v>
      </c>
      <c r="G28" s="32"/>
      <c r="I28" s="18">
        <f t="shared" si="1"/>
        <v>9</v>
      </c>
      <c r="J28" s="18">
        <f t="shared" si="2"/>
        <v>2</v>
      </c>
      <c r="K28" s="18">
        <f t="shared" si="3"/>
        <v>11</v>
      </c>
      <c r="L28" s="18">
        <f t="shared" si="4"/>
        <v>0</v>
      </c>
      <c r="M28" s="18">
        <f t="shared" si="5"/>
        <v>0</v>
      </c>
    </row>
    <row r="29" spans="1:13" x14ac:dyDescent="0.3">
      <c r="A29" s="18">
        <f>'Combined_END_SEM-E'!G33</f>
        <v>13</v>
      </c>
      <c r="B29" s="18">
        <f>'Combined_END_SEM-E'!H33</f>
        <v>16</v>
      </c>
      <c r="C29" s="18">
        <f>'Combined_END_SEM-E'!I33</f>
        <v>30</v>
      </c>
      <c r="D29" s="18">
        <f>'Combined_END_SEM-E'!J33</f>
        <v>0</v>
      </c>
      <c r="E29" s="18">
        <f>'Combined_END_SEM-E'!K33</f>
        <v>0</v>
      </c>
      <c r="G29" s="32"/>
      <c r="I29" s="18">
        <f t="shared" si="1"/>
        <v>13</v>
      </c>
      <c r="J29" s="18">
        <f t="shared" si="2"/>
        <v>16</v>
      </c>
      <c r="K29" s="18">
        <f t="shared" si="3"/>
        <v>30</v>
      </c>
      <c r="L29" s="18">
        <f t="shared" si="4"/>
        <v>0</v>
      </c>
      <c r="M29" s="18">
        <f t="shared" si="5"/>
        <v>0</v>
      </c>
    </row>
    <row r="30" spans="1:13" x14ac:dyDescent="0.3">
      <c r="A30" s="18">
        <f>'Combined_END_SEM-E'!G34</f>
        <v>10</v>
      </c>
      <c r="B30" s="18">
        <f>'Combined_END_SEM-E'!H34</f>
        <v>0</v>
      </c>
      <c r="C30" s="18">
        <f>'Combined_END_SEM-E'!I34</f>
        <v>21</v>
      </c>
      <c r="D30" s="18">
        <f>'Combined_END_SEM-E'!J34</f>
        <v>0</v>
      </c>
      <c r="E30" s="18">
        <f>'Combined_END_SEM-E'!K34</f>
        <v>0</v>
      </c>
      <c r="G30" s="32"/>
      <c r="I30" s="18">
        <f t="shared" si="1"/>
        <v>10</v>
      </c>
      <c r="J30" s="18">
        <f t="shared" si="2"/>
        <v>0</v>
      </c>
      <c r="K30" s="18">
        <f t="shared" si="3"/>
        <v>21</v>
      </c>
      <c r="L30" s="18">
        <f t="shared" si="4"/>
        <v>0</v>
      </c>
      <c r="M30" s="18">
        <f t="shared" si="5"/>
        <v>0</v>
      </c>
    </row>
    <row r="31" spans="1:13" x14ac:dyDescent="0.3">
      <c r="A31" s="18">
        <f>'Combined_END_SEM-E'!G35</f>
        <v>6</v>
      </c>
      <c r="B31" s="18">
        <f>'Combined_END_SEM-E'!H35</f>
        <v>10</v>
      </c>
      <c r="C31" s="18">
        <f>'Combined_END_SEM-E'!I35</f>
        <v>22</v>
      </c>
      <c r="D31" s="18">
        <f>'Combined_END_SEM-E'!J35</f>
        <v>0</v>
      </c>
      <c r="E31" s="18">
        <f>'Combined_END_SEM-E'!K35</f>
        <v>0</v>
      </c>
      <c r="G31" s="32"/>
      <c r="I31" s="18">
        <f t="shared" si="1"/>
        <v>6</v>
      </c>
      <c r="J31" s="18">
        <f t="shared" si="2"/>
        <v>10</v>
      </c>
      <c r="K31" s="18">
        <f t="shared" si="3"/>
        <v>22</v>
      </c>
      <c r="L31" s="18">
        <f t="shared" si="4"/>
        <v>0</v>
      </c>
      <c r="M31" s="18">
        <f t="shared" si="5"/>
        <v>0</v>
      </c>
    </row>
    <row r="32" spans="1:13" x14ac:dyDescent="0.3">
      <c r="A32" s="18">
        <f>'Combined_END_SEM-E'!G36</f>
        <v>8</v>
      </c>
      <c r="B32" s="18">
        <f>'Combined_END_SEM-E'!H36</f>
        <v>5</v>
      </c>
      <c r="C32" s="18">
        <f>'Combined_END_SEM-E'!I36</f>
        <v>6</v>
      </c>
      <c r="D32" s="18">
        <f>'Combined_END_SEM-E'!J36</f>
        <v>0</v>
      </c>
      <c r="E32" s="18">
        <f>'Combined_END_SEM-E'!K36</f>
        <v>0</v>
      </c>
      <c r="G32" s="32"/>
      <c r="I32" s="18">
        <f t="shared" si="1"/>
        <v>8</v>
      </c>
      <c r="J32" s="18">
        <f t="shared" si="2"/>
        <v>5</v>
      </c>
      <c r="K32" s="18">
        <f t="shared" si="3"/>
        <v>6</v>
      </c>
      <c r="L32" s="18">
        <f t="shared" si="4"/>
        <v>0</v>
      </c>
      <c r="M32" s="18">
        <f t="shared" si="5"/>
        <v>0</v>
      </c>
    </row>
    <row r="33" spans="1:13" x14ac:dyDescent="0.3">
      <c r="A33" s="18">
        <f>'Combined_END_SEM-E'!G37</f>
        <v>9</v>
      </c>
      <c r="B33" s="18">
        <f>'Combined_END_SEM-E'!H37</f>
        <v>22</v>
      </c>
      <c r="C33" s="18">
        <f>'Combined_END_SEM-E'!I37</f>
        <v>38</v>
      </c>
      <c r="D33" s="18">
        <f>'Combined_END_SEM-E'!J37</f>
        <v>0</v>
      </c>
      <c r="E33" s="18">
        <f>'Combined_END_SEM-E'!K37</f>
        <v>0</v>
      </c>
      <c r="G33" s="32"/>
      <c r="I33" s="18">
        <f t="shared" si="1"/>
        <v>9</v>
      </c>
      <c r="J33" s="18">
        <f t="shared" si="2"/>
        <v>22</v>
      </c>
      <c r="K33" s="18">
        <f t="shared" si="3"/>
        <v>38</v>
      </c>
      <c r="L33" s="18">
        <f t="shared" si="4"/>
        <v>0</v>
      </c>
      <c r="M33" s="18">
        <f t="shared" si="5"/>
        <v>0</v>
      </c>
    </row>
    <row r="34" spans="1:13" x14ac:dyDescent="0.3">
      <c r="A34" s="18">
        <f>'Combined_END_SEM-E'!G38</f>
        <v>11</v>
      </c>
      <c r="B34" s="18">
        <f>'Combined_END_SEM-E'!H38</f>
        <v>15</v>
      </c>
      <c r="C34" s="18">
        <f>'Combined_END_SEM-E'!I38</f>
        <v>20</v>
      </c>
      <c r="D34" s="18">
        <f>'Combined_END_SEM-E'!J38</f>
        <v>0</v>
      </c>
      <c r="E34" s="18">
        <f>'Combined_END_SEM-E'!K38</f>
        <v>0</v>
      </c>
      <c r="G34" s="32"/>
      <c r="I34" s="18">
        <f t="shared" si="1"/>
        <v>11</v>
      </c>
      <c r="J34" s="18">
        <f t="shared" si="2"/>
        <v>15</v>
      </c>
      <c r="K34" s="18">
        <f t="shared" si="3"/>
        <v>20</v>
      </c>
      <c r="L34" s="18">
        <f t="shared" si="4"/>
        <v>0</v>
      </c>
      <c r="M34" s="18">
        <f t="shared" si="5"/>
        <v>0</v>
      </c>
    </row>
    <row r="35" spans="1:13" x14ac:dyDescent="0.3">
      <c r="A35" s="18">
        <f>'Combined_END_SEM-E'!G39</f>
        <v>11</v>
      </c>
      <c r="B35" s="18">
        <f>'Combined_END_SEM-E'!H39</f>
        <v>29</v>
      </c>
      <c r="C35" s="18">
        <f>'Combined_END_SEM-E'!I39</f>
        <v>19</v>
      </c>
      <c r="D35" s="18">
        <f>'Combined_END_SEM-E'!J39</f>
        <v>0</v>
      </c>
      <c r="E35" s="18">
        <f>'Combined_END_SEM-E'!K39</f>
        <v>0</v>
      </c>
      <c r="G35" s="32"/>
      <c r="I35" s="18">
        <f t="shared" si="1"/>
        <v>11</v>
      </c>
      <c r="J35" s="18">
        <f t="shared" si="2"/>
        <v>29</v>
      </c>
      <c r="K35" s="18">
        <f t="shared" si="3"/>
        <v>19</v>
      </c>
      <c r="L35" s="18">
        <f t="shared" si="4"/>
        <v>0</v>
      </c>
      <c r="M35" s="18">
        <f t="shared" si="5"/>
        <v>0</v>
      </c>
    </row>
    <row r="36" spans="1:13" x14ac:dyDescent="0.3">
      <c r="A36" s="18">
        <f>'Combined_END_SEM-E'!G40</f>
        <v>12</v>
      </c>
      <c r="B36" s="18">
        <f>'Combined_END_SEM-E'!H40</f>
        <v>8</v>
      </c>
      <c r="C36" s="18">
        <f>'Combined_END_SEM-E'!I40</f>
        <v>17</v>
      </c>
      <c r="D36" s="18">
        <f>'Combined_END_SEM-E'!J40</f>
        <v>0</v>
      </c>
      <c r="E36" s="18">
        <f>'Combined_END_SEM-E'!K40</f>
        <v>0</v>
      </c>
      <c r="G36" s="32"/>
      <c r="I36" s="18">
        <f t="shared" si="1"/>
        <v>12</v>
      </c>
      <c r="J36" s="18">
        <f t="shared" si="2"/>
        <v>8</v>
      </c>
      <c r="K36" s="18">
        <f t="shared" si="3"/>
        <v>17</v>
      </c>
      <c r="L36" s="18">
        <f t="shared" si="4"/>
        <v>0</v>
      </c>
      <c r="M36" s="18">
        <f t="shared" si="5"/>
        <v>0</v>
      </c>
    </row>
    <row r="37" spans="1:13" x14ac:dyDescent="0.3">
      <c r="A37" s="18">
        <f>'Combined_END_SEM-E'!G41</f>
        <v>8</v>
      </c>
      <c r="B37" s="18">
        <f>'Combined_END_SEM-E'!H41</f>
        <v>27</v>
      </c>
      <c r="C37" s="18">
        <f>'Combined_END_SEM-E'!I41</f>
        <v>22</v>
      </c>
      <c r="D37" s="18">
        <f>'Combined_END_SEM-E'!J41</f>
        <v>0</v>
      </c>
      <c r="E37" s="18">
        <f>'Combined_END_SEM-E'!K41</f>
        <v>0</v>
      </c>
      <c r="G37" s="32"/>
      <c r="I37" s="18">
        <f t="shared" si="1"/>
        <v>8</v>
      </c>
      <c r="J37" s="18">
        <f t="shared" si="2"/>
        <v>27</v>
      </c>
      <c r="K37" s="18">
        <f t="shared" si="3"/>
        <v>22</v>
      </c>
      <c r="L37" s="18">
        <f t="shared" si="4"/>
        <v>0</v>
      </c>
      <c r="M37" s="18">
        <f t="shared" si="5"/>
        <v>0</v>
      </c>
    </row>
    <row r="38" spans="1:13" x14ac:dyDescent="0.3">
      <c r="A38" s="18">
        <f>'Combined_END_SEM-E'!G42</f>
        <v>9</v>
      </c>
      <c r="B38" s="18">
        <f>'Combined_END_SEM-E'!H42</f>
        <v>14</v>
      </c>
      <c r="C38" s="18">
        <f>'Combined_END_SEM-E'!I42</f>
        <v>9</v>
      </c>
      <c r="D38" s="18">
        <f>'Combined_END_SEM-E'!J42</f>
        <v>0</v>
      </c>
      <c r="E38" s="18">
        <f>'Combined_END_SEM-E'!K42</f>
        <v>0</v>
      </c>
      <c r="G38" s="32"/>
      <c r="I38" s="18">
        <f t="shared" si="1"/>
        <v>9</v>
      </c>
      <c r="J38" s="18">
        <f t="shared" si="2"/>
        <v>14</v>
      </c>
      <c r="K38" s="18">
        <f t="shared" si="3"/>
        <v>9</v>
      </c>
      <c r="L38" s="18">
        <f t="shared" si="4"/>
        <v>0</v>
      </c>
      <c r="M38" s="18">
        <f t="shared" si="5"/>
        <v>0</v>
      </c>
    </row>
    <row r="39" spans="1:13" x14ac:dyDescent="0.3">
      <c r="A39" s="18">
        <f>'Combined_END_SEM-E'!G43</f>
        <v>9</v>
      </c>
      <c r="B39" s="18">
        <f>'Combined_END_SEM-E'!H43</f>
        <v>24</v>
      </c>
      <c r="C39" s="18">
        <f>'Combined_END_SEM-E'!I43</f>
        <v>12</v>
      </c>
      <c r="D39" s="18">
        <f>'Combined_END_SEM-E'!J43</f>
        <v>0</v>
      </c>
      <c r="E39" s="18">
        <f>'Combined_END_SEM-E'!K43</f>
        <v>0</v>
      </c>
      <c r="G39" s="32"/>
      <c r="I39" s="18">
        <f t="shared" ref="I39:I70" si="6">SUM(A39)</f>
        <v>9</v>
      </c>
      <c r="J39" s="18">
        <f t="shared" ref="J39:J70" si="7">SUM(B39)</f>
        <v>24</v>
      </c>
      <c r="K39" s="18">
        <f t="shared" ref="K39:K70" si="8">SUM(C39)</f>
        <v>12</v>
      </c>
      <c r="L39" s="18">
        <f t="shared" ref="L39:L70" si="9">SUM(D39)</f>
        <v>0</v>
      </c>
      <c r="M39" s="18">
        <f t="shared" ref="M39:M70" si="10">SUM(E39)</f>
        <v>0</v>
      </c>
    </row>
    <row r="40" spans="1:13" x14ac:dyDescent="0.3">
      <c r="A40" s="18">
        <f>'Combined_END_SEM-E'!G44</f>
        <v>10</v>
      </c>
      <c r="B40" s="18">
        <f>'Combined_END_SEM-E'!H44</f>
        <v>26</v>
      </c>
      <c r="C40" s="18">
        <f>'Combined_END_SEM-E'!I44</f>
        <v>20</v>
      </c>
      <c r="D40" s="18">
        <f>'Combined_END_SEM-E'!J44</f>
        <v>0</v>
      </c>
      <c r="E40" s="18">
        <f>'Combined_END_SEM-E'!K44</f>
        <v>0</v>
      </c>
      <c r="G40" s="32"/>
      <c r="I40" s="18">
        <f t="shared" si="6"/>
        <v>10</v>
      </c>
      <c r="J40" s="18">
        <f t="shared" si="7"/>
        <v>26</v>
      </c>
      <c r="K40" s="18">
        <f t="shared" si="8"/>
        <v>20</v>
      </c>
      <c r="L40" s="18">
        <f t="shared" si="9"/>
        <v>0</v>
      </c>
      <c r="M40" s="18">
        <f t="shared" si="10"/>
        <v>0</v>
      </c>
    </row>
    <row r="41" spans="1:13" x14ac:dyDescent="0.3">
      <c r="A41" s="18">
        <f>'Combined_END_SEM-E'!G45</f>
        <v>2</v>
      </c>
      <c r="B41" s="18">
        <f>'Combined_END_SEM-E'!H45</f>
        <v>0</v>
      </c>
      <c r="C41" s="18">
        <f>'Combined_END_SEM-E'!I45</f>
        <v>21</v>
      </c>
      <c r="D41" s="18">
        <f>'Combined_END_SEM-E'!J45</f>
        <v>0</v>
      </c>
      <c r="E41" s="18">
        <f>'Combined_END_SEM-E'!K45</f>
        <v>0</v>
      </c>
      <c r="G41" s="32"/>
      <c r="I41" s="18">
        <f t="shared" si="6"/>
        <v>2</v>
      </c>
      <c r="J41" s="18">
        <f t="shared" si="7"/>
        <v>0</v>
      </c>
      <c r="K41" s="18">
        <f t="shared" si="8"/>
        <v>21</v>
      </c>
      <c r="L41" s="18">
        <f t="shared" si="9"/>
        <v>0</v>
      </c>
      <c r="M41" s="18">
        <f t="shared" si="10"/>
        <v>0</v>
      </c>
    </row>
    <row r="42" spans="1:13" x14ac:dyDescent="0.3">
      <c r="A42" s="18">
        <f>'Combined_END_SEM-E'!G46</f>
        <v>9</v>
      </c>
      <c r="B42" s="18">
        <f>'Combined_END_SEM-E'!H46</f>
        <v>22</v>
      </c>
      <c r="C42" s="18">
        <f>'Combined_END_SEM-E'!I46</f>
        <v>15</v>
      </c>
      <c r="D42" s="18">
        <f>'Combined_END_SEM-E'!J46</f>
        <v>0</v>
      </c>
      <c r="E42" s="18">
        <f>'Combined_END_SEM-E'!K46</f>
        <v>0</v>
      </c>
      <c r="G42" s="32"/>
      <c r="I42" s="18">
        <f t="shared" si="6"/>
        <v>9</v>
      </c>
      <c r="J42" s="18">
        <f t="shared" si="7"/>
        <v>22</v>
      </c>
      <c r="K42" s="18">
        <f t="shared" si="8"/>
        <v>15</v>
      </c>
      <c r="L42" s="18">
        <f t="shared" si="9"/>
        <v>0</v>
      </c>
      <c r="M42" s="18">
        <f t="shared" si="10"/>
        <v>0</v>
      </c>
    </row>
    <row r="43" spans="1:13" x14ac:dyDescent="0.3">
      <c r="A43" s="18">
        <f>'Combined_END_SEM-E'!G47</f>
        <v>10</v>
      </c>
      <c r="B43" s="18">
        <f>'Combined_END_SEM-E'!H47</f>
        <v>15</v>
      </c>
      <c r="C43" s="18">
        <f>'Combined_END_SEM-E'!I47</f>
        <v>20</v>
      </c>
      <c r="D43" s="18">
        <f>'Combined_END_SEM-E'!J47</f>
        <v>0</v>
      </c>
      <c r="E43" s="18">
        <f>'Combined_END_SEM-E'!K47</f>
        <v>0</v>
      </c>
      <c r="G43" s="32"/>
      <c r="I43" s="18">
        <f t="shared" si="6"/>
        <v>10</v>
      </c>
      <c r="J43" s="18">
        <f t="shared" si="7"/>
        <v>15</v>
      </c>
      <c r="K43" s="18">
        <f t="shared" si="8"/>
        <v>20</v>
      </c>
      <c r="L43" s="18">
        <f t="shared" si="9"/>
        <v>0</v>
      </c>
      <c r="M43" s="18">
        <f t="shared" si="10"/>
        <v>0</v>
      </c>
    </row>
    <row r="44" spans="1:13" x14ac:dyDescent="0.3">
      <c r="A44" s="18">
        <f>'Combined_END_SEM-E'!G48</f>
        <v>13</v>
      </c>
      <c r="B44" s="18">
        <f>'Combined_END_SEM-E'!H48</f>
        <v>36</v>
      </c>
      <c r="C44" s="18">
        <f>'Combined_END_SEM-E'!I48</f>
        <v>34</v>
      </c>
      <c r="D44" s="18">
        <f>'Combined_END_SEM-E'!J48</f>
        <v>0</v>
      </c>
      <c r="E44" s="18">
        <f>'Combined_END_SEM-E'!K48</f>
        <v>0</v>
      </c>
      <c r="G44" s="32"/>
      <c r="I44" s="18">
        <f t="shared" si="6"/>
        <v>13</v>
      </c>
      <c r="J44" s="18">
        <f t="shared" si="7"/>
        <v>36</v>
      </c>
      <c r="K44" s="18">
        <f t="shared" si="8"/>
        <v>34</v>
      </c>
      <c r="L44" s="18">
        <f t="shared" si="9"/>
        <v>0</v>
      </c>
      <c r="M44" s="18">
        <f t="shared" si="10"/>
        <v>0</v>
      </c>
    </row>
    <row r="45" spans="1:13" x14ac:dyDescent="0.3">
      <c r="A45" s="18">
        <f>'Combined_END_SEM-E'!G49</f>
        <v>3</v>
      </c>
      <c r="B45" s="18">
        <f>'Combined_END_SEM-E'!H49</f>
        <v>10</v>
      </c>
      <c r="C45" s="18">
        <f>'Combined_END_SEM-E'!I49</f>
        <v>17</v>
      </c>
      <c r="D45" s="18">
        <f>'Combined_END_SEM-E'!J49</f>
        <v>0</v>
      </c>
      <c r="E45" s="18">
        <f>'Combined_END_SEM-E'!K49</f>
        <v>0</v>
      </c>
      <c r="G45" s="32"/>
      <c r="I45" s="18">
        <f t="shared" si="6"/>
        <v>3</v>
      </c>
      <c r="J45" s="18">
        <f t="shared" si="7"/>
        <v>10</v>
      </c>
      <c r="K45" s="18">
        <f t="shared" si="8"/>
        <v>17</v>
      </c>
      <c r="L45" s="18">
        <f t="shared" si="9"/>
        <v>0</v>
      </c>
      <c r="M45" s="18">
        <f t="shared" si="10"/>
        <v>0</v>
      </c>
    </row>
    <row r="46" spans="1:13" x14ac:dyDescent="0.3">
      <c r="A46" s="18">
        <f>'Combined_END_SEM-E'!G50</f>
        <v>9</v>
      </c>
      <c r="B46" s="18">
        <f>'Combined_END_SEM-E'!H50</f>
        <v>16</v>
      </c>
      <c r="C46" s="18">
        <f>'Combined_END_SEM-E'!I50</f>
        <v>20</v>
      </c>
      <c r="D46" s="18">
        <f>'Combined_END_SEM-E'!J50</f>
        <v>0</v>
      </c>
      <c r="E46" s="18">
        <f>'Combined_END_SEM-E'!K50</f>
        <v>0</v>
      </c>
      <c r="G46" s="32"/>
      <c r="I46" s="18">
        <f t="shared" si="6"/>
        <v>9</v>
      </c>
      <c r="J46" s="18">
        <f t="shared" si="7"/>
        <v>16</v>
      </c>
      <c r="K46" s="18">
        <f t="shared" si="8"/>
        <v>20</v>
      </c>
      <c r="L46" s="18">
        <f t="shared" si="9"/>
        <v>0</v>
      </c>
      <c r="M46" s="18">
        <f t="shared" si="10"/>
        <v>0</v>
      </c>
    </row>
    <row r="47" spans="1:13" x14ac:dyDescent="0.3">
      <c r="A47" s="18">
        <f>'Combined_END_SEM-E'!G51</f>
        <v>9</v>
      </c>
      <c r="B47" s="18">
        <f>'Combined_END_SEM-E'!H51</f>
        <v>7</v>
      </c>
      <c r="C47" s="18">
        <f>'Combined_END_SEM-E'!I51</f>
        <v>19</v>
      </c>
      <c r="D47" s="18">
        <f>'Combined_END_SEM-E'!J51</f>
        <v>0</v>
      </c>
      <c r="E47" s="18">
        <f>'Combined_END_SEM-E'!K51</f>
        <v>0</v>
      </c>
      <c r="G47" s="32"/>
      <c r="I47" s="18">
        <f t="shared" si="6"/>
        <v>9</v>
      </c>
      <c r="J47" s="18">
        <f t="shared" si="7"/>
        <v>7</v>
      </c>
      <c r="K47" s="18">
        <f t="shared" si="8"/>
        <v>19</v>
      </c>
      <c r="L47" s="18">
        <f t="shared" si="9"/>
        <v>0</v>
      </c>
      <c r="M47" s="18">
        <f t="shared" si="10"/>
        <v>0</v>
      </c>
    </row>
    <row r="48" spans="1:13" x14ac:dyDescent="0.3">
      <c r="A48" s="18">
        <f>'Combined_END_SEM-E'!G52</f>
        <v>12</v>
      </c>
      <c r="B48" s="18">
        <f>'Combined_END_SEM-E'!H52</f>
        <v>32</v>
      </c>
      <c r="C48" s="18">
        <f>'Combined_END_SEM-E'!I52</f>
        <v>19</v>
      </c>
      <c r="D48" s="18">
        <f>'Combined_END_SEM-E'!J52</f>
        <v>0</v>
      </c>
      <c r="E48" s="18">
        <f>'Combined_END_SEM-E'!K52</f>
        <v>0</v>
      </c>
      <c r="G48" s="32"/>
      <c r="I48" s="18">
        <f t="shared" si="6"/>
        <v>12</v>
      </c>
      <c r="J48" s="18">
        <f t="shared" si="7"/>
        <v>32</v>
      </c>
      <c r="K48" s="18">
        <f t="shared" si="8"/>
        <v>19</v>
      </c>
      <c r="L48" s="18">
        <f t="shared" si="9"/>
        <v>0</v>
      </c>
      <c r="M48" s="18">
        <f t="shared" si="10"/>
        <v>0</v>
      </c>
    </row>
    <row r="49" spans="1:13" x14ac:dyDescent="0.3">
      <c r="A49" s="18">
        <f>'Combined_END_SEM-E'!G53</f>
        <v>9</v>
      </c>
      <c r="B49" s="18">
        <f>'Combined_END_SEM-E'!H53</f>
        <v>36</v>
      </c>
      <c r="C49" s="18">
        <f>'Combined_END_SEM-E'!I53</f>
        <v>20</v>
      </c>
      <c r="D49" s="18">
        <f>'Combined_END_SEM-E'!J53</f>
        <v>0</v>
      </c>
      <c r="E49" s="18">
        <f>'Combined_END_SEM-E'!K53</f>
        <v>0</v>
      </c>
      <c r="G49" s="32"/>
      <c r="I49" s="18">
        <f t="shared" si="6"/>
        <v>9</v>
      </c>
      <c r="J49" s="18">
        <f t="shared" si="7"/>
        <v>36</v>
      </c>
      <c r="K49" s="18">
        <f t="shared" si="8"/>
        <v>20</v>
      </c>
      <c r="L49" s="18">
        <f t="shared" si="9"/>
        <v>0</v>
      </c>
      <c r="M49" s="18">
        <f t="shared" si="10"/>
        <v>0</v>
      </c>
    </row>
    <row r="50" spans="1:13" x14ac:dyDescent="0.3">
      <c r="A50" s="18">
        <f>'Combined_END_SEM-E'!G54</f>
        <v>9</v>
      </c>
      <c r="B50" s="18">
        <f>'Combined_END_SEM-E'!H54</f>
        <v>28</v>
      </c>
      <c r="C50" s="18">
        <f>'Combined_END_SEM-E'!I54</f>
        <v>19</v>
      </c>
      <c r="D50" s="18">
        <f>'Combined_END_SEM-E'!J54</f>
        <v>0</v>
      </c>
      <c r="E50" s="18">
        <f>'Combined_END_SEM-E'!K54</f>
        <v>0</v>
      </c>
      <c r="G50" s="32"/>
      <c r="I50" s="18">
        <f t="shared" si="6"/>
        <v>9</v>
      </c>
      <c r="J50" s="18">
        <f t="shared" si="7"/>
        <v>28</v>
      </c>
      <c r="K50" s="18">
        <f t="shared" si="8"/>
        <v>19</v>
      </c>
      <c r="L50" s="18">
        <f t="shared" si="9"/>
        <v>0</v>
      </c>
      <c r="M50" s="18">
        <f t="shared" si="10"/>
        <v>0</v>
      </c>
    </row>
    <row r="51" spans="1:13" x14ac:dyDescent="0.3">
      <c r="A51" s="18">
        <f>'Combined_END_SEM-E'!G55</f>
        <v>0</v>
      </c>
      <c r="B51" s="18">
        <f>'Combined_END_SEM-E'!H55</f>
        <v>7</v>
      </c>
      <c r="C51" s="18">
        <f>'Combined_END_SEM-E'!I55</f>
        <v>1</v>
      </c>
      <c r="D51" s="18">
        <f>'Combined_END_SEM-E'!J55</f>
        <v>0</v>
      </c>
      <c r="E51" s="18">
        <f>'Combined_END_SEM-E'!K55</f>
        <v>0</v>
      </c>
      <c r="G51" s="32"/>
      <c r="I51" s="18">
        <f t="shared" si="6"/>
        <v>0</v>
      </c>
      <c r="J51" s="18">
        <f t="shared" si="7"/>
        <v>7</v>
      </c>
      <c r="K51" s="18">
        <f t="shared" si="8"/>
        <v>1</v>
      </c>
      <c r="L51" s="18">
        <f t="shared" si="9"/>
        <v>0</v>
      </c>
      <c r="M51" s="18">
        <f t="shared" si="10"/>
        <v>0</v>
      </c>
    </row>
    <row r="52" spans="1:13" x14ac:dyDescent="0.3">
      <c r="A52" s="18">
        <f>'Combined_END_SEM-E'!G56</f>
        <v>8</v>
      </c>
      <c r="B52" s="18">
        <f>'Combined_END_SEM-E'!H56</f>
        <v>5</v>
      </c>
      <c r="C52" s="18">
        <f>'Combined_END_SEM-E'!I56</f>
        <v>25</v>
      </c>
      <c r="D52" s="18">
        <f>'Combined_END_SEM-E'!J56</f>
        <v>0</v>
      </c>
      <c r="E52" s="18">
        <f>'Combined_END_SEM-E'!K56</f>
        <v>0</v>
      </c>
      <c r="G52" s="32"/>
      <c r="I52" s="18">
        <f t="shared" si="6"/>
        <v>8</v>
      </c>
      <c r="J52" s="18">
        <f t="shared" si="7"/>
        <v>5</v>
      </c>
      <c r="K52" s="18">
        <f t="shared" si="8"/>
        <v>25</v>
      </c>
      <c r="L52" s="18">
        <f t="shared" si="9"/>
        <v>0</v>
      </c>
      <c r="M52" s="18">
        <f t="shared" si="10"/>
        <v>0</v>
      </c>
    </row>
    <row r="53" spans="1:13" x14ac:dyDescent="0.3">
      <c r="A53" s="18">
        <f>'Combined_END_SEM-E'!G57</f>
        <v>13</v>
      </c>
      <c r="B53" s="18">
        <f>'Combined_END_SEM-E'!H57</f>
        <v>10.5</v>
      </c>
      <c r="C53" s="18">
        <f>'Combined_END_SEM-E'!I57</f>
        <v>33</v>
      </c>
      <c r="D53" s="18">
        <f>'Combined_END_SEM-E'!J57</f>
        <v>0</v>
      </c>
      <c r="E53" s="18">
        <f>'Combined_END_SEM-E'!K57</f>
        <v>0</v>
      </c>
      <c r="G53" s="32"/>
      <c r="I53" s="18">
        <f t="shared" si="6"/>
        <v>13</v>
      </c>
      <c r="J53" s="18">
        <f t="shared" si="7"/>
        <v>10.5</v>
      </c>
      <c r="K53" s="18">
        <f t="shared" si="8"/>
        <v>33</v>
      </c>
      <c r="L53" s="18">
        <f t="shared" si="9"/>
        <v>0</v>
      </c>
      <c r="M53" s="18">
        <f t="shared" si="10"/>
        <v>0</v>
      </c>
    </row>
    <row r="54" spans="1:13" x14ac:dyDescent="0.3">
      <c r="A54" s="18">
        <f>'Combined_END_SEM-E'!G58</f>
        <v>0</v>
      </c>
      <c r="B54" s="18">
        <f>'Combined_END_SEM-E'!H58</f>
        <v>0</v>
      </c>
      <c r="C54" s="18">
        <f>'Combined_END_SEM-E'!I58</f>
        <v>0</v>
      </c>
      <c r="D54" s="18">
        <f>'Combined_END_SEM-E'!J58</f>
        <v>0</v>
      </c>
      <c r="E54" s="18">
        <f>'Combined_END_SEM-E'!K58</f>
        <v>0</v>
      </c>
      <c r="G54" s="32"/>
      <c r="I54" s="18">
        <f t="shared" si="6"/>
        <v>0</v>
      </c>
      <c r="J54" s="18">
        <f t="shared" si="7"/>
        <v>0</v>
      </c>
      <c r="K54" s="18">
        <f t="shared" si="8"/>
        <v>0</v>
      </c>
      <c r="L54" s="18">
        <f t="shared" si="9"/>
        <v>0</v>
      </c>
      <c r="M54" s="18">
        <f t="shared" si="10"/>
        <v>0</v>
      </c>
    </row>
    <row r="55" spans="1:13" x14ac:dyDescent="0.3">
      <c r="A55" s="18">
        <f>'Combined_END_SEM-E'!G59</f>
        <v>0</v>
      </c>
      <c r="B55" s="18">
        <f>'Combined_END_SEM-E'!H59</f>
        <v>0</v>
      </c>
      <c r="C55" s="18">
        <f>'Combined_END_SEM-E'!I59</f>
        <v>0</v>
      </c>
      <c r="D55" s="18">
        <f>'Combined_END_SEM-E'!J59</f>
        <v>0</v>
      </c>
      <c r="E55" s="18">
        <f>'Combined_END_SEM-E'!K59</f>
        <v>0</v>
      </c>
      <c r="G55" s="32"/>
      <c r="I55" s="18">
        <f t="shared" si="6"/>
        <v>0</v>
      </c>
      <c r="J55" s="18">
        <f t="shared" si="7"/>
        <v>0</v>
      </c>
      <c r="K55" s="18">
        <f t="shared" si="8"/>
        <v>0</v>
      </c>
      <c r="L55" s="18">
        <f t="shared" si="9"/>
        <v>0</v>
      </c>
      <c r="M55" s="18">
        <f t="shared" si="10"/>
        <v>0</v>
      </c>
    </row>
    <row r="56" spans="1:13" x14ac:dyDescent="0.3">
      <c r="A56" s="18">
        <f>'Combined_END_SEM-E'!G60</f>
        <v>0</v>
      </c>
      <c r="B56" s="18">
        <f>'Combined_END_SEM-E'!H60</f>
        <v>0</v>
      </c>
      <c r="C56" s="18">
        <f>'Combined_END_SEM-E'!I60</f>
        <v>0</v>
      </c>
      <c r="D56" s="18">
        <f>'Combined_END_SEM-E'!J60</f>
        <v>0</v>
      </c>
      <c r="E56" s="18">
        <f>'Combined_END_SEM-E'!K60</f>
        <v>0</v>
      </c>
      <c r="G56" s="32"/>
      <c r="I56" s="18">
        <f t="shared" si="6"/>
        <v>0</v>
      </c>
      <c r="J56" s="18">
        <f t="shared" si="7"/>
        <v>0</v>
      </c>
      <c r="K56" s="18">
        <f t="shared" si="8"/>
        <v>0</v>
      </c>
      <c r="L56" s="18">
        <f t="shared" si="9"/>
        <v>0</v>
      </c>
      <c r="M56" s="18">
        <f t="shared" si="10"/>
        <v>0</v>
      </c>
    </row>
    <row r="57" spans="1:13" x14ac:dyDescent="0.3">
      <c r="A57" s="18">
        <f>'Combined_END_SEM-E'!G61</f>
        <v>0</v>
      </c>
      <c r="B57" s="18">
        <f>'Combined_END_SEM-E'!H61</f>
        <v>0</v>
      </c>
      <c r="C57" s="18">
        <f>'Combined_END_SEM-E'!I61</f>
        <v>0</v>
      </c>
      <c r="D57" s="18">
        <f>'Combined_END_SEM-E'!J61</f>
        <v>0</v>
      </c>
      <c r="E57" s="18">
        <f>'Combined_END_SEM-E'!K61</f>
        <v>0</v>
      </c>
      <c r="G57" s="32"/>
      <c r="I57" s="18">
        <f t="shared" si="6"/>
        <v>0</v>
      </c>
      <c r="J57" s="18">
        <f t="shared" si="7"/>
        <v>0</v>
      </c>
      <c r="K57" s="18">
        <f t="shared" si="8"/>
        <v>0</v>
      </c>
      <c r="L57" s="18">
        <f t="shared" si="9"/>
        <v>0</v>
      </c>
      <c r="M57" s="18">
        <f t="shared" si="10"/>
        <v>0</v>
      </c>
    </row>
    <row r="58" spans="1:13" x14ac:dyDescent="0.3">
      <c r="A58" s="18">
        <f>'Combined_END_SEM-E'!G62</f>
        <v>0</v>
      </c>
      <c r="B58" s="18">
        <f>'Combined_END_SEM-E'!H62</f>
        <v>0</v>
      </c>
      <c r="C58" s="18">
        <f>'Combined_END_SEM-E'!I62</f>
        <v>0</v>
      </c>
      <c r="D58" s="18">
        <f>'Combined_END_SEM-E'!J62</f>
        <v>0</v>
      </c>
      <c r="E58" s="18">
        <f>'Combined_END_SEM-E'!K62</f>
        <v>0</v>
      </c>
      <c r="G58" s="32"/>
      <c r="I58" s="18">
        <f t="shared" si="6"/>
        <v>0</v>
      </c>
      <c r="J58" s="18">
        <f t="shared" si="7"/>
        <v>0</v>
      </c>
      <c r="K58" s="18">
        <f t="shared" si="8"/>
        <v>0</v>
      </c>
      <c r="L58" s="18">
        <f t="shared" si="9"/>
        <v>0</v>
      </c>
      <c r="M58" s="18">
        <f t="shared" si="10"/>
        <v>0</v>
      </c>
    </row>
    <row r="59" spans="1:13" x14ac:dyDescent="0.3">
      <c r="A59" s="18">
        <f>'Combined_END_SEM-E'!G63</f>
        <v>0</v>
      </c>
      <c r="B59" s="18">
        <f>'Combined_END_SEM-E'!H63</f>
        <v>0</v>
      </c>
      <c r="C59" s="18">
        <f>'Combined_END_SEM-E'!I63</f>
        <v>0</v>
      </c>
      <c r="D59" s="18">
        <f>'Combined_END_SEM-E'!J63</f>
        <v>0</v>
      </c>
      <c r="E59" s="18">
        <f>'Combined_END_SEM-E'!K63</f>
        <v>0</v>
      </c>
      <c r="G59" s="32"/>
      <c r="I59" s="18">
        <f t="shared" si="6"/>
        <v>0</v>
      </c>
      <c r="J59" s="18">
        <f t="shared" si="7"/>
        <v>0</v>
      </c>
      <c r="K59" s="18">
        <f t="shared" si="8"/>
        <v>0</v>
      </c>
      <c r="L59" s="18">
        <f t="shared" si="9"/>
        <v>0</v>
      </c>
      <c r="M59" s="18">
        <f t="shared" si="10"/>
        <v>0</v>
      </c>
    </row>
    <row r="60" spans="1:13" x14ac:dyDescent="0.3">
      <c r="A60" s="18">
        <f>'Combined_END_SEM-E'!G64</f>
        <v>0</v>
      </c>
      <c r="B60" s="18">
        <f>'Combined_END_SEM-E'!H64</f>
        <v>0</v>
      </c>
      <c r="C60" s="18">
        <f>'Combined_END_SEM-E'!I64</f>
        <v>0</v>
      </c>
      <c r="D60" s="18">
        <f>'Combined_END_SEM-E'!J64</f>
        <v>0</v>
      </c>
      <c r="E60" s="18">
        <f>'Combined_END_SEM-E'!K64</f>
        <v>0</v>
      </c>
      <c r="G60" s="32"/>
      <c r="I60" s="18">
        <f t="shared" si="6"/>
        <v>0</v>
      </c>
      <c r="J60" s="18">
        <f t="shared" si="7"/>
        <v>0</v>
      </c>
      <c r="K60" s="18">
        <f t="shared" si="8"/>
        <v>0</v>
      </c>
      <c r="L60" s="18">
        <f t="shared" si="9"/>
        <v>0</v>
      </c>
      <c r="M60" s="18">
        <f t="shared" si="10"/>
        <v>0</v>
      </c>
    </row>
    <row r="61" spans="1:13" x14ac:dyDescent="0.3">
      <c r="A61" s="18">
        <f>'Combined_END_SEM-E'!G65</f>
        <v>0</v>
      </c>
      <c r="B61" s="18">
        <f>'Combined_END_SEM-E'!H65</f>
        <v>0</v>
      </c>
      <c r="C61" s="18">
        <f>'Combined_END_SEM-E'!I65</f>
        <v>0</v>
      </c>
      <c r="D61" s="18">
        <f>'Combined_END_SEM-E'!J65</f>
        <v>0</v>
      </c>
      <c r="E61" s="18">
        <f>'Combined_END_SEM-E'!K65</f>
        <v>0</v>
      </c>
      <c r="G61" s="32"/>
      <c r="I61" s="18">
        <f t="shared" si="6"/>
        <v>0</v>
      </c>
      <c r="J61" s="18">
        <f t="shared" si="7"/>
        <v>0</v>
      </c>
      <c r="K61" s="18">
        <f t="shared" si="8"/>
        <v>0</v>
      </c>
      <c r="L61" s="18">
        <f t="shared" si="9"/>
        <v>0</v>
      </c>
      <c r="M61" s="18">
        <f t="shared" si="10"/>
        <v>0</v>
      </c>
    </row>
    <row r="62" spans="1:13" x14ac:dyDescent="0.3">
      <c r="A62" s="18">
        <f>'Combined_END_SEM-E'!G66</f>
        <v>7</v>
      </c>
      <c r="B62" s="18">
        <f>'Combined_END_SEM-E'!H66</f>
        <v>8</v>
      </c>
      <c r="C62" s="18">
        <f>'Combined_END_SEM-E'!I66</f>
        <v>19</v>
      </c>
      <c r="D62" s="18">
        <f>'Combined_END_SEM-E'!J66</f>
        <v>0</v>
      </c>
      <c r="E62" s="18">
        <f>'Combined_END_SEM-E'!K66</f>
        <v>0</v>
      </c>
      <c r="G62" s="32"/>
      <c r="I62" s="18">
        <f t="shared" si="6"/>
        <v>7</v>
      </c>
      <c r="J62" s="18">
        <f t="shared" si="7"/>
        <v>8</v>
      </c>
      <c r="K62" s="18">
        <f t="shared" si="8"/>
        <v>19</v>
      </c>
      <c r="L62" s="18">
        <f t="shared" si="9"/>
        <v>0</v>
      </c>
      <c r="M62" s="18">
        <f t="shared" si="10"/>
        <v>0</v>
      </c>
    </row>
    <row r="63" spans="1:13" x14ac:dyDescent="0.3">
      <c r="A63" s="18">
        <f>'Combined_END_SEM-E'!G67</f>
        <v>12</v>
      </c>
      <c r="B63" s="18">
        <f>'Combined_END_SEM-E'!H67</f>
        <v>32</v>
      </c>
      <c r="C63" s="18">
        <f>'Combined_END_SEM-E'!I67</f>
        <v>27</v>
      </c>
      <c r="D63" s="18">
        <f>'Combined_END_SEM-E'!J67</f>
        <v>0</v>
      </c>
      <c r="E63" s="18">
        <f>'Combined_END_SEM-E'!K67</f>
        <v>0</v>
      </c>
      <c r="G63" s="32"/>
      <c r="I63" s="18">
        <f t="shared" si="6"/>
        <v>12</v>
      </c>
      <c r="J63" s="18">
        <f t="shared" si="7"/>
        <v>32</v>
      </c>
      <c r="K63" s="18">
        <f t="shared" si="8"/>
        <v>27</v>
      </c>
      <c r="L63" s="18">
        <f t="shared" si="9"/>
        <v>0</v>
      </c>
      <c r="M63" s="18">
        <f t="shared" si="10"/>
        <v>0</v>
      </c>
    </row>
    <row r="64" spans="1:13" x14ac:dyDescent="0.3">
      <c r="A64" s="18">
        <f>'Combined_END_SEM-E'!G68</f>
        <v>6</v>
      </c>
      <c r="B64" s="18">
        <f>'Combined_END_SEM-E'!H68</f>
        <v>15</v>
      </c>
      <c r="C64" s="18">
        <f>'Combined_END_SEM-E'!I68</f>
        <v>11</v>
      </c>
      <c r="D64" s="18">
        <f>'Combined_END_SEM-E'!J68</f>
        <v>0</v>
      </c>
      <c r="E64" s="18">
        <f>'Combined_END_SEM-E'!K68</f>
        <v>0</v>
      </c>
      <c r="G64" s="32"/>
      <c r="I64" s="18">
        <f t="shared" si="6"/>
        <v>6</v>
      </c>
      <c r="J64" s="18">
        <f t="shared" si="7"/>
        <v>15</v>
      </c>
      <c r="K64" s="18">
        <f t="shared" si="8"/>
        <v>11</v>
      </c>
      <c r="L64" s="18">
        <f t="shared" si="9"/>
        <v>0</v>
      </c>
      <c r="M64" s="18">
        <f t="shared" si="10"/>
        <v>0</v>
      </c>
    </row>
    <row r="65" spans="1:13" x14ac:dyDescent="0.3">
      <c r="A65" s="18">
        <f>'Combined_END_SEM-E'!G69</f>
        <v>0</v>
      </c>
      <c r="B65" s="18">
        <f>'Combined_END_SEM-E'!H69</f>
        <v>19</v>
      </c>
      <c r="C65" s="18">
        <f>'Combined_END_SEM-E'!I69</f>
        <v>31</v>
      </c>
      <c r="D65" s="18">
        <f>'Combined_END_SEM-E'!J69</f>
        <v>0</v>
      </c>
      <c r="E65" s="18">
        <f>'Combined_END_SEM-E'!K69</f>
        <v>0</v>
      </c>
      <c r="G65" s="32"/>
      <c r="I65" s="18">
        <f t="shared" si="6"/>
        <v>0</v>
      </c>
      <c r="J65" s="18">
        <f t="shared" si="7"/>
        <v>19</v>
      </c>
      <c r="K65" s="18">
        <f t="shared" si="8"/>
        <v>31</v>
      </c>
      <c r="L65" s="18">
        <f t="shared" si="9"/>
        <v>0</v>
      </c>
      <c r="M65" s="18">
        <f t="shared" si="10"/>
        <v>0</v>
      </c>
    </row>
    <row r="66" spans="1:13" x14ac:dyDescent="0.3">
      <c r="A66" s="18">
        <f>'Combined_END_SEM-E'!G70</f>
        <v>0</v>
      </c>
      <c r="B66" s="18">
        <f>'Combined_END_SEM-E'!H70</f>
        <v>16</v>
      </c>
      <c r="C66" s="18">
        <f>'Combined_END_SEM-E'!I70</f>
        <v>18</v>
      </c>
      <c r="D66" s="18">
        <f>'Combined_END_SEM-E'!J70</f>
        <v>0</v>
      </c>
      <c r="E66" s="18">
        <f>'Combined_END_SEM-E'!K70</f>
        <v>0</v>
      </c>
      <c r="G66" s="32"/>
      <c r="I66" s="18">
        <f t="shared" si="6"/>
        <v>0</v>
      </c>
      <c r="J66" s="18">
        <f t="shared" si="7"/>
        <v>16</v>
      </c>
      <c r="K66" s="18">
        <f t="shared" si="8"/>
        <v>18</v>
      </c>
      <c r="L66" s="18">
        <f t="shared" si="9"/>
        <v>0</v>
      </c>
      <c r="M66" s="18">
        <f t="shared" si="10"/>
        <v>0</v>
      </c>
    </row>
    <row r="67" spans="1:13" x14ac:dyDescent="0.3">
      <c r="A67" s="18">
        <f>'Combined_END_SEM-E'!G71</f>
        <v>14</v>
      </c>
      <c r="B67" s="18">
        <f>'Combined_END_SEM-E'!H71</f>
        <v>23</v>
      </c>
      <c r="C67" s="18">
        <f>'Combined_END_SEM-E'!I71</f>
        <v>31</v>
      </c>
      <c r="D67" s="18">
        <f>'Combined_END_SEM-E'!J71</f>
        <v>0</v>
      </c>
      <c r="E67" s="18">
        <f>'Combined_END_SEM-E'!K71</f>
        <v>0</v>
      </c>
      <c r="G67" s="32"/>
      <c r="I67" s="18">
        <f t="shared" si="6"/>
        <v>14</v>
      </c>
      <c r="J67" s="18">
        <f t="shared" si="7"/>
        <v>23</v>
      </c>
      <c r="K67" s="18">
        <f t="shared" si="8"/>
        <v>31</v>
      </c>
      <c r="L67" s="18">
        <f t="shared" si="9"/>
        <v>0</v>
      </c>
      <c r="M67" s="18">
        <f t="shared" si="10"/>
        <v>0</v>
      </c>
    </row>
    <row r="68" spans="1:13" x14ac:dyDescent="0.3">
      <c r="A68" s="18">
        <f>'Combined_END_SEM-E'!G72</f>
        <v>14</v>
      </c>
      <c r="B68" s="18">
        <f>'Combined_END_SEM-E'!H72</f>
        <v>33</v>
      </c>
      <c r="C68" s="18">
        <f>'Combined_END_SEM-E'!I72</f>
        <v>34</v>
      </c>
      <c r="D68" s="18">
        <f>'Combined_END_SEM-E'!J72</f>
        <v>0</v>
      </c>
      <c r="E68" s="18">
        <f>'Combined_END_SEM-E'!K72</f>
        <v>0</v>
      </c>
      <c r="G68" s="32"/>
      <c r="I68" s="18">
        <f t="shared" si="6"/>
        <v>14</v>
      </c>
      <c r="J68" s="18">
        <f t="shared" si="7"/>
        <v>33</v>
      </c>
      <c r="K68" s="18">
        <f t="shared" si="8"/>
        <v>34</v>
      </c>
      <c r="L68" s="18">
        <f t="shared" si="9"/>
        <v>0</v>
      </c>
      <c r="M68" s="18">
        <f t="shared" si="10"/>
        <v>0</v>
      </c>
    </row>
    <row r="69" spans="1:13" x14ac:dyDescent="0.3">
      <c r="A69" s="18">
        <f>'Combined_END_SEM-E'!G73</f>
        <v>5</v>
      </c>
      <c r="B69" s="18">
        <f>'Combined_END_SEM-E'!H73</f>
        <v>11</v>
      </c>
      <c r="C69" s="18">
        <f>'Combined_END_SEM-E'!I73</f>
        <v>30</v>
      </c>
      <c r="D69" s="18">
        <f>'Combined_END_SEM-E'!J73</f>
        <v>0</v>
      </c>
      <c r="E69" s="18">
        <f>'Combined_END_SEM-E'!K73</f>
        <v>0</v>
      </c>
      <c r="G69" s="32"/>
      <c r="I69" s="18">
        <f t="shared" si="6"/>
        <v>5</v>
      </c>
      <c r="J69" s="18">
        <f t="shared" si="7"/>
        <v>11</v>
      </c>
      <c r="K69" s="18">
        <f t="shared" si="8"/>
        <v>30</v>
      </c>
      <c r="L69" s="18">
        <f t="shared" si="9"/>
        <v>0</v>
      </c>
      <c r="M69" s="18">
        <f t="shared" si="10"/>
        <v>0</v>
      </c>
    </row>
    <row r="70" spans="1:13" x14ac:dyDescent="0.3">
      <c r="A70" s="18">
        <f>'Combined_END_SEM-E'!G74</f>
        <v>5</v>
      </c>
      <c r="B70" s="18">
        <f>'Combined_END_SEM-E'!H74</f>
        <v>28</v>
      </c>
      <c r="C70" s="18">
        <f>'Combined_END_SEM-E'!I74</f>
        <v>23</v>
      </c>
      <c r="D70" s="18">
        <f>'Combined_END_SEM-E'!J74</f>
        <v>0</v>
      </c>
      <c r="E70" s="18">
        <f>'Combined_END_SEM-E'!K74</f>
        <v>0</v>
      </c>
      <c r="G70" s="32"/>
      <c r="I70" s="18">
        <f t="shared" si="6"/>
        <v>5</v>
      </c>
      <c r="J70" s="18">
        <f t="shared" si="7"/>
        <v>28</v>
      </c>
      <c r="K70" s="18">
        <f t="shared" si="8"/>
        <v>23</v>
      </c>
      <c r="L70" s="18">
        <f t="shared" si="9"/>
        <v>0</v>
      </c>
      <c r="M70" s="18">
        <f t="shared" si="10"/>
        <v>0</v>
      </c>
    </row>
    <row r="71" spans="1:13" x14ac:dyDescent="0.3">
      <c r="A71" s="18">
        <f>'Combined_END_SEM-E'!G75</f>
        <v>7</v>
      </c>
      <c r="B71" s="18">
        <f>'Combined_END_SEM-E'!H75</f>
        <v>0</v>
      </c>
      <c r="C71" s="18">
        <f>'Combined_END_SEM-E'!I75</f>
        <v>24</v>
      </c>
      <c r="D71" s="18">
        <f>'Combined_END_SEM-E'!J75</f>
        <v>0</v>
      </c>
      <c r="E71" s="18">
        <f>'Combined_END_SEM-E'!K75</f>
        <v>0</v>
      </c>
      <c r="G71" s="32"/>
      <c r="I71" s="18">
        <f t="shared" ref="I71:I102" si="11">SUM(A71)</f>
        <v>7</v>
      </c>
      <c r="J71" s="18">
        <f t="shared" ref="J71:J102" si="12">SUM(B71)</f>
        <v>0</v>
      </c>
      <c r="K71" s="18">
        <f t="shared" ref="K71:K102" si="13">SUM(C71)</f>
        <v>24</v>
      </c>
      <c r="L71" s="18">
        <f t="shared" ref="L71:L102" si="14">SUM(D71)</f>
        <v>0</v>
      </c>
      <c r="M71" s="18">
        <f t="shared" ref="M71:M102" si="15">SUM(E71)</f>
        <v>0</v>
      </c>
    </row>
    <row r="72" spans="1:13" x14ac:dyDescent="0.3">
      <c r="A72" s="18">
        <f>'Combined_END_SEM-E'!G76</f>
        <v>14</v>
      </c>
      <c r="B72" s="18">
        <f>'Combined_END_SEM-E'!H76</f>
        <v>29</v>
      </c>
      <c r="C72" s="18">
        <f>'Combined_END_SEM-E'!I76</f>
        <v>27</v>
      </c>
      <c r="D72" s="18">
        <f>'Combined_END_SEM-E'!J76</f>
        <v>0</v>
      </c>
      <c r="E72" s="18">
        <f>'Combined_END_SEM-E'!K76</f>
        <v>0</v>
      </c>
      <c r="G72" s="32"/>
      <c r="I72" s="18">
        <f t="shared" si="11"/>
        <v>14</v>
      </c>
      <c r="J72" s="18">
        <f t="shared" si="12"/>
        <v>29</v>
      </c>
      <c r="K72" s="18">
        <f t="shared" si="13"/>
        <v>27</v>
      </c>
      <c r="L72" s="18">
        <f t="shared" si="14"/>
        <v>0</v>
      </c>
      <c r="M72" s="18">
        <f t="shared" si="15"/>
        <v>0</v>
      </c>
    </row>
    <row r="73" spans="1:13" x14ac:dyDescent="0.3">
      <c r="A73" s="18">
        <f>'Combined_END_SEM-E'!G77</f>
        <v>12</v>
      </c>
      <c r="B73" s="18">
        <f>'Combined_END_SEM-E'!H77</f>
        <v>30</v>
      </c>
      <c r="C73" s="18">
        <f>'Combined_END_SEM-E'!I77</f>
        <v>6</v>
      </c>
      <c r="D73" s="18">
        <f>'Combined_END_SEM-E'!J77</f>
        <v>0</v>
      </c>
      <c r="E73" s="18">
        <f>'Combined_END_SEM-E'!K77</f>
        <v>0</v>
      </c>
      <c r="G73" s="32"/>
      <c r="I73" s="18">
        <f t="shared" si="11"/>
        <v>12</v>
      </c>
      <c r="J73" s="18">
        <f t="shared" si="12"/>
        <v>30</v>
      </c>
      <c r="K73" s="18">
        <f t="shared" si="13"/>
        <v>6</v>
      </c>
      <c r="L73" s="18">
        <f t="shared" si="14"/>
        <v>0</v>
      </c>
      <c r="M73" s="18">
        <f t="shared" si="15"/>
        <v>0</v>
      </c>
    </row>
    <row r="74" spans="1:13" x14ac:dyDescent="0.3">
      <c r="A74" s="18">
        <f>'Combined_END_SEM-E'!G78</f>
        <v>10</v>
      </c>
      <c r="B74" s="18">
        <f>'Combined_END_SEM-E'!H78</f>
        <v>26</v>
      </c>
      <c r="C74" s="18">
        <f>'Combined_END_SEM-E'!I78</f>
        <v>23</v>
      </c>
      <c r="D74" s="18">
        <f>'Combined_END_SEM-E'!J78</f>
        <v>0</v>
      </c>
      <c r="E74" s="18">
        <f>'Combined_END_SEM-E'!K78</f>
        <v>0</v>
      </c>
      <c r="G74" s="32"/>
      <c r="I74" s="18">
        <f t="shared" si="11"/>
        <v>10</v>
      </c>
      <c r="J74" s="18">
        <f t="shared" si="12"/>
        <v>26</v>
      </c>
      <c r="K74" s="18">
        <f t="shared" si="13"/>
        <v>23</v>
      </c>
      <c r="L74" s="18">
        <f t="shared" si="14"/>
        <v>0</v>
      </c>
      <c r="M74" s="18">
        <f t="shared" si="15"/>
        <v>0</v>
      </c>
    </row>
    <row r="75" spans="1:13" x14ac:dyDescent="0.3">
      <c r="A75" s="18">
        <f>'Combined_END_SEM-E'!G79</f>
        <v>10</v>
      </c>
      <c r="B75" s="18">
        <f>'Combined_END_SEM-E'!H79</f>
        <v>22</v>
      </c>
      <c r="C75" s="18">
        <f>'Combined_END_SEM-E'!I79</f>
        <v>21</v>
      </c>
      <c r="D75" s="18">
        <f>'Combined_END_SEM-E'!J79</f>
        <v>0</v>
      </c>
      <c r="E75" s="18">
        <f>'Combined_END_SEM-E'!K79</f>
        <v>0</v>
      </c>
      <c r="G75" s="32"/>
      <c r="I75" s="18">
        <f t="shared" si="11"/>
        <v>10</v>
      </c>
      <c r="J75" s="18">
        <f t="shared" si="12"/>
        <v>22</v>
      </c>
      <c r="K75" s="18">
        <f t="shared" si="13"/>
        <v>21</v>
      </c>
      <c r="L75" s="18">
        <f t="shared" si="14"/>
        <v>0</v>
      </c>
      <c r="M75" s="18">
        <f t="shared" si="15"/>
        <v>0</v>
      </c>
    </row>
    <row r="76" spans="1:13" x14ac:dyDescent="0.3">
      <c r="A76" s="18">
        <f>'Combined_END_SEM-E'!G80</f>
        <v>10</v>
      </c>
      <c r="B76" s="18">
        <f>'Combined_END_SEM-E'!H80</f>
        <v>19</v>
      </c>
      <c r="C76" s="18">
        <f>'Combined_END_SEM-E'!I80</f>
        <v>16</v>
      </c>
      <c r="D76" s="18">
        <f>'Combined_END_SEM-E'!J80</f>
        <v>0</v>
      </c>
      <c r="E76" s="18">
        <f>'Combined_END_SEM-E'!K80</f>
        <v>0</v>
      </c>
      <c r="G76" s="32"/>
      <c r="I76" s="18">
        <f t="shared" si="11"/>
        <v>10</v>
      </c>
      <c r="J76" s="18">
        <f t="shared" si="12"/>
        <v>19</v>
      </c>
      <c r="K76" s="18">
        <f t="shared" si="13"/>
        <v>16</v>
      </c>
      <c r="L76" s="18">
        <f t="shared" si="14"/>
        <v>0</v>
      </c>
      <c r="M76" s="18">
        <f t="shared" si="15"/>
        <v>0</v>
      </c>
    </row>
    <row r="77" spans="1:13" x14ac:dyDescent="0.3">
      <c r="A77" s="18">
        <f>'Combined_END_SEM-E'!G81</f>
        <v>6</v>
      </c>
      <c r="B77" s="18">
        <f>'Combined_END_SEM-E'!H81</f>
        <v>37</v>
      </c>
      <c r="C77" s="18">
        <f>'Combined_END_SEM-E'!I81</f>
        <v>22</v>
      </c>
      <c r="D77" s="18">
        <f>'Combined_END_SEM-E'!J81</f>
        <v>0</v>
      </c>
      <c r="E77" s="18">
        <f>'Combined_END_SEM-E'!K81</f>
        <v>0</v>
      </c>
      <c r="G77" s="32"/>
      <c r="I77" s="18">
        <f t="shared" si="11"/>
        <v>6</v>
      </c>
      <c r="J77" s="18">
        <f t="shared" si="12"/>
        <v>37</v>
      </c>
      <c r="K77" s="18">
        <f t="shared" si="13"/>
        <v>22</v>
      </c>
      <c r="L77" s="18">
        <f t="shared" si="14"/>
        <v>0</v>
      </c>
      <c r="M77" s="18">
        <f t="shared" si="15"/>
        <v>0</v>
      </c>
    </row>
    <row r="78" spans="1:13" x14ac:dyDescent="0.3">
      <c r="A78" s="18">
        <f>'Combined_END_SEM-E'!G82</f>
        <v>9</v>
      </c>
      <c r="B78" s="18">
        <f>'Combined_END_SEM-E'!H82</f>
        <v>22</v>
      </c>
      <c r="C78" s="18">
        <f>'Combined_END_SEM-E'!I82</f>
        <v>25</v>
      </c>
      <c r="D78" s="18">
        <f>'Combined_END_SEM-E'!J82</f>
        <v>0</v>
      </c>
      <c r="E78" s="18">
        <f>'Combined_END_SEM-E'!K82</f>
        <v>0</v>
      </c>
      <c r="G78" s="32"/>
      <c r="I78" s="18">
        <f t="shared" si="11"/>
        <v>9</v>
      </c>
      <c r="J78" s="18">
        <f t="shared" si="12"/>
        <v>22</v>
      </c>
      <c r="K78" s="18">
        <f t="shared" si="13"/>
        <v>25</v>
      </c>
      <c r="L78" s="18">
        <f t="shared" si="14"/>
        <v>0</v>
      </c>
      <c r="M78" s="18">
        <f t="shared" si="15"/>
        <v>0</v>
      </c>
    </row>
    <row r="79" spans="1:13" x14ac:dyDescent="0.3">
      <c r="A79" s="18">
        <f>'Combined_END_SEM-E'!G83</f>
        <v>0</v>
      </c>
      <c r="B79" s="18">
        <f>'Combined_END_SEM-E'!H83</f>
        <v>24</v>
      </c>
      <c r="C79" s="18">
        <f>'Combined_END_SEM-E'!I83</f>
        <v>23</v>
      </c>
      <c r="D79" s="18">
        <f>'Combined_END_SEM-E'!J83</f>
        <v>0</v>
      </c>
      <c r="E79" s="18">
        <f>'Combined_END_SEM-E'!K83</f>
        <v>0</v>
      </c>
      <c r="G79" s="32"/>
      <c r="I79" s="18">
        <f t="shared" si="11"/>
        <v>0</v>
      </c>
      <c r="J79" s="18">
        <f t="shared" si="12"/>
        <v>24</v>
      </c>
      <c r="K79" s="18">
        <f t="shared" si="13"/>
        <v>23</v>
      </c>
      <c r="L79" s="18">
        <f t="shared" si="14"/>
        <v>0</v>
      </c>
      <c r="M79" s="18">
        <f t="shared" si="15"/>
        <v>0</v>
      </c>
    </row>
    <row r="80" spans="1:13" x14ac:dyDescent="0.3">
      <c r="A80" s="18">
        <f>'Combined_END_SEM-E'!G84</f>
        <v>9</v>
      </c>
      <c r="B80" s="18">
        <f>'Combined_END_SEM-E'!H84</f>
        <v>32</v>
      </c>
      <c r="C80" s="18">
        <f>'Combined_END_SEM-E'!I84</f>
        <v>37</v>
      </c>
      <c r="D80" s="18">
        <f>'Combined_END_SEM-E'!J84</f>
        <v>0</v>
      </c>
      <c r="E80" s="18">
        <f>'Combined_END_SEM-E'!K84</f>
        <v>0</v>
      </c>
      <c r="G80" s="32"/>
      <c r="I80" s="18">
        <f t="shared" si="11"/>
        <v>9</v>
      </c>
      <c r="J80" s="18">
        <f t="shared" si="12"/>
        <v>32</v>
      </c>
      <c r="K80" s="18">
        <f t="shared" si="13"/>
        <v>37</v>
      </c>
      <c r="L80" s="18">
        <f t="shared" si="14"/>
        <v>0</v>
      </c>
      <c r="M80" s="18">
        <f t="shared" si="15"/>
        <v>0</v>
      </c>
    </row>
    <row r="81" spans="1:13" x14ac:dyDescent="0.3">
      <c r="A81" s="18">
        <f>'Combined_END_SEM-E'!G85</f>
        <v>12</v>
      </c>
      <c r="B81" s="18">
        <f>'Combined_END_SEM-E'!H85</f>
        <v>29</v>
      </c>
      <c r="C81" s="18">
        <f>'Combined_END_SEM-E'!I85</f>
        <v>37</v>
      </c>
      <c r="D81" s="18">
        <f>'Combined_END_SEM-E'!J85</f>
        <v>0</v>
      </c>
      <c r="E81" s="18">
        <f>'Combined_END_SEM-E'!K85</f>
        <v>0</v>
      </c>
      <c r="G81" s="32"/>
      <c r="I81" s="18">
        <f t="shared" si="11"/>
        <v>12</v>
      </c>
      <c r="J81" s="18">
        <f t="shared" si="12"/>
        <v>29</v>
      </c>
      <c r="K81" s="18">
        <f t="shared" si="13"/>
        <v>37</v>
      </c>
      <c r="L81" s="18">
        <f t="shared" si="14"/>
        <v>0</v>
      </c>
      <c r="M81" s="18">
        <f t="shared" si="15"/>
        <v>0</v>
      </c>
    </row>
    <row r="82" spans="1:13" x14ac:dyDescent="0.3">
      <c r="A82" s="18">
        <f>'Combined_END_SEM-E'!G86</f>
        <v>5</v>
      </c>
      <c r="B82" s="18">
        <f>'Combined_END_SEM-E'!H86</f>
        <v>31</v>
      </c>
      <c r="C82" s="18">
        <f>'Combined_END_SEM-E'!I86</f>
        <v>20</v>
      </c>
      <c r="D82" s="18">
        <f>'Combined_END_SEM-E'!J86</f>
        <v>0</v>
      </c>
      <c r="E82" s="18">
        <f>'Combined_END_SEM-E'!K86</f>
        <v>0</v>
      </c>
      <c r="G82" s="32"/>
      <c r="I82" s="18">
        <f t="shared" si="11"/>
        <v>5</v>
      </c>
      <c r="J82" s="18">
        <f t="shared" si="12"/>
        <v>31</v>
      </c>
      <c r="K82" s="18">
        <f t="shared" si="13"/>
        <v>20</v>
      </c>
      <c r="L82" s="18">
        <f t="shared" si="14"/>
        <v>0</v>
      </c>
      <c r="M82" s="18">
        <f t="shared" si="15"/>
        <v>0</v>
      </c>
    </row>
    <row r="83" spans="1:13" x14ac:dyDescent="0.3">
      <c r="A83" s="18">
        <f>'Combined_END_SEM-E'!G87</f>
        <v>6</v>
      </c>
      <c r="B83" s="18">
        <f>'Combined_END_SEM-E'!H87</f>
        <v>22</v>
      </c>
      <c r="C83" s="18">
        <f>'Combined_END_SEM-E'!I87</f>
        <v>18</v>
      </c>
      <c r="D83" s="18">
        <f>'Combined_END_SEM-E'!J87</f>
        <v>0</v>
      </c>
      <c r="E83" s="18">
        <f>'Combined_END_SEM-E'!K87</f>
        <v>0</v>
      </c>
      <c r="G83" s="32"/>
      <c r="I83" s="18">
        <f t="shared" si="11"/>
        <v>6</v>
      </c>
      <c r="J83" s="18">
        <f t="shared" si="12"/>
        <v>22</v>
      </c>
      <c r="K83" s="18">
        <f t="shared" si="13"/>
        <v>18</v>
      </c>
      <c r="L83" s="18">
        <f t="shared" si="14"/>
        <v>0</v>
      </c>
      <c r="M83" s="18">
        <f t="shared" si="15"/>
        <v>0</v>
      </c>
    </row>
    <row r="84" spans="1:13" x14ac:dyDescent="0.3">
      <c r="A84" s="18">
        <f>'Combined_END_SEM-E'!G88</f>
        <v>6</v>
      </c>
      <c r="B84" s="18">
        <f>'Combined_END_SEM-E'!H88</f>
        <v>27</v>
      </c>
      <c r="C84" s="18">
        <f>'Combined_END_SEM-E'!I88</f>
        <v>32</v>
      </c>
      <c r="D84" s="18">
        <f>'Combined_END_SEM-E'!J88</f>
        <v>0</v>
      </c>
      <c r="E84" s="18">
        <f>'Combined_END_SEM-E'!K88</f>
        <v>0</v>
      </c>
      <c r="G84" s="32"/>
      <c r="I84" s="18">
        <f t="shared" si="11"/>
        <v>6</v>
      </c>
      <c r="J84" s="18">
        <f t="shared" si="12"/>
        <v>27</v>
      </c>
      <c r="K84" s="18">
        <f t="shared" si="13"/>
        <v>32</v>
      </c>
      <c r="L84" s="18">
        <f t="shared" si="14"/>
        <v>0</v>
      </c>
      <c r="M84" s="18">
        <f t="shared" si="15"/>
        <v>0</v>
      </c>
    </row>
    <row r="85" spans="1:13" x14ac:dyDescent="0.3">
      <c r="A85" s="18">
        <f>'Combined_END_SEM-E'!G89</f>
        <v>13</v>
      </c>
      <c r="B85" s="18">
        <f>'Combined_END_SEM-E'!H89</f>
        <v>10</v>
      </c>
      <c r="C85" s="18">
        <f>'Combined_END_SEM-E'!I89</f>
        <v>22</v>
      </c>
      <c r="D85" s="18">
        <f>'Combined_END_SEM-E'!J89</f>
        <v>0</v>
      </c>
      <c r="E85" s="18">
        <f>'Combined_END_SEM-E'!K89</f>
        <v>0</v>
      </c>
      <c r="G85" s="32"/>
      <c r="I85" s="18">
        <f t="shared" si="11"/>
        <v>13</v>
      </c>
      <c r="J85" s="18">
        <f t="shared" si="12"/>
        <v>10</v>
      </c>
      <c r="K85" s="18">
        <f t="shared" si="13"/>
        <v>22</v>
      </c>
      <c r="L85" s="18">
        <f t="shared" si="14"/>
        <v>0</v>
      </c>
      <c r="M85" s="18">
        <f t="shared" si="15"/>
        <v>0</v>
      </c>
    </row>
    <row r="86" spans="1:13" x14ac:dyDescent="0.3">
      <c r="A86" s="18">
        <f>'Combined_END_SEM-E'!G90</f>
        <v>0</v>
      </c>
      <c r="B86" s="18">
        <f>'Combined_END_SEM-E'!H90</f>
        <v>8</v>
      </c>
      <c r="C86" s="18">
        <f>'Combined_END_SEM-E'!I90</f>
        <v>12</v>
      </c>
      <c r="D86" s="18">
        <f>'Combined_END_SEM-E'!J90</f>
        <v>0</v>
      </c>
      <c r="E86" s="18">
        <f>'Combined_END_SEM-E'!K90</f>
        <v>0</v>
      </c>
      <c r="G86" s="32"/>
      <c r="I86" s="18">
        <f t="shared" si="11"/>
        <v>0</v>
      </c>
      <c r="J86" s="18">
        <f t="shared" si="12"/>
        <v>8</v>
      </c>
      <c r="K86" s="18">
        <f t="shared" si="13"/>
        <v>12</v>
      </c>
      <c r="L86" s="18">
        <f t="shared" si="14"/>
        <v>0</v>
      </c>
      <c r="M86" s="18">
        <f t="shared" si="15"/>
        <v>0</v>
      </c>
    </row>
    <row r="87" spans="1:13" x14ac:dyDescent="0.3">
      <c r="A87" s="18">
        <f>'Combined_END_SEM-E'!G91</f>
        <v>3</v>
      </c>
      <c r="B87" s="18">
        <f>'Combined_END_SEM-E'!H91</f>
        <v>19</v>
      </c>
      <c r="C87" s="18">
        <f>'Combined_END_SEM-E'!I91</f>
        <v>35</v>
      </c>
      <c r="D87" s="18">
        <f>'Combined_END_SEM-E'!J91</f>
        <v>0</v>
      </c>
      <c r="E87" s="18">
        <f>'Combined_END_SEM-E'!K91</f>
        <v>0</v>
      </c>
      <c r="G87" s="32"/>
      <c r="I87" s="18">
        <f t="shared" si="11"/>
        <v>3</v>
      </c>
      <c r="J87" s="18">
        <f t="shared" si="12"/>
        <v>19</v>
      </c>
      <c r="K87" s="18">
        <f t="shared" si="13"/>
        <v>35</v>
      </c>
      <c r="L87" s="18">
        <f t="shared" si="14"/>
        <v>0</v>
      </c>
      <c r="M87" s="18">
        <f t="shared" si="15"/>
        <v>0</v>
      </c>
    </row>
    <row r="88" spans="1:13" x14ac:dyDescent="0.3">
      <c r="A88" s="18">
        <f>'Combined_END_SEM-E'!G92</f>
        <v>0</v>
      </c>
      <c r="B88" s="18">
        <f>'Combined_END_SEM-E'!H92</f>
        <v>25</v>
      </c>
      <c r="C88" s="18">
        <f>'Combined_END_SEM-E'!I92</f>
        <v>14</v>
      </c>
      <c r="D88" s="18">
        <f>'Combined_END_SEM-E'!J92</f>
        <v>0</v>
      </c>
      <c r="E88" s="18">
        <f>'Combined_END_SEM-E'!K92</f>
        <v>0</v>
      </c>
      <c r="G88" s="32"/>
      <c r="I88" s="18">
        <f t="shared" si="11"/>
        <v>0</v>
      </c>
      <c r="J88" s="18">
        <f t="shared" si="12"/>
        <v>25</v>
      </c>
      <c r="K88" s="18">
        <f t="shared" si="13"/>
        <v>14</v>
      </c>
      <c r="L88" s="18">
        <f t="shared" si="14"/>
        <v>0</v>
      </c>
      <c r="M88" s="18">
        <f t="shared" si="15"/>
        <v>0</v>
      </c>
    </row>
    <row r="89" spans="1:13" x14ac:dyDescent="0.3">
      <c r="A89" s="18">
        <f>'Combined_END_SEM-E'!G93</f>
        <v>13</v>
      </c>
      <c r="B89" s="18">
        <f>'Combined_END_SEM-E'!H93</f>
        <v>29</v>
      </c>
      <c r="C89" s="18">
        <f>'Combined_END_SEM-E'!I93</f>
        <v>26</v>
      </c>
      <c r="D89" s="18">
        <f>'Combined_END_SEM-E'!J93</f>
        <v>0</v>
      </c>
      <c r="E89" s="18">
        <f>'Combined_END_SEM-E'!K93</f>
        <v>0</v>
      </c>
      <c r="G89" s="32"/>
      <c r="I89" s="18">
        <f t="shared" si="11"/>
        <v>13</v>
      </c>
      <c r="J89" s="18">
        <f t="shared" si="12"/>
        <v>29</v>
      </c>
      <c r="K89" s="18">
        <f t="shared" si="13"/>
        <v>26</v>
      </c>
      <c r="L89" s="18">
        <f t="shared" si="14"/>
        <v>0</v>
      </c>
      <c r="M89" s="18">
        <f t="shared" si="15"/>
        <v>0</v>
      </c>
    </row>
    <row r="90" spans="1:13" x14ac:dyDescent="0.3">
      <c r="A90" s="18">
        <f>'Combined_END_SEM-E'!G94</f>
        <v>9</v>
      </c>
      <c r="B90" s="18">
        <f>'Combined_END_SEM-E'!H94</f>
        <v>33</v>
      </c>
      <c r="C90" s="18">
        <f>'Combined_END_SEM-E'!I94</f>
        <v>29</v>
      </c>
      <c r="D90" s="18">
        <f>'Combined_END_SEM-E'!J94</f>
        <v>0</v>
      </c>
      <c r="E90" s="18">
        <f>'Combined_END_SEM-E'!K94</f>
        <v>0</v>
      </c>
      <c r="G90" s="32"/>
      <c r="I90" s="18">
        <f t="shared" si="11"/>
        <v>9</v>
      </c>
      <c r="J90" s="18">
        <f t="shared" si="12"/>
        <v>33</v>
      </c>
      <c r="K90" s="18">
        <f t="shared" si="13"/>
        <v>29</v>
      </c>
      <c r="L90" s="18">
        <f t="shared" si="14"/>
        <v>0</v>
      </c>
      <c r="M90" s="18">
        <f t="shared" si="15"/>
        <v>0</v>
      </c>
    </row>
    <row r="91" spans="1:13" x14ac:dyDescent="0.3">
      <c r="A91" s="18">
        <f>'Combined_END_SEM-E'!G95</f>
        <v>2</v>
      </c>
      <c r="B91" s="18">
        <f>'Combined_END_SEM-E'!H95</f>
        <v>6</v>
      </c>
      <c r="C91" s="18">
        <f>'Combined_END_SEM-E'!I95</f>
        <v>16</v>
      </c>
      <c r="D91" s="18">
        <f>'Combined_END_SEM-E'!J95</f>
        <v>0</v>
      </c>
      <c r="E91" s="18">
        <f>'Combined_END_SEM-E'!K95</f>
        <v>0</v>
      </c>
      <c r="G91" s="32"/>
      <c r="I91" s="18">
        <f t="shared" si="11"/>
        <v>2</v>
      </c>
      <c r="J91" s="18">
        <f t="shared" si="12"/>
        <v>6</v>
      </c>
      <c r="K91" s="18">
        <f t="shared" si="13"/>
        <v>16</v>
      </c>
      <c r="L91" s="18">
        <f t="shared" si="14"/>
        <v>0</v>
      </c>
      <c r="M91" s="18">
        <f t="shared" si="15"/>
        <v>0</v>
      </c>
    </row>
    <row r="92" spans="1:13" x14ac:dyDescent="0.3">
      <c r="A92" s="18">
        <f>'Combined_END_SEM-E'!G96</f>
        <v>5</v>
      </c>
      <c r="B92" s="18">
        <f>'Combined_END_SEM-E'!H96</f>
        <v>21</v>
      </c>
      <c r="C92" s="18">
        <f>'Combined_END_SEM-E'!I96</f>
        <v>31</v>
      </c>
      <c r="D92" s="18">
        <f>'Combined_END_SEM-E'!J96</f>
        <v>0</v>
      </c>
      <c r="E92" s="18">
        <f>'Combined_END_SEM-E'!K96</f>
        <v>0</v>
      </c>
      <c r="G92" s="32"/>
      <c r="I92" s="18">
        <f t="shared" si="11"/>
        <v>5</v>
      </c>
      <c r="J92" s="18">
        <f t="shared" si="12"/>
        <v>21</v>
      </c>
      <c r="K92" s="18">
        <f t="shared" si="13"/>
        <v>31</v>
      </c>
      <c r="L92" s="18">
        <f t="shared" si="14"/>
        <v>0</v>
      </c>
      <c r="M92" s="18">
        <f t="shared" si="15"/>
        <v>0</v>
      </c>
    </row>
    <row r="93" spans="1:13" x14ac:dyDescent="0.3">
      <c r="A93" s="18">
        <f>'Combined_END_SEM-E'!G97</f>
        <v>10</v>
      </c>
      <c r="B93" s="18">
        <f>'Combined_END_SEM-E'!H97</f>
        <v>1</v>
      </c>
      <c r="C93" s="18">
        <f>'Combined_END_SEM-E'!I97</f>
        <v>29</v>
      </c>
      <c r="D93" s="18">
        <f>'Combined_END_SEM-E'!J97</f>
        <v>0</v>
      </c>
      <c r="E93" s="18">
        <f>'Combined_END_SEM-E'!K97</f>
        <v>0</v>
      </c>
      <c r="G93" s="32"/>
      <c r="I93" s="18">
        <f t="shared" si="11"/>
        <v>10</v>
      </c>
      <c r="J93" s="18">
        <f t="shared" si="12"/>
        <v>1</v>
      </c>
      <c r="K93" s="18">
        <f t="shared" si="13"/>
        <v>29</v>
      </c>
      <c r="L93" s="18">
        <f t="shared" si="14"/>
        <v>0</v>
      </c>
      <c r="M93" s="18">
        <f t="shared" si="15"/>
        <v>0</v>
      </c>
    </row>
    <row r="94" spans="1:13" x14ac:dyDescent="0.3">
      <c r="A94" s="18">
        <f>'Combined_END_SEM-E'!G98</f>
        <v>12</v>
      </c>
      <c r="B94" s="18">
        <f>'Combined_END_SEM-E'!H98</f>
        <v>33</v>
      </c>
      <c r="C94" s="18">
        <f>'Combined_END_SEM-E'!I98</f>
        <v>34</v>
      </c>
      <c r="D94" s="18">
        <f>'Combined_END_SEM-E'!J98</f>
        <v>0</v>
      </c>
      <c r="E94" s="18">
        <f>'Combined_END_SEM-E'!K98</f>
        <v>0</v>
      </c>
      <c r="G94" s="32"/>
      <c r="I94" s="18">
        <f t="shared" si="11"/>
        <v>12</v>
      </c>
      <c r="J94" s="18">
        <f t="shared" si="12"/>
        <v>33</v>
      </c>
      <c r="K94" s="18">
        <f t="shared" si="13"/>
        <v>34</v>
      </c>
      <c r="L94" s="18">
        <f t="shared" si="14"/>
        <v>0</v>
      </c>
      <c r="M94" s="18">
        <f t="shared" si="15"/>
        <v>0</v>
      </c>
    </row>
    <row r="95" spans="1:13" x14ac:dyDescent="0.3">
      <c r="A95" s="18">
        <f>'Combined_END_SEM-E'!G99</f>
        <v>10</v>
      </c>
      <c r="B95" s="18">
        <f>'Combined_END_SEM-E'!H99</f>
        <v>23</v>
      </c>
      <c r="C95" s="18">
        <f>'Combined_END_SEM-E'!I99</f>
        <v>28</v>
      </c>
      <c r="D95" s="18">
        <f>'Combined_END_SEM-E'!J99</f>
        <v>0</v>
      </c>
      <c r="E95" s="18">
        <f>'Combined_END_SEM-E'!K99</f>
        <v>0</v>
      </c>
      <c r="G95" s="32"/>
      <c r="I95" s="18">
        <f t="shared" si="11"/>
        <v>10</v>
      </c>
      <c r="J95" s="18">
        <f t="shared" si="12"/>
        <v>23</v>
      </c>
      <c r="K95" s="18">
        <f t="shared" si="13"/>
        <v>28</v>
      </c>
      <c r="L95" s="18">
        <f t="shared" si="14"/>
        <v>0</v>
      </c>
      <c r="M95" s="18">
        <f t="shared" si="15"/>
        <v>0</v>
      </c>
    </row>
    <row r="96" spans="1:13" x14ac:dyDescent="0.3">
      <c r="A96" s="18">
        <f>'Combined_END_SEM-E'!G100</f>
        <v>3</v>
      </c>
      <c r="B96" s="18">
        <f>'Combined_END_SEM-E'!H100</f>
        <v>10</v>
      </c>
      <c r="C96" s="18">
        <f>'Combined_END_SEM-E'!I100</f>
        <v>28</v>
      </c>
      <c r="D96" s="18">
        <f>'Combined_END_SEM-E'!J100</f>
        <v>0</v>
      </c>
      <c r="E96" s="18">
        <f>'Combined_END_SEM-E'!K100</f>
        <v>0</v>
      </c>
      <c r="G96" s="32"/>
      <c r="I96" s="18">
        <f t="shared" si="11"/>
        <v>3</v>
      </c>
      <c r="J96" s="18">
        <f t="shared" si="12"/>
        <v>10</v>
      </c>
      <c r="K96" s="18">
        <f t="shared" si="13"/>
        <v>28</v>
      </c>
      <c r="L96" s="18">
        <f t="shared" si="14"/>
        <v>0</v>
      </c>
      <c r="M96" s="18">
        <f t="shared" si="15"/>
        <v>0</v>
      </c>
    </row>
    <row r="97" spans="1:13" x14ac:dyDescent="0.3">
      <c r="A97" s="18">
        <f>'Combined_END_SEM-E'!G101</f>
        <v>10</v>
      </c>
      <c r="B97" s="18">
        <f>'Combined_END_SEM-E'!H101</f>
        <v>27</v>
      </c>
      <c r="C97" s="18">
        <f>'Combined_END_SEM-E'!I101</f>
        <v>22</v>
      </c>
      <c r="D97" s="18">
        <f>'Combined_END_SEM-E'!J101</f>
        <v>0</v>
      </c>
      <c r="E97" s="18">
        <f>'Combined_END_SEM-E'!K101</f>
        <v>0</v>
      </c>
      <c r="G97" s="32"/>
      <c r="I97" s="18">
        <f t="shared" si="11"/>
        <v>10</v>
      </c>
      <c r="J97" s="18">
        <f t="shared" si="12"/>
        <v>27</v>
      </c>
      <c r="K97" s="18">
        <f t="shared" si="13"/>
        <v>22</v>
      </c>
      <c r="L97" s="18">
        <f t="shared" si="14"/>
        <v>0</v>
      </c>
      <c r="M97" s="18">
        <f t="shared" si="15"/>
        <v>0</v>
      </c>
    </row>
    <row r="98" spans="1:13" x14ac:dyDescent="0.3">
      <c r="A98" s="18">
        <f>'Combined_END_SEM-E'!G102</f>
        <v>10</v>
      </c>
      <c r="B98" s="18">
        <f>'Combined_END_SEM-E'!H102</f>
        <v>8</v>
      </c>
      <c r="C98" s="18">
        <f>'Combined_END_SEM-E'!I102</f>
        <v>13</v>
      </c>
      <c r="D98" s="18">
        <f>'Combined_END_SEM-E'!J102</f>
        <v>0</v>
      </c>
      <c r="E98" s="18">
        <f>'Combined_END_SEM-E'!K102</f>
        <v>0</v>
      </c>
      <c r="G98" s="32"/>
      <c r="I98" s="18">
        <f t="shared" si="11"/>
        <v>10</v>
      </c>
      <c r="J98" s="18">
        <f t="shared" si="12"/>
        <v>8</v>
      </c>
      <c r="K98" s="18">
        <f t="shared" si="13"/>
        <v>13</v>
      </c>
      <c r="L98" s="18">
        <f t="shared" si="14"/>
        <v>0</v>
      </c>
      <c r="M98" s="18">
        <f t="shared" si="15"/>
        <v>0</v>
      </c>
    </row>
    <row r="99" spans="1:13" x14ac:dyDescent="0.3">
      <c r="A99" s="18">
        <f>'Combined_END_SEM-E'!G103</f>
        <v>10</v>
      </c>
      <c r="B99" s="18">
        <f>'Combined_END_SEM-E'!H103</f>
        <v>29</v>
      </c>
      <c r="C99" s="18">
        <f>'Combined_END_SEM-E'!I103</f>
        <v>30</v>
      </c>
      <c r="D99" s="18">
        <f>'Combined_END_SEM-E'!J103</f>
        <v>0</v>
      </c>
      <c r="E99" s="18">
        <f>'Combined_END_SEM-E'!K103</f>
        <v>0</v>
      </c>
      <c r="G99" s="32"/>
      <c r="I99" s="18">
        <f t="shared" si="11"/>
        <v>10</v>
      </c>
      <c r="J99" s="18">
        <f t="shared" si="12"/>
        <v>29</v>
      </c>
      <c r="K99" s="18">
        <f t="shared" si="13"/>
        <v>30</v>
      </c>
      <c r="L99" s="18">
        <f t="shared" si="14"/>
        <v>0</v>
      </c>
      <c r="M99" s="18">
        <f t="shared" si="15"/>
        <v>0</v>
      </c>
    </row>
    <row r="100" spans="1:13" x14ac:dyDescent="0.3">
      <c r="A100" s="18">
        <f>'Combined_END_SEM-E'!G104</f>
        <v>12</v>
      </c>
      <c r="B100" s="18">
        <f>'Combined_END_SEM-E'!H104</f>
        <v>8</v>
      </c>
      <c r="C100" s="18">
        <f>'Combined_END_SEM-E'!I104</f>
        <v>23</v>
      </c>
      <c r="D100" s="18">
        <f>'Combined_END_SEM-E'!J104</f>
        <v>0</v>
      </c>
      <c r="E100" s="18">
        <f>'Combined_END_SEM-E'!K104</f>
        <v>0</v>
      </c>
      <c r="G100" s="32"/>
      <c r="I100" s="18">
        <f t="shared" si="11"/>
        <v>12</v>
      </c>
      <c r="J100" s="18">
        <f t="shared" si="12"/>
        <v>8</v>
      </c>
      <c r="K100" s="18">
        <f t="shared" si="13"/>
        <v>23</v>
      </c>
      <c r="L100" s="18">
        <f t="shared" si="14"/>
        <v>0</v>
      </c>
      <c r="M100" s="18">
        <f t="shared" si="15"/>
        <v>0</v>
      </c>
    </row>
    <row r="101" spans="1:13" x14ac:dyDescent="0.3">
      <c r="A101" s="18">
        <f>'Combined_END_SEM-E'!G105</f>
        <v>10</v>
      </c>
      <c r="B101" s="18">
        <f>'Combined_END_SEM-E'!H105</f>
        <v>32</v>
      </c>
      <c r="C101" s="18">
        <f>'Combined_END_SEM-E'!I105</f>
        <v>22</v>
      </c>
      <c r="D101" s="18">
        <f>'Combined_END_SEM-E'!J105</f>
        <v>0</v>
      </c>
      <c r="E101" s="18">
        <f>'Combined_END_SEM-E'!K105</f>
        <v>0</v>
      </c>
      <c r="G101" s="32"/>
      <c r="I101" s="18">
        <f t="shared" si="11"/>
        <v>10</v>
      </c>
      <c r="J101" s="18">
        <f t="shared" si="12"/>
        <v>32</v>
      </c>
      <c r="K101" s="18">
        <f t="shared" si="13"/>
        <v>22</v>
      </c>
      <c r="L101" s="18">
        <f t="shared" si="14"/>
        <v>0</v>
      </c>
      <c r="M101" s="18">
        <f t="shared" si="15"/>
        <v>0</v>
      </c>
    </row>
    <row r="102" spans="1:13" x14ac:dyDescent="0.3">
      <c r="A102" s="18">
        <f>'Combined_END_SEM-E'!G106</f>
        <v>14</v>
      </c>
      <c r="B102" s="18">
        <f>'Combined_END_SEM-E'!H106</f>
        <v>29</v>
      </c>
      <c r="C102" s="18">
        <f>'Combined_END_SEM-E'!I106</f>
        <v>37</v>
      </c>
      <c r="D102" s="18">
        <f>'Combined_END_SEM-E'!J106</f>
        <v>0</v>
      </c>
      <c r="E102" s="18">
        <f>'Combined_END_SEM-E'!K106</f>
        <v>0</v>
      </c>
      <c r="G102" s="32"/>
      <c r="I102" s="18">
        <f t="shared" si="11"/>
        <v>14</v>
      </c>
      <c r="J102" s="18">
        <f t="shared" si="12"/>
        <v>29</v>
      </c>
      <c r="K102" s="18">
        <f t="shared" si="13"/>
        <v>37</v>
      </c>
      <c r="L102" s="18">
        <f t="shared" si="14"/>
        <v>0</v>
      </c>
      <c r="M102" s="18">
        <f t="shared" si="15"/>
        <v>0</v>
      </c>
    </row>
    <row r="103" spans="1:13" x14ac:dyDescent="0.3">
      <c r="A103" s="18">
        <f>'Combined_END_SEM-E'!G107</f>
        <v>12</v>
      </c>
      <c r="B103" s="18">
        <f>'Combined_END_SEM-E'!H107</f>
        <v>20</v>
      </c>
      <c r="C103" s="18">
        <f>'Combined_END_SEM-E'!I107</f>
        <v>34</v>
      </c>
      <c r="D103" s="18">
        <f>'Combined_END_SEM-E'!J107</f>
        <v>0</v>
      </c>
      <c r="E103" s="18">
        <f>'Combined_END_SEM-E'!K107</f>
        <v>0</v>
      </c>
      <c r="G103" s="32"/>
      <c r="I103" s="18">
        <f t="shared" ref="I103:I134" si="16">SUM(A103)</f>
        <v>12</v>
      </c>
      <c r="J103" s="18">
        <f t="shared" ref="J103:J134" si="17">SUM(B103)</f>
        <v>20</v>
      </c>
      <c r="K103" s="18">
        <f t="shared" ref="K103:K134" si="18">SUM(C103)</f>
        <v>34</v>
      </c>
      <c r="L103" s="18">
        <f t="shared" ref="L103:L134" si="19">SUM(D103)</f>
        <v>0</v>
      </c>
      <c r="M103" s="18">
        <f t="shared" ref="M103:M134" si="20">SUM(E103)</f>
        <v>0</v>
      </c>
    </row>
    <row r="104" spans="1:13" x14ac:dyDescent="0.3">
      <c r="A104" s="18">
        <f>'Combined_END_SEM-E'!G108</f>
        <v>3</v>
      </c>
      <c r="B104" s="18">
        <f>'Combined_END_SEM-E'!H108</f>
        <v>14.5</v>
      </c>
      <c r="C104" s="18">
        <f>'Combined_END_SEM-E'!I108</f>
        <v>18</v>
      </c>
      <c r="D104" s="18">
        <f>'Combined_END_SEM-E'!J108</f>
        <v>0</v>
      </c>
      <c r="E104" s="18">
        <f>'Combined_END_SEM-E'!K108</f>
        <v>0</v>
      </c>
      <c r="G104" s="32"/>
      <c r="I104" s="18">
        <f t="shared" si="16"/>
        <v>3</v>
      </c>
      <c r="J104" s="18">
        <f t="shared" si="17"/>
        <v>14.5</v>
      </c>
      <c r="K104" s="18">
        <f t="shared" si="18"/>
        <v>18</v>
      </c>
      <c r="L104" s="18">
        <f t="shared" si="19"/>
        <v>0</v>
      </c>
      <c r="M104" s="18">
        <f t="shared" si="20"/>
        <v>0</v>
      </c>
    </row>
    <row r="105" spans="1:13" x14ac:dyDescent="0.3">
      <c r="A105" s="18">
        <f>'Combined_END_SEM-E'!G109</f>
        <v>5</v>
      </c>
      <c r="B105" s="18">
        <f>'Combined_END_SEM-E'!H109</f>
        <v>12</v>
      </c>
      <c r="C105" s="18">
        <f>'Combined_END_SEM-E'!I109</f>
        <v>14</v>
      </c>
      <c r="D105" s="18">
        <f>'Combined_END_SEM-E'!J109</f>
        <v>0</v>
      </c>
      <c r="E105" s="18">
        <f>'Combined_END_SEM-E'!K109</f>
        <v>0</v>
      </c>
      <c r="G105" s="32"/>
      <c r="I105" s="18">
        <f t="shared" si="16"/>
        <v>5</v>
      </c>
      <c r="J105" s="18">
        <f t="shared" si="17"/>
        <v>12</v>
      </c>
      <c r="K105" s="18">
        <f t="shared" si="18"/>
        <v>14</v>
      </c>
      <c r="L105" s="18">
        <f t="shared" si="19"/>
        <v>0</v>
      </c>
      <c r="M105" s="18">
        <f t="shared" si="20"/>
        <v>0</v>
      </c>
    </row>
    <row r="106" spans="1:13" x14ac:dyDescent="0.3">
      <c r="A106" s="18">
        <f>'Combined_END_SEM-E'!G110</f>
        <v>3</v>
      </c>
      <c r="B106" s="18">
        <f>'Combined_END_SEM-E'!H110</f>
        <v>25</v>
      </c>
      <c r="C106" s="18">
        <f>'Combined_END_SEM-E'!I110</f>
        <v>25</v>
      </c>
      <c r="D106" s="18">
        <f>'Combined_END_SEM-E'!J110</f>
        <v>0</v>
      </c>
      <c r="E106" s="18">
        <f>'Combined_END_SEM-E'!K110</f>
        <v>0</v>
      </c>
      <c r="G106" s="32"/>
      <c r="I106" s="18">
        <f t="shared" si="16"/>
        <v>3</v>
      </c>
      <c r="J106" s="18">
        <f t="shared" si="17"/>
        <v>25</v>
      </c>
      <c r="K106" s="18">
        <f t="shared" si="18"/>
        <v>25</v>
      </c>
      <c r="L106" s="18">
        <f t="shared" si="19"/>
        <v>0</v>
      </c>
      <c r="M106" s="18">
        <f t="shared" si="20"/>
        <v>0</v>
      </c>
    </row>
    <row r="107" spans="1:13" x14ac:dyDescent="0.3">
      <c r="A107" s="18">
        <f>'Combined_END_SEM-E'!G111</f>
        <v>2</v>
      </c>
      <c r="B107" s="18">
        <f>'Combined_END_SEM-E'!H111</f>
        <v>29</v>
      </c>
      <c r="C107" s="18">
        <f>'Combined_END_SEM-E'!I111</f>
        <v>24</v>
      </c>
      <c r="D107" s="18">
        <f>'Combined_END_SEM-E'!J111</f>
        <v>0</v>
      </c>
      <c r="E107" s="18">
        <f>'Combined_END_SEM-E'!K111</f>
        <v>0</v>
      </c>
      <c r="G107" s="32"/>
      <c r="I107" s="18">
        <f t="shared" si="16"/>
        <v>2</v>
      </c>
      <c r="J107" s="18">
        <f t="shared" si="17"/>
        <v>29</v>
      </c>
      <c r="K107" s="18">
        <f t="shared" si="18"/>
        <v>24</v>
      </c>
      <c r="L107" s="18">
        <f t="shared" si="19"/>
        <v>0</v>
      </c>
      <c r="M107" s="18">
        <f t="shared" si="20"/>
        <v>0</v>
      </c>
    </row>
    <row r="108" spans="1:13" x14ac:dyDescent="0.3">
      <c r="A108" s="18">
        <f>'Combined_END_SEM-E'!G112</f>
        <v>0</v>
      </c>
      <c r="B108" s="18">
        <f>'Combined_END_SEM-E'!H112</f>
        <v>23</v>
      </c>
      <c r="C108" s="18">
        <f>'Combined_END_SEM-E'!I112</f>
        <v>21</v>
      </c>
      <c r="D108" s="18">
        <f>'Combined_END_SEM-E'!J112</f>
        <v>0</v>
      </c>
      <c r="E108" s="18">
        <f>'Combined_END_SEM-E'!K112</f>
        <v>0</v>
      </c>
      <c r="G108" s="32"/>
      <c r="I108" s="18">
        <f t="shared" si="16"/>
        <v>0</v>
      </c>
      <c r="J108" s="18">
        <f t="shared" si="17"/>
        <v>23</v>
      </c>
      <c r="K108" s="18">
        <f t="shared" si="18"/>
        <v>21</v>
      </c>
      <c r="L108" s="18">
        <f t="shared" si="19"/>
        <v>0</v>
      </c>
      <c r="M108" s="18">
        <f t="shared" si="20"/>
        <v>0</v>
      </c>
    </row>
    <row r="109" spans="1:13" x14ac:dyDescent="0.3">
      <c r="A109" s="18">
        <f>'Combined_END_SEM-E'!G113</f>
        <v>10</v>
      </c>
      <c r="B109" s="18">
        <f>'Combined_END_SEM-E'!H113</f>
        <v>17</v>
      </c>
      <c r="C109" s="18">
        <f>'Combined_END_SEM-E'!I113</f>
        <v>18</v>
      </c>
      <c r="D109" s="18">
        <f>'Combined_END_SEM-E'!J113</f>
        <v>0</v>
      </c>
      <c r="E109" s="18">
        <f>'Combined_END_SEM-E'!K113</f>
        <v>0</v>
      </c>
      <c r="G109" s="32"/>
      <c r="I109" s="18">
        <f t="shared" si="16"/>
        <v>10</v>
      </c>
      <c r="J109" s="18">
        <f t="shared" si="17"/>
        <v>17</v>
      </c>
      <c r="K109" s="18">
        <f t="shared" si="18"/>
        <v>18</v>
      </c>
      <c r="L109" s="18">
        <f t="shared" si="19"/>
        <v>0</v>
      </c>
      <c r="M109" s="18">
        <f t="shared" si="20"/>
        <v>0</v>
      </c>
    </row>
    <row r="110" spans="1:13" x14ac:dyDescent="0.3">
      <c r="A110" s="18">
        <f>'Combined_END_SEM-E'!G114</f>
        <v>8</v>
      </c>
      <c r="B110" s="18">
        <f>'Combined_END_SEM-E'!H114</f>
        <v>23</v>
      </c>
      <c r="C110" s="18">
        <f>'Combined_END_SEM-E'!I114</f>
        <v>27</v>
      </c>
      <c r="D110" s="18">
        <f>'Combined_END_SEM-E'!J114</f>
        <v>0</v>
      </c>
      <c r="E110" s="18">
        <f>'Combined_END_SEM-E'!K114</f>
        <v>0</v>
      </c>
      <c r="G110" s="32"/>
      <c r="I110" s="18">
        <f t="shared" si="16"/>
        <v>8</v>
      </c>
      <c r="J110" s="18">
        <f t="shared" si="17"/>
        <v>23</v>
      </c>
      <c r="K110" s="18">
        <f t="shared" si="18"/>
        <v>27</v>
      </c>
      <c r="L110" s="18">
        <f t="shared" si="19"/>
        <v>0</v>
      </c>
      <c r="M110" s="18">
        <f t="shared" si="20"/>
        <v>0</v>
      </c>
    </row>
    <row r="111" spans="1:13" x14ac:dyDescent="0.3">
      <c r="A111" s="18">
        <f>'Combined_END_SEM-E'!G115</f>
        <v>8</v>
      </c>
      <c r="B111" s="18">
        <f>'Combined_END_SEM-E'!H115</f>
        <v>10</v>
      </c>
      <c r="C111" s="18">
        <f>'Combined_END_SEM-E'!I115</f>
        <v>18</v>
      </c>
      <c r="D111" s="18">
        <f>'Combined_END_SEM-E'!J115</f>
        <v>0</v>
      </c>
      <c r="E111" s="18">
        <f>'Combined_END_SEM-E'!K115</f>
        <v>0</v>
      </c>
      <c r="G111" s="32"/>
      <c r="I111" s="18">
        <f t="shared" si="16"/>
        <v>8</v>
      </c>
      <c r="J111" s="18">
        <f t="shared" si="17"/>
        <v>10</v>
      </c>
      <c r="K111" s="18">
        <f t="shared" si="18"/>
        <v>18</v>
      </c>
      <c r="L111" s="18">
        <f t="shared" si="19"/>
        <v>0</v>
      </c>
      <c r="M111" s="18">
        <f t="shared" si="20"/>
        <v>0</v>
      </c>
    </row>
    <row r="112" spans="1:13" x14ac:dyDescent="0.3">
      <c r="A112" s="18">
        <f>'Combined_END_SEM-E'!G116</f>
        <v>0</v>
      </c>
      <c r="B112" s="18">
        <f>'Combined_END_SEM-E'!H116</f>
        <v>10</v>
      </c>
      <c r="C112" s="18">
        <f>'Combined_END_SEM-E'!I116</f>
        <v>16</v>
      </c>
      <c r="D112" s="18">
        <f>'Combined_END_SEM-E'!J116</f>
        <v>0</v>
      </c>
      <c r="E112" s="18">
        <f>'Combined_END_SEM-E'!K116</f>
        <v>0</v>
      </c>
      <c r="G112" s="32"/>
      <c r="I112" s="18">
        <f t="shared" si="16"/>
        <v>0</v>
      </c>
      <c r="J112" s="18">
        <f t="shared" si="17"/>
        <v>10</v>
      </c>
      <c r="K112" s="18">
        <f t="shared" si="18"/>
        <v>16</v>
      </c>
      <c r="L112" s="18">
        <f t="shared" si="19"/>
        <v>0</v>
      </c>
      <c r="M112" s="18">
        <f t="shared" si="20"/>
        <v>0</v>
      </c>
    </row>
    <row r="113" spans="1:13" x14ac:dyDescent="0.3">
      <c r="A113" s="18">
        <f>'Combined_END_SEM-E'!G117</f>
        <v>7</v>
      </c>
      <c r="B113" s="18">
        <f>'Combined_END_SEM-E'!H117</f>
        <v>21</v>
      </c>
      <c r="C113" s="18">
        <f>'Combined_END_SEM-E'!I117</f>
        <v>15</v>
      </c>
      <c r="D113" s="18">
        <f>'Combined_END_SEM-E'!J117</f>
        <v>0</v>
      </c>
      <c r="E113" s="18">
        <f>'Combined_END_SEM-E'!K117</f>
        <v>0</v>
      </c>
      <c r="G113" s="32"/>
      <c r="I113" s="18">
        <f t="shared" si="16"/>
        <v>7</v>
      </c>
      <c r="J113" s="18">
        <f t="shared" si="17"/>
        <v>21</v>
      </c>
      <c r="K113" s="18">
        <f t="shared" si="18"/>
        <v>15</v>
      </c>
      <c r="L113" s="18">
        <f t="shared" si="19"/>
        <v>0</v>
      </c>
      <c r="M113" s="18">
        <f t="shared" si="20"/>
        <v>0</v>
      </c>
    </row>
    <row r="114" spans="1:13" x14ac:dyDescent="0.3">
      <c r="A114" s="18">
        <f>'Combined_END_SEM-E'!G118</f>
        <v>10</v>
      </c>
      <c r="B114" s="18">
        <f>'Combined_END_SEM-E'!H118</f>
        <v>27</v>
      </c>
      <c r="C114" s="18">
        <f>'Combined_END_SEM-E'!I118</f>
        <v>21</v>
      </c>
      <c r="D114" s="18">
        <f>'Combined_END_SEM-E'!J118</f>
        <v>0</v>
      </c>
      <c r="E114" s="18">
        <f>'Combined_END_SEM-E'!K118</f>
        <v>0</v>
      </c>
      <c r="G114" s="32"/>
      <c r="I114" s="18">
        <f t="shared" si="16"/>
        <v>10</v>
      </c>
      <c r="J114" s="18">
        <f t="shared" si="17"/>
        <v>27</v>
      </c>
      <c r="K114" s="18">
        <f t="shared" si="18"/>
        <v>21</v>
      </c>
      <c r="L114" s="18">
        <f t="shared" si="19"/>
        <v>0</v>
      </c>
      <c r="M114" s="18">
        <f t="shared" si="20"/>
        <v>0</v>
      </c>
    </row>
    <row r="115" spans="1:13" x14ac:dyDescent="0.3">
      <c r="A115" s="18">
        <f>'Combined_END_SEM-E'!G119</f>
        <v>12</v>
      </c>
      <c r="B115" s="18">
        <f>'Combined_END_SEM-E'!H119</f>
        <v>30</v>
      </c>
      <c r="C115" s="18">
        <f>'Combined_END_SEM-E'!I119</f>
        <v>41</v>
      </c>
      <c r="D115" s="18">
        <f>'Combined_END_SEM-E'!J119</f>
        <v>0</v>
      </c>
      <c r="E115" s="18">
        <f>'Combined_END_SEM-E'!K119</f>
        <v>0</v>
      </c>
      <c r="G115" s="32"/>
      <c r="I115" s="18">
        <f t="shared" si="16"/>
        <v>12</v>
      </c>
      <c r="J115" s="18">
        <f t="shared" si="17"/>
        <v>30</v>
      </c>
      <c r="K115" s="18">
        <f t="shared" si="18"/>
        <v>41</v>
      </c>
      <c r="L115" s="18">
        <f t="shared" si="19"/>
        <v>0</v>
      </c>
      <c r="M115" s="18">
        <f t="shared" si="20"/>
        <v>0</v>
      </c>
    </row>
    <row r="116" spans="1:13" x14ac:dyDescent="0.3">
      <c r="A116" s="18">
        <f>'Combined_END_SEM-E'!G120</f>
        <v>10</v>
      </c>
      <c r="B116" s="18">
        <f>'Combined_END_SEM-E'!H120</f>
        <v>17.5</v>
      </c>
      <c r="C116" s="18">
        <f>'Combined_END_SEM-E'!I120</f>
        <v>28</v>
      </c>
      <c r="D116" s="18">
        <f>'Combined_END_SEM-E'!J120</f>
        <v>0</v>
      </c>
      <c r="E116" s="18">
        <f>'Combined_END_SEM-E'!K120</f>
        <v>0</v>
      </c>
      <c r="G116" s="32"/>
      <c r="I116" s="18">
        <f t="shared" si="16"/>
        <v>10</v>
      </c>
      <c r="J116" s="18">
        <f t="shared" si="17"/>
        <v>17.5</v>
      </c>
      <c r="K116" s="18">
        <f t="shared" si="18"/>
        <v>28</v>
      </c>
      <c r="L116" s="18">
        <f t="shared" si="19"/>
        <v>0</v>
      </c>
      <c r="M116" s="18">
        <f t="shared" si="20"/>
        <v>0</v>
      </c>
    </row>
    <row r="117" spans="1:13" x14ac:dyDescent="0.3">
      <c r="A117" s="18">
        <f>'Combined_END_SEM-E'!G121</f>
        <v>5</v>
      </c>
      <c r="B117" s="18">
        <f>'Combined_END_SEM-E'!H121</f>
        <v>24</v>
      </c>
      <c r="C117" s="18">
        <f>'Combined_END_SEM-E'!I121</f>
        <v>17.5</v>
      </c>
      <c r="D117" s="18">
        <f>'Combined_END_SEM-E'!J121</f>
        <v>0</v>
      </c>
      <c r="E117" s="18">
        <f>'Combined_END_SEM-E'!K121</f>
        <v>0</v>
      </c>
      <c r="G117" s="32"/>
      <c r="I117" s="18">
        <f t="shared" si="16"/>
        <v>5</v>
      </c>
      <c r="J117" s="18">
        <f t="shared" si="17"/>
        <v>24</v>
      </c>
      <c r="K117" s="18">
        <f t="shared" si="18"/>
        <v>17.5</v>
      </c>
      <c r="L117" s="18">
        <f t="shared" si="19"/>
        <v>0</v>
      </c>
      <c r="M117" s="18">
        <f t="shared" si="20"/>
        <v>0</v>
      </c>
    </row>
    <row r="118" spans="1:13" x14ac:dyDescent="0.3">
      <c r="A118" s="18">
        <f>'Combined_END_SEM-E'!G122</f>
        <v>1</v>
      </c>
      <c r="B118" s="18">
        <f>'Combined_END_SEM-E'!H122</f>
        <v>33</v>
      </c>
      <c r="C118" s="18">
        <f>'Combined_END_SEM-E'!I122</f>
        <v>23</v>
      </c>
      <c r="D118" s="18">
        <f>'Combined_END_SEM-E'!J122</f>
        <v>0</v>
      </c>
      <c r="E118" s="18">
        <f>'Combined_END_SEM-E'!K122</f>
        <v>0</v>
      </c>
      <c r="G118" s="32"/>
      <c r="I118" s="18">
        <f t="shared" si="16"/>
        <v>1</v>
      </c>
      <c r="J118" s="18">
        <f t="shared" si="17"/>
        <v>33</v>
      </c>
      <c r="K118" s="18">
        <f t="shared" si="18"/>
        <v>23</v>
      </c>
      <c r="L118" s="18">
        <f t="shared" si="19"/>
        <v>0</v>
      </c>
      <c r="M118" s="18">
        <f t="shared" si="20"/>
        <v>0</v>
      </c>
    </row>
    <row r="119" spans="1:13" x14ac:dyDescent="0.3">
      <c r="A119" s="18">
        <f>'Combined_END_SEM-E'!G123</f>
        <v>8</v>
      </c>
      <c r="B119" s="18">
        <f>'Combined_END_SEM-E'!H123</f>
        <v>28</v>
      </c>
      <c r="C119" s="18">
        <f>'Combined_END_SEM-E'!I123</f>
        <v>19</v>
      </c>
      <c r="D119" s="18">
        <f>'Combined_END_SEM-E'!J123</f>
        <v>0</v>
      </c>
      <c r="E119" s="18">
        <f>'Combined_END_SEM-E'!K123</f>
        <v>0</v>
      </c>
      <c r="G119" s="32"/>
      <c r="I119" s="18">
        <f t="shared" si="16"/>
        <v>8</v>
      </c>
      <c r="J119" s="18">
        <f t="shared" si="17"/>
        <v>28</v>
      </c>
      <c r="K119" s="18">
        <f t="shared" si="18"/>
        <v>19</v>
      </c>
      <c r="L119" s="18">
        <f t="shared" si="19"/>
        <v>0</v>
      </c>
      <c r="M119" s="18">
        <f t="shared" si="20"/>
        <v>0</v>
      </c>
    </row>
    <row r="120" spans="1:13" x14ac:dyDescent="0.3">
      <c r="A120" s="18">
        <f>'Combined_END_SEM-E'!G124</f>
        <v>3.5</v>
      </c>
      <c r="B120" s="18">
        <f>'Combined_END_SEM-E'!H124</f>
        <v>26.5</v>
      </c>
      <c r="C120" s="18">
        <f>'Combined_END_SEM-E'!I124</f>
        <v>26</v>
      </c>
      <c r="D120" s="18">
        <f>'Combined_END_SEM-E'!J124</f>
        <v>0</v>
      </c>
      <c r="E120" s="18">
        <f>'Combined_END_SEM-E'!K124</f>
        <v>0</v>
      </c>
      <c r="G120" s="32"/>
      <c r="I120" s="18">
        <f t="shared" si="16"/>
        <v>3.5</v>
      </c>
      <c r="J120" s="18">
        <f t="shared" si="17"/>
        <v>26.5</v>
      </c>
      <c r="K120" s="18">
        <f t="shared" si="18"/>
        <v>26</v>
      </c>
      <c r="L120" s="18">
        <f t="shared" si="19"/>
        <v>0</v>
      </c>
      <c r="M120" s="18">
        <f t="shared" si="20"/>
        <v>0</v>
      </c>
    </row>
    <row r="121" spans="1:13" x14ac:dyDescent="0.3">
      <c r="A121" s="18">
        <f>'Combined_END_SEM-E'!G125</f>
        <v>0</v>
      </c>
      <c r="B121" s="18">
        <f>'Combined_END_SEM-E'!H125</f>
        <v>14</v>
      </c>
      <c r="C121" s="18">
        <f>'Combined_END_SEM-E'!I125</f>
        <v>24</v>
      </c>
      <c r="D121" s="18">
        <f>'Combined_END_SEM-E'!J125</f>
        <v>0</v>
      </c>
      <c r="E121" s="18">
        <f>'Combined_END_SEM-E'!K125</f>
        <v>0</v>
      </c>
      <c r="G121" s="32"/>
      <c r="I121" s="18">
        <f t="shared" si="16"/>
        <v>0</v>
      </c>
      <c r="J121" s="18">
        <f t="shared" si="17"/>
        <v>14</v>
      </c>
      <c r="K121" s="18">
        <f t="shared" si="18"/>
        <v>24</v>
      </c>
      <c r="L121" s="18">
        <f t="shared" si="19"/>
        <v>0</v>
      </c>
      <c r="M121" s="18">
        <f t="shared" si="20"/>
        <v>0</v>
      </c>
    </row>
    <row r="122" spans="1:13" x14ac:dyDescent="0.3">
      <c r="A122" s="18">
        <f>'Combined_END_SEM-E'!G126</f>
        <v>9</v>
      </c>
      <c r="B122" s="18">
        <f>'Combined_END_SEM-E'!H126</f>
        <v>25</v>
      </c>
      <c r="C122" s="18">
        <f>'Combined_END_SEM-E'!I126</f>
        <v>18</v>
      </c>
      <c r="D122" s="18">
        <f>'Combined_END_SEM-E'!J126</f>
        <v>0</v>
      </c>
      <c r="E122" s="18">
        <f>'Combined_END_SEM-E'!K126</f>
        <v>0</v>
      </c>
      <c r="G122" s="32"/>
      <c r="I122" s="18">
        <f t="shared" si="16"/>
        <v>9</v>
      </c>
      <c r="J122" s="18">
        <f t="shared" si="17"/>
        <v>25</v>
      </c>
      <c r="K122" s="18">
        <f t="shared" si="18"/>
        <v>18</v>
      </c>
      <c r="L122" s="18">
        <f t="shared" si="19"/>
        <v>0</v>
      </c>
      <c r="M122" s="18">
        <f t="shared" si="20"/>
        <v>0</v>
      </c>
    </row>
    <row r="123" spans="1:13" x14ac:dyDescent="0.3">
      <c r="A123" s="18">
        <f>'Combined_END_SEM-E'!G127</f>
        <v>4</v>
      </c>
      <c r="B123" s="18">
        <f>'Combined_END_SEM-E'!H127</f>
        <v>8</v>
      </c>
      <c r="C123" s="18">
        <f>'Combined_END_SEM-E'!I127</f>
        <v>23</v>
      </c>
      <c r="D123" s="18">
        <f>'Combined_END_SEM-E'!J127</f>
        <v>0</v>
      </c>
      <c r="E123" s="18">
        <f>'Combined_END_SEM-E'!K127</f>
        <v>0</v>
      </c>
      <c r="G123" s="32"/>
      <c r="I123" s="18">
        <f t="shared" si="16"/>
        <v>4</v>
      </c>
      <c r="J123" s="18">
        <f t="shared" si="17"/>
        <v>8</v>
      </c>
      <c r="K123" s="18">
        <f t="shared" si="18"/>
        <v>23</v>
      </c>
      <c r="L123" s="18">
        <f t="shared" si="19"/>
        <v>0</v>
      </c>
      <c r="M123" s="18">
        <f t="shared" si="20"/>
        <v>0</v>
      </c>
    </row>
    <row r="124" spans="1:13" x14ac:dyDescent="0.3">
      <c r="A124" s="18">
        <f>'Combined_END_SEM-E'!G128</f>
        <v>13</v>
      </c>
      <c r="B124" s="18">
        <f>'Combined_END_SEM-E'!H128</f>
        <v>9</v>
      </c>
      <c r="C124" s="18">
        <f>'Combined_END_SEM-E'!I128</f>
        <v>27</v>
      </c>
      <c r="D124" s="18">
        <f>'Combined_END_SEM-E'!J128</f>
        <v>0</v>
      </c>
      <c r="E124" s="18">
        <f>'Combined_END_SEM-E'!K128</f>
        <v>0</v>
      </c>
      <c r="G124" s="32"/>
      <c r="I124" s="18">
        <f t="shared" si="16"/>
        <v>13</v>
      </c>
      <c r="J124" s="18">
        <f t="shared" si="17"/>
        <v>9</v>
      </c>
      <c r="K124" s="18">
        <f t="shared" si="18"/>
        <v>27</v>
      </c>
      <c r="L124" s="18">
        <f t="shared" si="19"/>
        <v>0</v>
      </c>
      <c r="M124" s="18">
        <f t="shared" si="20"/>
        <v>0</v>
      </c>
    </row>
    <row r="125" spans="1:13" x14ac:dyDescent="0.3">
      <c r="A125" s="18">
        <f>'Combined_END_SEM-E'!G129</f>
        <v>4</v>
      </c>
      <c r="B125" s="18">
        <f>'Combined_END_SEM-E'!H129</f>
        <v>7</v>
      </c>
      <c r="C125" s="18">
        <f>'Combined_END_SEM-E'!I129</f>
        <v>15</v>
      </c>
      <c r="D125" s="18">
        <f>'Combined_END_SEM-E'!J129</f>
        <v>0</v>
      </c>
      <c r="E125" s="18">
        <f>'Combined_END_SEM-E'!K129</f>
        <v>0</v>
      </c>
      <c r="G125" s="32"/>
      <c r="I125" s="18">
        <f t="shared" si="16"/>
        <v>4</v>
      </c>
      <c r="J125" s="18">
        <f t="shared" si="17"/>
        <v>7</v>
      </c>
      <c r="K125" s="18">
        <f t="shared" si="18"/>
        <v>15</v>
      </c>
      <c r="L125" s="18">
        <f t="shared" si="19"/>
        <v>0</v>
      </c>
      <c r="M125" s="18">
        <f t="shared" si="20"/>
        <v>0</v>
      </c>
    </row>
    <row r="126" spans="1:13" x14ac:dyDescent="0.3">
      <c r="A126" s="18">
        <f>'Combined_END_SEM-E'!G130</f>
        <v>7</v>
      </c>
      <c r="B126" s="18">
        <f>'Combined_END_SEM-E'!H130</f>
        <v>36</v>
      </c>
      <c r="C126" s="18">
        <f>'Combined_END_SEM-E'!I130</f>
        <v>20</v>
      </c>
      <c r="D126" s="18">
        <f>'Combined_END_SEM-E'!J130</f>
        <v>0</v>
      </c>
      <c r="E126" s="18">
        <f>'Combined_END_SEM-E'!K130</f>
        <v>0</v>
      </c>
      <c r="G126" s="32"/>
      <c r="I126" s="18">
        <f t="shared" si="16"/>
        <v>7</v>
      </c>
      <c r="J126" s="18">
        <f t="shared" si="17"/>
        <v>36</v>
      </c>
      <c r="K126" s="18">
        <f t="shared" si="18"/>
        <v>20</v>
      </c>
      <c r="L126" s="18">
        <f t="shared" si="19"/>
        <v>0</v>
      </c>
      <c r="M126" s="18">
        <f t="shared" si="20"/>
        <v>0</v>
      </c>
    </row>
    <row r="127" spans="1:13" x14ac:dyDescent="0.3">
      <c r="A127" s="18">
        <f>'Combined_END_SEM-E'!G131</f>
        <v>10</v>
      </c>
      <c r="B127" s="18">
        <f>'Combined_END_SEM-E'!H131</f>
        <v>28</v>
      </c>
      <c r="C127" s="18">
        <f>'Combined_END_SEM-E'!I131</f>
        <v>11</v>
      </c>
      <c r="D127" s="18">
        <f>'Combined_END_SEM-E'!J131</f>
        <v>0</v>
      </c>
      <c r="E127" s="18">
        <f>'Combined_END_SEM-E'!K131</f>
        <v>0</v>
      </c>
      <c r="G127" s="32"/>
      <c r="I127" s="18">
        <f t="shared" si="16"/>
        <v>10</v>
      </c>
      <c r="J127" s="18">
        <f t="shared" si="17"/>
        <v>28</v>
      </c>
      <c r="K127" s="18">
        <f t="shared" si="18"/>
        <v>11</v>
      </c>
      <c r="L127" s="18">
        <f t="shared" si="19"/>
        <v>0</v>
      </c>
      <c r="M127" s="18">
        <f t="shared" si="20"/>
        <v>0</v>
      </c>
    </row>
    <row r="128" spans="1:13" x14ac:dyDescent="0.3">
      <c r="A128" s="18">
        <f>'Combined_END_SEM-E'!G132</f>
        <v>9</v>
      </c>
      <c r="B128" s="18">
        <f>'Combined_END_SEM-E'!H132</f>
        <v>19.5</v>
      </c>
      <c r="C128" s="18">
        <f>'Combined_END_SEM-E'!I132</f>
        <v>20</v>
      </c>
      <c r="D128" s="18">
        <f>'Combined_END_SEM-E'!J132</f>
        <v>0</v>
      </c>
      <c r="E128" s="18">
        <f>'Combined_END_SEM-E'!K132</f>
        <v>0</v>
      </c>
      <c r="G128" s="32"/>
      <c r="I128" s="18">
        <f t="shared" si="16"/>
        <v>9</v>
      </c>
      <c r="J128" s="18">
        <f t="shared" si="17"/>
        <v>19.5</v>
      </c>
      <c r="K128" s="18">
        <f t="shared" si="18"/>
        <v>20</v>
      </c>
      <c r="L128" s="18">
        <f t="shared" si="19"/>
        <v>0</v>
      </c>
      <c r="M128" s="18">
        <f t="shared" si="20"/>
        <v>0</v>
      </c>
    </row>
    <row r="129" spans="1:13" x14ac:dyDescent="0.3">
      <c r="A129" s="18">
        <f>'Combined_END_SEM-E'!G133</f>
        <v>10</v>
      </c>
      <c r="B129" s="18">
        <f>'Combined_END_SEM-E'!H133</f>
        <v>10</v>
      </c>
      <c r="C129" s="18">
        <f>'Combined_END_SEM-E'!I133</f>
        <v>10</v>
      </c>
      <c r="D129" s="18">
        <f>'Combined_END_SEM-E'!J133</f>
        <v>0</v>
      </c>
      <c r="E129" s="18">
        <f>'Combined_END_SEM-E'!K133</f>
        <v>0</v>
      </c>
      <c r="G129" s="32"/>
      <c r="I129" s="18">
        <f t="shared" si="16"/>
        <v>10</v>
      </c>
      <c r="J129" s="18">
        <f t="shared" si="17"/>
        <v>10</v>
      </c>
      <c r="K129" s="18">
        <f t="shared" si="18"/>
        <v>10</v>
      </c>
      <c r="L129" s="18">
        <f t="shared" si="19"/>
        <v>0</v>
      </c>
      <c r="M129" s="18">
        <f t="shared" si="20"/>
        <v>0</v>
      </c>
    </row>
    <row r="130" spans="1:13" x14ac:dyDescent="0.3">
      <c r="A130" s="18">
        <f>'Combined_END_SEM-E'!G134</f>
        <v>0</v>
      </c>
      <c r="B130" s="18">
        <f>'Combined_END_SEM-E'!H134</f>
        <v>18</v>
      </c>
      <c r="C130" s="18">
        <f>'Combined_END_SEM-E'!I134</f>
        <v>9</v>
      </c>
      <c r="D130" s="18">
        <f>'Combined_END_SEM-E'!J134</f>
        <v>0</v>
      </c>
      <c r="E130" s="18">
        <f>'Combined_END_SEM-E'!K134</f>
        <v>0</v>
      </c>
      <c r="G130" s="32"/>
      <c r="I130" s="18">
        <f t="shared" si="16"/>
        <v>0</v>
      </c>
      <c r="J130" s="18">
        <f t="shared" si="17"/>
        <v>18</v>
      </c>
      <c r="K130" s="18">
        <f t="shared" si="18"/>
        <v>9</v>
      </c>
      <c r="L130" s="18">
        <f t="shared" si="19"/>
        <v>0</v>
      </c>
      <c r="M130" s="18">
        <f t="shared" si="20"/>
        <v>0</v>
      </c>
    </row>
    <row r="131" spans="1:13" x14ac:dyDescent="0.3">
      <c r="A131" s="18">
        <f>'Combined_END_SEM-E'!G135</f>
        <v>7</v>
      </c>
      <c r="B131" s="18">
        <f>'Combined_END_SEM-E'!H135</f>
        <v>24.5</v>
      </c>
      <c r="C131" s="18">
        <f>'Combined_END_SEM-E'!I135</f>
        <v>34</v>
      </c>
      <c r="D131" s="18">
        <f>'Combined_END_SEM-E'!J135</f>
        <v>0</v>
      </c>
      <c r="E131" s="18">
        <f>'Combined_END_SEM-E'!K135</f>
        <v>0</v>
      </c>
      <c r="G131" s="32"/>
      <c r="I131" s="18">
        <f t="shared" si="16"/>
        <v>7</v>
      </c>
      <c r="J131" s="18">
        <f t="shared" si="17"/>
        <v>24.5</v>
      </c>
      <c r="K131" s="18">
        <f t="shared" si="18"/>
        <v>34</v>
      </c>
      <c r="L131" s="18">
        <f t="shared" si="19"/>
        <v>0</v>
      </c>
      <c r="M131" s="18">
        <f t="shared" si="20"/>
        <v>0</v>
      </c>
    </row>
    <row r="132" spans="1:13" x14ac:dyDescent="0.3">
      <c r="A132" s="18">
        <f>'Combined_END_SEM-E'!G136</f>
        <v>8</v>
      </c>
      <c r="B132" s="18">
        <f>'Combined_END_SEM-E'!H136</f>
        <v>12</v>
      </c>
      <c r="C132" s="18">
        <f>'Combined_END_SEM-E'!I136</f>
        <v>17</v>
      </c>
      <c r="D132" s="18">
        <f>'Combined_END_SEM-E'!J136</f>
        <v>0</v>
      </c>
      <c r="E132" s="18">
        <f>'Combined_END_SEM-E'!K136</f>
        <v>0</v>
      </c>
      <c r="G132" s="32"/>
      <c r="I132" s="18">
        <f t="shared" si="16"/>
        <v>8</v>
      </c>
      <c r="J132" s="18">
        <f t="shared" si="17"/>
        <v>12</v>
      </c>
      <c r="K132" s="18">
        <f t="shared" si="18"/>
        <v>17</v>
      </c>
      <c r="L132" s="18">
        <f t="shared" si="19"/>
        <v>0</v>
      </c>
      <c r="M132" s="18">
        <f t="shared" si="20"/>
        <v>0</v>
      </c>
    </row>
    <row r="133" spans="1:13" x14ac:dyDescent="0.3">
      <c r="A133" s="18">
        <f>'Combined_END_SEM-E'!G137</f>
        <v>8</v>
      </c>
      <c r="B133" s="18">
        <f>'Combined_END_SEM-E'!H137</f>
        <v>32</v>
      </c>
      <c r="C133" s="18">
        <f>'Combined_END_SEM-E'!I137</f>
        <v>16</v>
      </c>
      <c r="D133" s="18">
        <f>'Combined_END_SEM-E'!J137</f>
        <v>0</v>
      </c>
      <c r="E133" s="18">
        <f>'Combined_END_SEM-E'!K137</f>
        <v>0</v>
      </c>
      <c r="G133" s="32"/>
      <c r="I133" s="18">
        <f t="shared" si="16"/>
        <v>8</v>
      </c>
      <c r="J133" s="18">
        <f t="shared" si="17"/>
        <v>32</v>
      </c>
      <c r="K133" s="18">
        <f t="shared" si="18"/>
        <v>16</v>
      </c>
      <c r="L133" s="18">
        <f t="shared" si="19"/>
        <v>0</v>
      </c>
      <c r="M133" s="18">
        <f t="shared" si="20"/>
        <v>0</v>
      </c>
    </row>
    <row r="134" spans="1:13" x14ac:dyDescent="0.3">
      <c r="A134" s="18">
        <f>'Combined_END_SEM-E'!G138</f>
        <v>3</v>
      </c>
      <c r="B134" s="18">
        <f>'Combined_END_SEM-E'!H138</f>
        <v>20</v>
      </c>
      <c r="C134" s="18">
        <f>'Combined_END_SEM-E'!I138</f>
        <v>19</v>
      </c>
      <c r="D134" s="18">
        <f>'Combined_END_SEM-E'!J138</f>
        <v>0</v>
      </c>
      <c r="E134" s="18">
        <f>'Combined_END_SEM-E'!K138</f>
        <v>0</v>
      </c>
      <c r="G134" s="32"/>
      <c r="I134" s="18">
        <f t="shared" si="16"/>
        <v>3</v>
      </c>
      <c r="J134" s="18">
        <f t="shared" si="17"/>
        <v>20</v>
      </c>
      <c r="K134" s="18">
        <f t="shared" si="18"/>
        <v>19</v>
      </c>
      <c r="L134" s="18">
        <f t="shared" si="19"/>
        <v>0</v>
      </c>
      <c r="M134" s="18">
        <f t="shared" si="20"/>
        <v>0</v>
      </c>
    </row>
    <row r="135" spans="1:13" x14ac:dyDescent="0.3">
      <c r="A135" s="18">
        <f>'Combined_END_SEM-E'!G139</f>
        <v>6</v>
      </c>
      <c r="B135" s="18">
        <f>'Combined_END_SEM-E'!H139</f>
        <v>19</v>
      </c>
      <c r="C135" s="18">
        <f>'Combined_END_SEM-E'!I139</f>
        <v>11</v>
      </c>
      <c r="D135" s="18">
        <f>'Combined_END_SEM-E'!J139</f>
        <v>0</v>
      </c>
      <c r="E135" s="18">
        <f>'Combined_END_SEM-E'!K139</f>
        <v>0</v>
      </c>
      <c r="G135" s="32"/>
      <c r="I135" s="18">
        <f t="shared" ref="I135:I163" si="21">SUM(A135)</f>
        <v>6</v>
      </c>
      <c r="J135" s="18">
        <f t="shared" ref="J135:J163" si="22">SUM(B135)</f>
        <v>19</v>
      </c>
      <c r="K135" s="18">
        <f t="shared" ref="K135:K163" si="23">SUM(C135)</f>
        <v>11</v>
      </c>
      <c r="L135" s="18">
        <f t="shared" ref="L135:L163" si="24">SUM(D135)</f>
        <v>0</v>
      </c>
      <c r="M135" s="18">
        <f t="shared" ref="M135:M163" si="25">SUM(E135)</f>
        <v>0</v>
      </c>
    </row>
    <row r="136" spans="1:13" x14ac:dyDescent="0.3">
      <c r="A136" s="18">
        <f>'Combined_END_SEM-E'!G140</f>
        <v>0</v>
      </c>
      <c r="B136" s="18">
        <f>'Combined_END_SEM-E'!H140</f>
        <v>15</v>
      </c>
      <c r="C136" s="18">
        <f>'Combined_END_SEM-E'!I140</f>
        <v>16</v>
      </c>
      <c r="D136" s="18">
        <f>'Combined_END_SEM-E'!J140</f>
        <v>0</v>
      </c>
      <c r="E136" s="18">
        <f>'Combined_END_SEM-E'!K140</f>
        <v>0</v>
      </c>
      <c r="G136" s="32"/>
      <c r="I136" s="18">
        <f t="shared" si="21"/>
        <v>0</v>
      </c>
      <c r="J136" s="18">
        <f t="shared" si="22"/>
        <v>15</v>
      </c>
      <c r="K136" s="18">
        <f t="shared" si="23"/>
        <v>16</v>
      </c>
      <c r="L136" s="18">
        <f t="shared" si="24"/>
        <v>0</v>
      </c>
      <c r="M136" s="18">
        <f t="shared" si="25"/>
        <v>0</v>
      </c>
    </row>
    <row r="137" spans="1:13" x14ac:dyDescent="0.3">
      <c r="A137" s="18">
        <f>'Combined_END_SEM-E'!G141</f>
        <v>9</v>
      </c>
      <c r="B137" s="18">
        <f>'Combined_END_SEM-E'!H141</f>
        <v>21</v>
      </c>
      <c r="C137" s="18">
        <f>'Combined_END_SEM-E'!I141</f>
        <v>31</v>
      </c>
      <c r="D137" s="18">
        <f>'Combined_END_SEM-E'!J141</f>
        <v>0</v>
      </c>
      <c r="E137" s="18">
        <f>'Combined_END_SEM-E'!K141</f>
        <v>0</v>
      </c>
      <c r="G137" s="32"/>
      <c r="I137" s="18">
        <f t="shared" si="21"/>
        <v>9</v>
      </c>
      <c r="J137" s="18">
        <f t="shared" si="22"/>
        <v>21</v>
      </c>
      <c r="K137" s="18">
        <f t="shared" si="23"/>
        <v>31</v>
      </c>
      <c r="L137" s="18">
        <f t="shared" si="24"/>
        <v>0</v>
      </c>
      <c r="M137" s="18">
        <f t="shared" si="25"/>
        <v>0</v>
      </c>
    </row>
    <row r="138" spans="1:13" x14ac:dyDescent="0.3">
      <c r="A138" s="18">
        <f>'Combined_END_SEM-E'!G142</f>
        <v>8</v>
      </c>
      <c r="B138" s="18">
        <f>'Combined_END_SEM-E'!H142</f>
        <v>17.5</v>
      </c>
      <c r="C138" s="18">
        <f>'Combined_END_SEM-E'!I142</f>
        <v>28</v>
      </c>
      <c r="D138" s="18">
        <f>'Combined_END_SEM-E'!J142</f>
        <v>0</v>
      </c>
      <c r="E138" s="18">
        <f>'Combined_END_SEM-E'!K142</f>
        <v>0</v>
      </c>
      <c r="G138" s="32"/>
      <c r="I138" s="18">
        <f t="shared" si="21"/>
        <v>8</v>
      </c>
      <c r="J138" s="18">
        <f t="shared" si="22"/>
        <v>17.5</v>
      </c>
      <c r="K138" s="18">
        <f t="shared" si="23"/>
        <v>28</v>
      </c>
      <c r="L138" s="18">
        <f t="shared" si="24"/>
        <v>0</v>
      </c>
      <c r="M138" s="18">
        <f t="shared" si="25"/>
        <v>0</v>
      </c>
    </row>
    <row r="139" spans="1:13" x14ac:dyDescent="0.3">
      <c r="A139" s="18">
        <f>'Combined_END_SEM-E'!G143</f>
        <v>10</v>
      </c>
      <c r="B139" s="18">
        <f>'Combined_END_SEM-E'!H143</f>
        <v>15</v>
      </c>
      <c r="C139" s="18">
        <f>'Combined_END_SEM-E'!I143</f>
        <v>23</v>
      </c>
      <c r="D139" s="18">
        <f>'Combined_END_SEM-E'!J143</f>
        <v>0</v>
      </c>
      <c r="E139" s="18">
        <f>'Combined_END_SEM-E'!K143</f>
        <v>0</v>
      </c>
      <c r="G139" s="32"/>
      <c r="I139" s="18">
        <f t="shared" si="21"/>
        <v>10</v>
      </c>
      <c r="J139" s="18">
        <f t="shared" si="22"/>
        <v>15</v>
      </c>
      <c r="K139" s="18">
        <f t="shared" si="23"/>
        <v>23</v>
      </c>
      <c r="L139" s="18">
        <f t="shared" si="24"/>
        <v>0</v>
      </c>
      <c r="M139" s="18">
        <f t="shared" si="25"/>
        <v>0</v>
      </c>
    </row>
    <row r="140" spans="1:13" x14ac:dyDescent="0.3">
      <c r="A140" s="18">
        <f>'Combined_END_SEM-E'!G144</f>
        <v>11</v>
      </c>
      <c r="B140" s="18">
        <f>'Combined_END_SEM-E'!H144</f>
        <v>19</v>
      </c>
      <c r="C140" s="18">
        <f>'Combined_END_SEM-E'!I144</f>
        <v>18</v>
      </c>
      <c r="D140" s="18">
        <f>'Combined_END_SEM-E'!J144</f>
        <v>0</v>
      </c>
      <c r="E140" s="18">
        <f>'Combined_END_SEM-E'!K144</f>
        <v>0</v>
      </c>
      <c r="G140" s="32"/>
      <c r="I140" s="18">
        <f t="shared" si="21"/>
        <v>11</v>
      </c>
      <c r="J140" s="18">
        <f t="shared" si="22"/>
        <v>19</v>
      </c>
      <c r="K140" s="18">
        <f t="shared" si="23"/>
        <v>18</v>
      </c>
      <c r="L140" s="18">
        <f t="shared" si="24"/>
        <v>0</v>
      </c>
      <c r="M140" s="18">
        <f t="shared" si="25"/>
        <v>0</v>
      </c>
    </row>
    <row r="141" spans="1:13" x14ac:dyDescent="0.3">
      <c r="A141" s="18">
        <f>'Combined_END_SEM-E'!G145</f>
        <v>0</v>
      </c>
      <c r="B141" s="18">
        <f>'Combined_END_SEM-E'!H145</f>
        <v>7</v>
      </c>
      <c r="C141" s="18">
        <f>'Combined_END_SEM-E'!I145</f>
        <v>20</v>
      </c>
      <c r="D141" s="18">
        <f>'Combined_END_SEM-E'!J145</f>
        <v>0</v>
      </c>
      <c r="E141" s="18">
        <f>'Combined_END_SEM-E'!K145</f>
        <v>0</v>
      </c>
      <c r="G141" s="32"/>
      <c r="I141" s="18">
        <f t="shared" si="21"/>
        <v>0</v>
      </c>
      <c r="J141" s="18">
        <f t="shared" si="22"/>
        <v>7</v>
      </c>
      <c r="K141" s="18">
        <f t="shared" si="23"/>
        <v>20</v>
      </c>
      <c r="L141" s="18">
        <f t="shared" si="24"/>
        <v>0</v>
      </c>
      <c r="M141" s="18">
        <f t="shared" si="25"/>
        <v>0</v>
      </c>
    </row>
    <row r="142" spans="1:13" x14ac:dyDescent="0.3">
      <c r="A142" s="18">
        <f>'Combined_END_SEM-E'!G146</f>
        <v>5</v>
      </c>
      <c r="B142" s="18">
        <f>'Combined_END_SEM-E'!H146</f>
        <v>36</v>
      </c>
      <c r="C142" s="18">
        <f>'Combined_END_SEM-E'!I146</f>
        <v>29</v>
      </c>
      <c r="D142" s="18">
        <f>'Combined_END_SEM-E'!J146</f>
        <v>0</v>
      </c>
      <c r="E142" s="18">
        <f>'Combined_END_SEM-E'!K146</f>
        <v>0</v>
      </c>
      <c r="G142" s="32"/>
      <c r="I142" s="18">
        <f t="shared" si="21"/>
        <v>5</v>
      </c>
      <c r="J142" s="18">
        <f t="shared" si="22"/>
        <v>36</v>
      </c>
      <c r="K142" s="18">
        <f t="shared" si="23"/>
        <v>29</v>
      </c>
      <c r="L142" s="18">
        <f t="shared" si="24"/>
        <v>0</v>
      </c>
      <c r="M142" s="18">
        <f t="shared" si="25"/>
        <v>0</v>
      </c>
    </row>
    <row r="143" spans="1:13" x14ac:dyDescent="0.3">
      <c r="A143" s="18">
        <f>'Combined_END_SEM-E'!G147</f>
        <v>0</v>
      </c>
      <c r="B143" s="18">
        <f>'Combined_END_SEM-E'!H147</f>
        <v>35</v>
      </c>
      <c r="C143" s="18">
        <f>'Combined_END_SEM-E'!I147</f>
        <v>20</v>
      </c>
      <c r="D143" s="18">
        <f>'Combined_END_SEM-E'!J147</f>
        <v>0</v>
      </c>
      <c r="E143" s="18">
        <f>'Combined_END_SEM-E'!K147</f>
        <v>0</v>
      </c>
      <c r="G143" s="32"/>
      <c r="I143" s="18">
        <f t="shared" si="21"/>
        <v>0</v>
      </c>
      <c r="J143" s="18">
        <f t="shared" si="22"/>
        <v>35</v>
      </c>
      <c r="K143" s="18">
        <f t="shared" si="23"/>
        <v>20</v>
      </c>
      <c r="L143" s="18">
        <f t="shared" si="24"/>
        <v>0</v>
      </c>
      <c r="M143" s="18">
        <f t="shared" si="25"/>
        <v>0</v>
      </c>
    </row>
    <row r="144" spans="1:13" x14ac:dyDescent="0.3">
      <c r="A144" s="18">
        <f>'Combined_END_SEM-E'!G148</f>
        <v>7</v>
      </c>
      <c r="B144" s="18">
        <f>'Combined_END_SEM-E'!H148</f>
        <v>21</v>
      </c>
      <c r="C144" s="18">
        <f>'Combined_END_SEM-E'!I148</f>
        <v>24</v>
      </c>
      <c r="D144" s="18">
        <f>'Combined_END_SEM-E'!J148</f>
        <v>0</v>
      </c>
      <c r="E144" s="18">
        <f>'Combined_END_SEM-E'!K148</f>
        <v>0</v>
      </c>
      <c r="G144" s="32"/>
      <c r="I144" s="18">
        <f t="shared" si="21"/>
        <v>7</v>
      </c>
      <c r="J144" s="18">
        <f t="shared" si="22"/>
        <v>21</v>
      </c>
      <c r="K144" s="18">
        <f t="shared" si="23"/>
        <v>24</v>
      </c>
      <c r="L144" s="18">
        <f t="shared" si="24"/>
        <v>0</v>
      </c>
      <c r="M144" s="18">
        <f t="shared" si="25"/>
        <v>0</v>
      </c>
    </row>
    <row r="145" spans="1:13" x14ac:dyDescent="0.3">
      <c r="A145" s="18">
        <f>'Combined_END_SEM-E'!G149</f>
        <v>11</v>
      </c>
      <c r="B145" s="18">
        <f>'Combined_END_SEM-E'!H149</f>
        <v>12</v>
      </c>
      <c r="C145" s="18">
        <f>'Combined_END_SEM-E'!I149</f>
        <v>22</v>
      </c>
      <c r="D145" s="18">
        <f>'Combined_END_SEM-E'!J149</f>
        <v>0</v>
      </c>
      <c r="E145" s="18">
        <f>'Combined_END_SEM-E'!K149</f>
        <v>0</v>
      </c>
      <c r="G145" s="32"/>
      <c r="I145" s="18">
        <f t="shared" si="21"/>
        <v>11</v>
      </c>
      <c r="J145" s="18">
        <f t="shared" si="22"/>
        <v>12</v>
      </c>
      <c r="K145" s="18">
        <f t="shared" si="23"/>
        <v>22</v>
      </c>
      <c r="L145" s="18">
        <f t="shared" si="24"/>
        <v>0</v>
      </c>
      <c r="M145" s="18">
        <f t="shared" si="25"/>
        <v>0</v>
      </c>
    </row>
    <row r="146" spans="1:13" x14ac:dyDescent="0.3">
      <c r="A146" s="18">
        <f>'Combined_END_SEM-E'!G150</f>
        <v>0</v>
      </c>
      <c r="B146" s="18">
        <f>'Combined_END_SEM-E'!H150</f>
        <v>9</v>
      </c>
      <c r="C146" s="18">
        <f>'Combined_END_SEM-E'!I150</f>
        <v>15</v>
      </c>
      <c r="D146" s="18">
        <f>'Combined_END_SEM-E'!J150</f>
        <v>0</v>
      </c>
      <c r="E146" s="18">
        <f>'Combined_END_SEM-E'!K150</f>
        <v>0</v>
      </c>
      <c r="G146" s="32"/>
      <c r="I146" s="18">
        <f t="shared" si="21"/>
        <v>0</v>
      </c>
      <c r="J146" s="18">
        <f t="shared" si="22"/>
        <v>9</v>
      </c>
      <c r="K146" s="18">
        <f t="shared" si="23"/>
        <v>15</v>
      </c>
      <c r="L146" s="18">
        <f t="shared" si="24"/>
        <v>0</v>
      </c>
      <c r="M146" s="18">
        <f t="shared" si="25"/>
        <v>0</v>
      </c>
    </row>
    <row r="147" spans="1:13" x14ac:dyDescent="0.3">
      <c r="A147" s="18">
        <f>'Combined_END_SEM-E'!G151</f>
        <v>10</v>
      </c>
      <c r="B147" s="18">
        <f>'Combined_END_SEM-E'!H151</f>
        <v>20</v>
      </c>
      <c r="C147" s="18">
        <f>'Combined_END_SEM-E'!I151</f>
        <v>31</v>
      </c>
      <c r="D147" s="18">
        <f>'Combined_END_SEM-E'!J151</f>
        <v>0</v>
      </c>
      <c r="E147" s="18">
        <f>'Combined_END_SEM-E'!K151</f>
        <v>0</v>
      </c>
      <c r="G147" s="32"/>
      <c r="I147" s="18">
        <f t="shared" si="21"/>
        <v>10</v>
      </c>
      <c r="J147" s="18">
        <f t="shared" si="22"/>
        <v>20</v>
      </c>
      <c r="K147" s="18">
        <f t="shared" si="23"/>
        <v>31</v>
      </c>
      <c r="L147" s="18">
        <f t="shared" si="24"/>
        <v>0</v>
      </c>
      <c r="M147" s="18">
        <f t="shared" si="25"/>
        <v>0</v>
      </c>
    </row>
    <row r="148" spans="1:13" x14ac:dyDescent="0.3">
      <c r="A148" s="18">
        <f>'Combined_END_SEM-E'!G152</f>
        <v>0</v>
      </c>
      <c r="B148" s="18">
        <f>'Combined_END_SEM-E'!H152</f>
        <v>23</v>
      </c>
      <c r="C148" s="18">
        <f>'Combined_END_SEM-E'!I152</f>
        <v>17</v>
      </c>
      <c r="D148" s="18">
        <f>'Combined_END_SEM-E'!J152</f>
        <v>0</v>
      </c>
      <c r="E148" s="18">
        <f>'Combined_END_SEM-E'!K152</f>
        <v>0</v>
      </c>
      <c r="G148" s="32"/>
      <c r="I148" s="18">
        <f t="shared" si="21"/>
        <v>0</v>
      </c>
      <c r="J148" s="18">
        <f t="shared" si="22"/>
        <v>23</v>
      </c>
      <c r="K148" s="18">
        <f t="shared" si="23"/>
        <v>17</v>
      </c>
      <c r="L148" s="18">
        <f t="shared" si="24"/>
        <v>0</v>
      </c>
      <c r="M148" s="18">
        <f t="shared" si="25"/>
        <v>0</v>
      </c>
    </row>
    <row r="149" spans="1:13" x14ac:dyDescent="0.3">
      <c r="A149" s="18">
        <f>'Combined_END_SEM-E'!G153</f>
        <v>10</v>
      </c>
      <c r="B149" s="18">
        <f>'Combined_END_SEM-E'!H153</f>
        <v>21</v>
      </c>
      <c r="C149" s="18">
        <f>'Combined_END_SEM-E'!I153</f>
        <v>0</v>
      </c>
      <c r="D149" s="18">
        <f>'Combined_END_SEM-E'!J153</f>
        <v>0</v>
      </c>
      <c r="E149" s="18">
        <f>'Combined_END_SEM-E'!K153</f>
        <v>0</v>
      </c>
      <c r="G149" s="32"/>
      <c r="I149" s="18">
        <f t="shared" si="21"/>
        <v>10</v>
      </c>
      <c r="J149" s="18">
        <f t="shared" si="22"/>
        <v>21</v>
      </c>
      <c r="K149" s="18">
        <f t="shared" si="23"/>
        <v>0</v>
      </c>
      <c r="L149" s="18">
        <f t="shared" si="24"/>
        <v>0</v>
      </c>
      <c r="M149" s="18">
        <f t="shared" si="25"/>
        <v>0</v>
      </c>
    </row>
    <row r="150" spans="1:13" x14ac:dyDescent="0.3">
      <c r="A150" s="18">
        <f>'Combined_END_SEM-E'!G154</f>
        <v>8</v>
      </c>
      <c r="B150" s="18">
        <f>'Combined_END_SEM-E'!H154</f>
        <v>22</v>
      </c>
      <c r="C150" s="18">
        <f>'Combined_END_SEM-E'!I154</f>
        <v>25</v>
      </c>
      <c r="D150" s="18">
        <f>'Combined_END_SEM-E'!J154</f>
        <v>0</v>
      </c>
      <c r="E150" s="18">
        <f>'Combined_END_SEM-E'!K154</f>
        <v>0</v>
      </c>
      <c r="G150" s="32"/>
      <c r="I150" s="18">
        <f t="shared" si="21"/>
        <v>8</v>
      </c>
      <c r="J150" s="18">
        <f t="shared" si="22"/>
        <v>22</v>
      </c>
      <c r="K150" s="18">
        <f t="shared" si="23"/>
        <v>25</v>
      </c>
      <c r="L150" s="18">
        <f t="shared" si="24"/>
        <v>0</v>
      </c>
      <c r="M150" s="18">
        <f t="shared" si="25"/>
        <v>0</v>
      </c>
    </row>
    <row r="151" spans="1:13" x14ac:dyDescent="0.3">
      <c r="A151" s="18">
        <f>'Combined_END_SEM-E'!G155</f>
        <v>0</v>
      </c>
      <c r="B151" s="18">
        <f>'Combined_END_SEM-E'!H155</f>
        <v>36</v>
      </c>
      <c r="C151" s="18">
        <f>'Combined_END_SEM-E'!I155</f>
        <v>18</v>
      </c>
      <c r="D151" s="18">
        <f>'Combined_END_SEM-E'!J155</f>
        <v>0</v>
      </c>
      <c r="E151" s="18">
        <f>'Combined_END_SEM-E'!K155</f>
        <v>0</v>
      </c>
      <c r="G151" s="32"/>
      <c r="I151" s="18">
        <f t="shared" si="21"/>
        <v>0</v>
      </c>
      <c r="J151" s="18">
        <f t="shared" si="22"/>
        <v>36</v>
      </c>
      <c r="K151" s="18">
        <f t="shared" si="23"/>
        <v>18</v>
      </c>
      <c r="L151" s="18">
        <f t="shared" si="24"/>
        <v>0</v>
      </c>
      <c r="M151" s="18">
        <f t="shared" si="25"/>
        <v>0</v>
      </c>
    </row>
    <row r="152" spans="1:13" x14ac:dyDescent="0.3">
      <c r="A152" s="18">
        <f>'Combined_END_SEM-E'!G156</f>
        <v>12</v>
      </c>
      <c r="B152" s="18">
        <f>'Combined_END_SEM-E'!H156</f>
        <v>35</v>
      </c>
      <c r="C152" s="18">
        <f>'Combined_END_SEM-E'!I156</f>
        <v>20</v>
      </c>
      <c r="D152" s="18">
        <f>'Combined_END_SEM-E'!J156</f>
        <v>0</v>
      </c>
      <c r="E152" s="18">
        <f>'Combined_END_SEM-E'!K156</f>
        <v>0</v>
      </c>
      <c r="G152" s="32"/>
      <c r="I152" s="18">
        <f t="shared" si="21"/>
        <v>12</v>
      </c>
      <c r="J152" s="18">
        <f t="shared" si="22"/>
        <v>35</v>
      </c>
      <c r="K152" s="18">
        <f t="shared" si="23"/>
        <v>20</v>
      </c>
      <c r="L152" s="18">
        <f t="shared" si="24"/>
        <v>0</v>
      </c>
      <c r="M152" s="18">
        <f t="shared" si="25"/>
        <v>0</v>
      </c>
    </row>
    <row r="153" spans="1:13" x14ac:dyDescent="0.3">
      <c r="A153" s="18">
        <f>'Combined_END_SEM-E'!G157</f>
        <v>0</v>
      </c>
      <c r="B153" s="18">
        <f>'Combined_END_SEM-E'!H157</f>
        <v>27</v>
      </c>
      <c r="C153" s="18">
        <f>'Combined_END_SEM-E'!I157</f>
        <v>30</v>
      </c>
      <c r="D153" s="18">
        <f>'Combined_END_SEM-E'!J157</f>
        <v>0</v>
      </c>
      <c r="E153" s="18">
        <f>'Combined_END_SEM-E'!K157</f>
        <v>0</v>
      </c>
      <c r="G153" s="32"/>
      <c r="I153" s="18">
        <f t="shared" si="21"/>
        <v>0</v>
      </c>
      <c r="J153" s="18">
        <f t="shared" si="22"/>
        <v>27</v>
      </c>
      <c r="K153" s="18">
        <f t="shared" si="23"/>
        <v>30</v>
      </c>
      <c r="L153" s="18">
        <f t="shared" si="24"/>
        <v>0</v>
      </c>
      <c r="M153" s="18">
        <f t="shared" si="25"/>
        <v>0</v>
      </c>
    </row>
    <row r="154" spans="1:13" x14ac:dyDescent="0.3">
      <c r="A154" s="18">
        <f>'Combined_END_SEM-E'!G158</f>
        <v>6</v>
      </c>
      <c r="B154" s="18">
        <f>'Combined_END_SEM-E'!H158</f>
        <v>12</v>
      </c>
      <c r="C154" s="18">
        <f>'Combined_END_SEM-E'!I158</f>
        <v>27</v>
      </c>
      <c r="D154" s="18">
        <f>'Combined_END_SEM-E'!J158</f>
        <v>0</v>
      </c>
      <c r="E154" s="18">
        <f>'Combined_END_SEM-E'!K158</f>
        <v>0</v>
      </c>
      <c r="G154" s="32"/>
      <c r="I154" s="18">
        <f t="shared" si="21"/>
        <v>6</v>
      </c>
      <c r="J154" s="18">
        <f t="shared" si="22"/>
        <v>12</v>
      </c>
      <c r="K154" s="18">
        <f t="shared" si="23"/>
        <v>27</v>
      </c>
      <c r="L154" s="18">
        <f t="shared" si="24"/>
        <v>0</v>
      </c>
      <c r="M154" s="18">
        <f t="shared" si="25"/>
        <v>0</v>
      </c>
    </row>
    <row r="155" spans="1:13" x14ac:dyDescent="0.3">
      <c r="A155" s="18">
        <f>'Combined_END_SEM-E'!G159</f>
        <v>0</v>
      </c>
      <c r="B155" s="18">
        <f>'Combined_END_SEM-E'!H159</f>
        <v>13</v>
      </c>
      <c r="C155" s="18">
        <f>'Combined_END_SEM-E'!I159</f>
        <v>16</v>
      </c>
      <c r="D155" s="18">
        <f>'Combined_END_SEM-E'!J159</f>
        <v>0</v>
      </c>
      <c r="E155" s="18">
        <f>'Combined_END_SEM-E'!K159</f>
        <v>0</v>
      </c>
      <c r="G155" s="32"/>
      <c r="I155" s="18">
        <f t="shared" si="21"/>
        <v>0</v>
      </c>
      <c r="J155" s="18">
        <f t="shared" si="22"/>
        <v>13</v>
      </c>
      <c r="K155" s="18">
        <f t="shared" si="23"/>
        <v>16</v>
      </c>
      <c r="L155" s="18">
        <f t="shared" si="24"/>
        <v>0</v>
      </c>
      <c r="M155" s="18">
        <f t="shared" si="25"/>
        <v>0</v>
      </c>
    </row>
    <row r="156" spans="1:13" x14ac:dyDescent="0.3">
      <c r="A156" s="18">
        <f>'Combined_END_SEM-E'!G160</f>
        <v>4</v>
      </c>
      <c r="B156" s="18">
        <f>'Combined_END_SEM-E'!H160</f>
        <v>7</v>
      </c>
      <c r="C156" s="18">
        <f>'Combined_END_SEM-E'!I160</f>
        <v>13</v>
      </c>
      <c r="D156" s="18">
        <f>'Combined_END_SEM-E'!J160</f>
        <v>0</v>
      </c>
      <c r="E156" s="18">
        <f>'Combined_END_SEM-E'!K160</f>
        <v>0</v>
      </c>
      <c r="G156" s="32"/>
      <c r="I156" s="18">
        <f t="shared" si="21"/>
        <v>4</v>
      </c>
      <c r="J156" s="18">
        <f t="shared" si="22"/>
        <v>7</v>
      </c>
      <c r="K156" s="18">
        <f t="shared" si="23"/>
        <v>13</v>
      </c>
      <c r="L156" s="18">
        <f t="shared" si="24"/>
        <v>0</v>
      </c>
      <c r="M156" s="18">
        <f t="shared" si="25"/>
        <v>0</v>
      </c>
    </row>
    <row r="157" spans="1:13" x14ac:dyDescent="0.3">
      <c r="A157" s="18">
        <f>'Combined_END_SEM-E'!G161</f>
        <v>0</v>
      </c>
      <c r="B157" s="18">
        <f>'Combined_END_SEM-E'!H161</f>
        <v>21</v>
      </c>
      <c r="C157" s="18">
        <f>'Combined_END_SEM-E'!I161</f>
        <v>12</v>
      </c>
      <c r="D157" s="18">
        <f>'Combined_END_SEM-E'!J161</f>
        <v>0</v>
      </c>
      <c r="E157" s="18">
        <f>'Combined_END_SEM-E'!K161</f>
        <v>0</v>
      </c>
      <c r="G157" s="32"/>
      <c r="I157" s="18">
        <f t="shared" si="21"/>
        <v>0</v>
      </c>
      <c r="J157" s="18">
        <f t="shared" si="22"/>
        <v>21</v>
      </c>
      <c r="K157" s="18">
        <f t="shared" si="23"/>
        <v>12</v>
      </c>
      <c r="L157" s="18">
        <f t="shared" si="24"/>
        <v>0</v>
      </c>
      <c r="M157" s="18">
        <f t="shared" si="25"/>
        <v>0</v>
      </c>
    </row>
    <row r="158" spans="1:13" x14ac:dyDescent="0.3">
      <c r="A158" s="18">
        <f>'Combined_END_SEM-E'!G162</f>
        <v>0</v>
      </c>
      <c r="B158" s="18">
        <f>'Combined_END_SEM-E'!H162</f>
        <v>0</v>
      </c>
      <c r="C158" s="18">
        <f>'Combined_END_SEM-E'!I162</f>
        <v>0</v>
      </c>
      <c r="D158" s="18">
        <f>'Combined_END_SEM-E'!J162</f>
        <v>0</v>
      </c>
      <c r="E158" s="18">
        <f>'Combined_END_SEM-E'!K162</f>
        <v>0</v>
      </c>
      <c r="G158" s="32"/>
      <c r="I158" s="18">
        <f t="shared" si="21"/>
        <v>0</v>
      </c>
      <c r="J158" s="18">
        <f t="shared" si="22"/>
        <v>0</v>
      </c>
      <c r="K158" s="18">
        <f t="shared" si="23"/>
        <v>0</v>
      </c>
      <c r="L158" s="18">
        <f t="shared" si="24"/>
        <v>0</v>
      </c>
      <c r="M158" s="18">
        <f t="shared" si="25"/>
        <v>0</v>
      </c>
    </row>
    <row r="159" spans="1:13" x14ac:dyDescent="0.3">
      <c r="A159" s="18">
        <f>'Combined_END_SEM-E'!G163</f>
        <v>0</v>
      </c>
      <c r="B159" s="18">
        <f>'Combined_END_SEM-E'!H163</f>
        <v>0</v>
      </c>
      <c r="C159" s="18">
        <f>'Combined_END_SEM-E'!I163</f>
        <v>0</v>
      </c>
      <c r="D159" s="18">
        <f>'Combined_END_SEM-E'!J163</f>
        <v>0</v>
      </c>
      <c r="E159" s="18">
        <f>'Combined_END_SEM-E'!K163</f>
        <v>0</v>
      </c>
      <c r="G159" s="32"/>
      <c r="I159" s="18">
        <f t="shared" si="21"/>
        <v>0</v>
      </c>
      <c r="J159" s="18">
        <f t="shared" si="22"/>
        <v>0</v>
      </c>
      <c r="K159" s="18">
        <f t="shared" si="23"/>
        <v>0</v>
      </c>
      <c r="L159" s="18">
        <f t="shared" si="24"/>
        <v>0</v>
      </c>
      <c r="M159" s="18">
        <f t="shared" si="25"/>
        <v>0</v>
      </c>
    </row>
    <row r="160" spans="1:13" x14ac:dyDescent="0.3">
      <c r="A160" s="18">
        <f>'Combined_END_SEM-E'!G164</f>
        <v>0</v>
      </c>
      <c r="B160" s="18">
        <f>'Combined_END_SEM-E'!H164</f>
        <v>0</v>
      </c>
      <c r="C160" s="18">
        <f>'Combined_END_SEM-E'!I164</f>
        <v>0</v>
      </c>
      <c r="D160" s="18">
        <f>'Combined_END_SEM-E'!J164</f>
        <v>0</v>
      </c>
      <c r="E160" s="18">
        <f>'Combined_END_SEM-E'!K164</f>
        <v>0</v>
      </c>
      <c r="G160" s="32"/>
      <c r="I160" s="18">
        <f t="shared" si="21"/>
        <v>0</v>
      </c>
      <c r="J160" s="18">
        <f t="shared" si="22"/>
        <v>0</v>
      </c>
      <c r="K160" s="18">
        <f t="shared" si="23"/>
        <v>0</v>
      </c>
      <c r="L160" s="18">
        <f t="shared" si="24"/>
        <v>0</v>
      </c>
      <c r="M160" s="18">
        <f t="shared" si="25"/>
        <v>0</v>
      </c>
    </row>
    <row r="161" spans="1:13" x14ac:dyDescent="0.3">
      <c r="A161" s="18">
        <f>'Combined_END_SEM-E'!G165</f>
        <v>0</v>
      </c>
      <c r="B161" s="18">
        <f>'Combined_END_SEM-E'!H165</f>
        <v>0</v>
      </c>
      <c r="C161" s="18">
        <f>'Combined_END_SEM-E'!I165</f>
        <v>0</v>
      </c>
      <c r="D161" s="18">
        <f>'Combined_END_SEM-E'!J165</f>
        <v>0</v>
      </c>
      <c r="E161" s="18">
        <f>'Combined_END_SEM-E'!K165</f>
        <v>0</v>
      </c>
      <c r="G161" s="32"/>
      <c r="I161" s="18">
        <f t="shared" si="21"/>
        <v>0</v>
      </c>
      <c r="J161" s="18">
        <f t="shared" si="22"/>
        <v>0</v>
      </c>
      <c r="K161" s="18">
        <f t="shared" si="23"/>
        <v>0</v>
      </c>
      <c r="L161" s="18">
        <f t="shared" si="24"/>
        <v>0</v>
      </c>
      <c r="M161" s="18">
        <f t="shared" si="25"/>
        <v>0</v>
      </c>
    </row>
    <row r="162" spans="1:13" x14ac:dyDescent="0.3">
      <c r="A162" s="18">
        <f>'Combined_END_SEM-E'!G166</f>
        <v>0</v>
      </c>
      <c r="B162" s="18">
        <f>'Combined_END_SEM-E'!H166</f>
        <v>0</v>
      </c>
      <c r="C162" s="18">
        <f>'Combined_END_SEM-E'!I166</f>
        <v>0</v>
      </c>
      <c r="D162" s="18">
        <f>'Combined_END_SEM-E'!J166</f>
        <v>0</v>
      </c>
      <c r="E162" s="18">
        <f>'Combined_END_SEM-E'!K166</f>
        <v>0</v>
      </c>
      <c r="G162" s="32"/>
      <c r="I162" s="18">
        <f t="shared" si="21"/>
        <v>0</v>
      </c>
      <c r="J162" s="18">
        <f t="shared" si="22"/>
        <v>0</v>
      </c>
      <c r="K162" s="18">
        <f t="shared" si="23"/>
        <v>0</v>
      </c>
      <c r="L162" s="18">
        <f t="shared" si="24"/>
        <v>0</v>
      </c>
      <c r="M162" s="18">
        <f t="shared" si="25"/>
        <v>0</v>
      </c>
    </row>
    <row r="163" spans="1:13" x14ac:dyDescent="0.3">
      <c r="A163" s="18">
        <f>'Combined_END_SEM-E'!G167</f>
        <v>0</v>
      </c>
      <c r="B163" s="18">
        <f>'Combined_END_SEM-E'!H167</f>
        <v>0</v>
      </c>
      <c r="C163" s="18">
        <f>'Combined_END_SEM-E'!I167</f>
        <v>0</v>
      </c>
      <c r="D163" s="18">
        <f>'Combined_END_SEM-E'!J167</f>
        <v>0</v>
      </c>
      <c r="E163" s="18">
        <f>'Combined_END_SEM-E'!K167</f>
        <v>0</v>
      </c>
      <c r="G163" s="32"/>
      <c r="I163" s="18">
        <f t="shared" si="21"/>
        <v>0</v>
      </c>
      <c r="J163" s="18">
        <f t="shared" si="22"/>
        <v>0</v>
      </c>
      <c r="K163" s="18">
        <f t="shared" si="23"/>
        <v>0</v>
      </c>
      <c r="L163" s="18">
        <f t="shared" si="24"/>
        <v>0</v>
      </c>
      <c r="M163" s="18">
        <f t="shared" si="25"/>
        <v>0</v>
      </c>
    </row>
    <row r="164" spans="1:13" x14ac:dyDescent="0.3">
      <c r="G164" s="32"/>
    </row>
    <row r="165" spans="1:13" x14ac:dyDescent="0.3">
      <c r="G165" s="32"/>
      <c r="H165" s="19" t="s">
        <v>71</v>
      </c>
      <c r="I165" s="34" t="s">
        <v>24</v>
      </c>
      <c r="J165" s="34" t="s">
        <v>27</v>
      </c>
      <c r="K165" s="34" t="s">
        <v>30</v>
      </c>
      <c r="L165" s="34" t="s">
        <v>32</v>
      </c>
      <c r="M165" s="34" t="s">
        <v>35</v>
      </c>
    </row>
    <row r="166" spans="1:13" x14ac:dyDescent="0.3">
      <c r="G166" s="32"/>
      <c r="H166" s="19" t="s">
        <v>197</v>
      </c>
      <c r="I166" s="35">
        <f>IF(SUM(I7:I163) &gt; 0, COUNTIF(I7:I163, "&gt;=" &amp; I4), "")</f>
        <v>72</v>
      </c>
      <c r="J166" s="35">
        <f>IF(SUM(J7:J163) &gt; 0, COUNTIF(J7:J163, "&gt;=" &amp; J4), "")</f>
        <v>60</v>
      </c>
      <c r="K166" s="35">
        <f>IF(SUM(K7:K163) &gt; 0, COUNTIF(K7:K163, "&gt;=" &amp; K4), "")</f>
        <v>30</v>
      </c>
      <c r="L166" s="35" t="str">
        <f>IF(SUM(L7:L163) &gt; 0, COUNTIF(L7:L163, "&gt;=" &amp; L4), "")</f>
        <v/>
      </c>
      <c r="M166" s="35" t="str">
        <f>IF(SUM(M7:M163) &gt; 0, COUNTIF(M7:M163, "&gt;=" &amp; M4), "")</f>
        <v/>
      </c>
    </row>
    <row r="167" spans="1:13" x14ac:dyDescent="0.3">
      <c r="G167" s="32"/>
      <c r="H167" s="19" t="s">
        <v>198</v>
      </c>
      <c r="I167" s="8">
        <v>157</v>
      </c>
      <c r="J167" s="8">
        <v>157</v>
      </c>
      <c r="K167" s="8">
        <v>157</v>
      </c>
      <c r="L167" s="8">
        <v>157</v>
      </c>
      <c r="M167" s="8">
        <v>157</v>
      </c>
    </row>
    <row r="168" spans="1:13" x14ac:dyDescent="0.3">
      <c r="G168" s="32"/>
      <c r="H168" s="19" t="s">
        <v>200</v>
      </c>
      <c r="I168" s="35">
        <f>IF(SUM(I7:I163) &gt; 0, I166/I167*100, "0")</f>
        <v>45.859872611464972</v>
      </c>
      <c r="J168" s="35">
        <f>IF(SUM(J7:J163) &gt; 0, J166/J167*100, "0")</f>
        <v>38.216560509554142</v>
      </c>
      <c r="K168" s="35">
        <f>IF(SUM(K7:K163) &gt; 0, K166/K167*100, "0")</f>
        <v>19.108280254777071</v>
      </c>
      <c r="L168" s="35" t="str">
        <f>IF(SUM(L7:L163) &gt; 0, L166/L167*100, "0")</f>
        <v>0</v>
      </c>
      <c r="M168" s="35" t="str">
        <f>IF(SUM(M7:M163) &gt; 0, M166/M167*100, "0")</f>
        <v>0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21"/>
  <sheetViews>
    <sheetView workbookViewId="0"/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363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3</v>
      </c>
      <c r="F3" s="6">
        <f>Combined_Input_Details!F3</f>
        <v>1</v>
      </c>
      <c r="G3" s="6">
        <f>Combined_Input_Details!G3</f>
        <v>2</v>
      </c>
      <c r="H3" s="6">
        <f>Combined_Input_Details!H3</f>
        <v>2</v>
      </c>
      <c r="I3" s="6">
        <f>Combined_Input_Details!I3</f>
        <v>0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0</v>
      </c>
      <c r="P3" s="6">
        <f>Combined_Input_Details!P3</f>
        <v>3</v>
      </c>
      <c r="Q3" s="6">
        <f>Combined_Input_Details!Q3</f>
        <v>3</v>
      </c>
      <c r="R3" s="6">
        <f>Combined_Input_Details!R3</f>
        <v>0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3</v>
      </c>
      <c r="F4" s="8">
        <f>Combined_Input_Details!F4</f>
        <v>1</v>
      </c>
      <c r="G4" s="8">
        <f>Combined_Input_Details!G4</f>
        <v>2</v>
      </c>
      <c r="H4" s="8">
        <f>Combined_Input_Details!H4</f>
        <v>1</v>
      </c>
      <c r="I4" s="8">
        <f>Combined_Input_Details!I4</f>
        <v>0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0</v>
      </c>
      <c r="N4" s="8">
        <f>Combined_Input_Details!N4</f>
        <v>0</v>
      </c>
      <c r="O4" s="8">
        <f>Combined_Input_Details!O4</f>
        <v>0</v>
      </c>
      <c r="P4" s="8">
        <f>Combined_Input_Details!P4</f>
        <v>1</v>
      </c>
      <c r="Q4" s="8">
        <f>Combined_Input_Details!Q4</f>
        <v>3</v>
      </c>
      <c r="R4" s="8">
        <f>Combined_Input_Details!R4</f>
        <v>0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3</v>
      </c>
      <c r="F5" s="6">
        <f>Combined_Input_Details!F5</f>
        <v>1</v>
      </c>
      <c r="G5" s="6">
        <f>Combined_Input_Details!G5</f>
        <v>3</v>
      </c>
      <c r="H5" s="6">
        <f>Combined_Input_Details!H5</f>
        <v>1</v>
      </c>
      <c r="I5" s="6">
        <f>Combined_Input_Details!I5</f>
        <v>2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2</v>
      </c>
      <c r="N5" s="6">
        <f>Combined_Input_Details!N5</f>
        <v>0</v>
      </c>
      <c r="O5" s="6">
        <f>Combined_Input_Details!O5</f>
        <v>0</v>
      </c>
      <c r="P5" s="6">
        <f>Combined_Input_Details!P5</f>
        <v>1</v>
      </c>
      <c r="Q5" s="6">
        <f>Combined_Input_Details!Q5</f>
        <v>3</v>
      </c>
      <c r="R5" s="6">
        <f>Combined_Input_Details!R5</f>
        <v>0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3</v>
      </c>
      <c r="F6" s="8">
        <f>Combined_Input_Details!F6</f>
        <v>2</v>
      </c>
      <c r="G6" s="8">
        <f>Combined_Input_Details!G6</f>
        <v>2</v>
      </c>
      <c r="H6" s="8">
        <f>Combined_Input_Details!H6</f>
        <v>2</v>
      </c>
      <c r="I6" s="8">
        <f>Combined_Input_Details!I6</f>
        <v>2</v>
      </c>
      <c r="J6" s="8">
        <f>Combined_Input_Details!J6</f>
        <v>0</v>
      </c>
      <c r="K6" s="8">
        <f>Combined_Input_Details!K6</f>
        <v>0</v>
      </c>
      <c r="L6" s="8">
        <f>Combined_Input_Details!L6</f>
        <v>0</v>
      </c>
      <c r="M6" s="8">
        <f>Combined_Input_Details!M6</f>
        <v>2</v>
      </c>
      <c r="N6" s="8">
        <f>Combined_Input_Details!N6</f>
        <v>0</v>
      </c>
      <c r="O6" s="8">
        <f>Combined_Input_Details!O6</f>
        <v>0</v>
      </c>
      <c r="P6" s="8">
        <f>Combined_Input_Details!P6</f>
        <v>2</v>
      </c>
      <c r="Q6" s="8">
        <f>Combined_Input_Details!Q6</f>
        <v>3</v>
      </c>
      <c r="R6" s="8">
        <f>Combined_Input_Details!R6</f>
        <v>0</v>
      </c>
      <c r="S6" s="8">
        <f>Combined_Input_Details!S6</f>
        <v>0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470</v>
      </c>
      <c r="D7" s="6" t="s">
        <v>35</v>
      </c>
      <c r="E7" s="6">
        <f>Combined_Input_Details!E7</f>
        <v>3</v>
      </c>
      <c r="F7" s="6">
        <f>Combined_Input_Details!F7</f>
        <v>3</v>
      </c>
      <c r="G7" s="6">
        <f>Combined_Input_Details!G7</f>
        <v>3</v>
      </c>
      <c r="H7" s="6">
        <f>Combined_Input_Details!H7</f>
        <v>3</v>
      </c>
      <c r="I7" s="6">
        <f>Combined_Input_Details!I7</f>
        <v>3</v>
      </c>
      <c r="J7" s="6">
        <f>Combined_Input_Details!J7</f>
        <v>0</v>
      </c>
      <c r="K7" s="6">
        <f>Combined_Input_Details!K7</f>
        <v>0</v>
      </c>
      <c r="L7" s="6">
        <f>Combined_Input_Details!L7</f>
        <v>0</v>
      </c>
      <c r="M7" s="6">
        <f>Combined_Input_Details!M7</f>
        <v>3</v>
      </c>
      <c r="N7" s="6">
        <f>Combined_Input_Details!N7</f>
        <v>0</v>
      </c>
      <c r="O7" s="6">
        <f>Combined_Input_Details!O7</f>
        <v>0</v>
      </c>
      <c r="P7" s="6">
        <f>Combined_Input_Details!P7</f>
        <v>3</v>
      </c>
      <c r="Q7" s="6">
        <f>Combined_Input_Details!Q7</f>
        <v>3</v>
      </c>
      <c r="R7" s="6">
        <f>Combined_Input_Details!R7</f>
        <v>0</v>
      </c>
      <c r="S7" s="6">
        <f>Combined_Input_Details!S7</f>
        <v>0</v>
      </c>
      <c r="T7" s="6">
        <f>Combined_Input_Details!T7</f>
        <v>0</v>
      </c>
      <c r="U7" s="6">
        <f>Combined_Input_Details!U7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253</v>
      </c>
    </row>
    <row r="10" spans="1:21" x14ac:dyDescent="0.3">
      <c r="A10" s="3" t="s">
        <v>40</v>
      </c>
      <c r="B10" s="3">
        <v>157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Combined_Input_Details!E12</f>
        <v>88.413333333333341</v>
      </c>
    </row>
    <row r="13" spans="1:21" x14ac:dyDescent="0.3">
      <c r="A13" s="48" t="s">
        <v>45</v>
      </c>
      <c r="B13" s="48"/>
      <c r="D13" s="13" t="s">
        <v>27</v>
      </c>
      <c r="E13" s="13">
        <f>Combined_Input_Details!E13</f>
        <v>87.803333333333342</v>
      </c>
    </row>
    <row r="14" spans="1:21" x14ac:dyDescent="0.3">
      <c r="A14" s="3" t="s">
        <v>46</v>
      </c>
      <c r="B14" s="3">
        <f>Combined_Input_Details!B14</f>
        <v>60</v>
      </c>
      <c r="D14" s="11" t="s">
        <v>30</v>
      </c>
      <c r="E14" s="11">
        <f>Combined_Input_Details!E14</f>
        <v>87.946666666666673</v>
      </c>
    </row>
    <row r="15" spans="1:21" x14ac:dyDescent="0.3">
      <c r="A15" s="5" t="s">
        <v>47</v>
      </c>
      <c r="B15" s="5">
        <f>Combined_Input_Details!B15</f>
        <v>65</v>
      </c>
      <c r="D15" s="13" t="s">
        <v>32</v>
      </c>
      <c r="E15" s="13">
        <f>Combined_Input_Details!E15</f>
        <v>87.803333333333327</v>
      </c>
    </row>
    <row r="16" spans="1:21" x14ac:dyDescent="0.3">
      <c r="A16" s="3" t="s">
        <v>48</v>
      </c>
      <c r="B16" s="3">
        <f>Combined_Input_Details!B16</f>
        <v>35</v>
      </c>
      <c r="D16" s="11" t="s">
        <v>35</v>
      </c>
      <c r="E16" s="11">
        <f>Combined_Input_Details!E16</f>
        <v>87.763333333333335</v>
      </c>
    </row>
    <row r="17" spans="1:16" x14ac:dyDescent="0.3">
      <c r="A17" s="5" t="s">
        <v>49</v>
      </c>
      <c r="B17" s="5">
        <f>Combined_Input_Details!B17</f>
        <v>80</v>
      </c>
    </row>
    <row r="18" spans="1:16" x14ac:dyDescent="0.3">
      <c r="A18" s="3" t="s">
        <v>44</v>
      </c>
      <c r="B18" s="3">
        <f>Combined_Input_Details!B18</f>
        <v>20</v>
      </c>
      <c r="D18" s="48" t="s">
        <v>202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f>Combined_Input_Details!B19</f>
        <v>60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203</v>
      </c>
      <c r="E21" s="61" t="s">
        <v>204</v>
      </c>
      <c r="F21" s="61"/>
      <c r="G21" s="61" t="s">
        <v>205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206</v>
      </c>
      <c r="F22" s="36" t="s">
        <v>207</v>
      </c>
      <c r="G22" s="61" t="s">
        <v>208</v>
      </c>
      <c r="H22" s="61"/>
      <c r="I22" s="61"/>
      <c r="J22" s="61"/>
      <c r="K22" s="61"/>
      <c r="L22" s="61"/>
      <c r="M22" s="61" t="s">
        <v>209</v>
      </c>
      <c r="N22" s="61"/>
      <c r="O22" s="60" t="s">
        <v>210</v>
      </c>
      <c r="P22" s="61"/>
    </row>
    <row r="23" spans="1:16" ht="52.05" customHeight="1" x14ac:dyDescent="0.3">
      <c r="D23" s="61"/>
      <c r="E23" s="61"/>
      <c r="F23" s="60" t="s">
        <v>211</v>
      </c>
      <c r="G23" s="61" t="s">
        <v>212</v>
      </c>
      <c r="H23" s="61"/>
      <c r="I23" s="61" t="s">
        <v>213</v>
      </c>
      <c r="J23" s="61"/>
      <c r="K23" s="60" t="str">
        <f>"Weighted Level of Attainment (" &amp; B16 &amp; " SEE + " &amp; B15 &amp; " CIE)"</f>
        <v>Weighted Level of Attainment (35 SEE + 65 CIE)</v>
      </c>
      <c r="L23" s="61"/>
      <c r="M23" s="61" t="s">
        <v>215</v>
      </c>
      <c r="N23" s="61" t="s">
        <v>216</v>
      </c>
      <c r="O23" s="61"/>
      <c r="P23" s="61"/>
    </row>
    <row r="24" spans="1:16" ht="72" x14ac:dyDescent="0.3">
      <c r="D24" s="61"/>
      <c r="E24" s="61"/>
      <c r="F24" s="61"/>
      <c r="G24" s="36" t="s">
        <v>215</v>
      </c>
      <c r="H24" s="36" t="s">
        <v>216</v>
      </c>
      <c r="I24" s="36" t="s">
        <v>215</v>
      </c>
      <c r="J24" s="36" t="s">
        <v>216</v>
      </c>
      <c r="K24" s="37" t="s">
        <v>215</v>
      </c>
      <c r="L24" s="37" t="s">
        <v>216</v>
      </c>
      <c r="M24" s="61"/>
      <c r="N24" s="61"/>
      <c r="O24" s="37" t="s">
        <v>215</v>
      </c>
      <c r="P24" s="37" t="s">
        <v>216</v>
      </c>
    </row>
    <row r="25" spans="1:16" x14ac:dyDescent="0.3">
      <c r="D25" s="61" t="s">
        <v>24</v>
      </c>
      <c r="E25" s="38" t="str">
        <f>E2</f>
        <v xml:space="preserve">PO1   </v>
      </c>
      <c r="F25" s="38">
        <f>E3</f>
        <v>3</v>
      </c>
      <c r="G25" s="58">
        <f>Combined_External_Components!I168</f>
        <v>45.859872611464972</v>
      </c>
      <c r="H25" s="62">
        <f>IF(AND(G25&gt;0,G25&lt;40),1,IF(AND(G25&gt;=40,G25&lt;60),2,IF(AND(G25&gt;=60,G25&lt;=100),3,"0")))</f>
        <v>2</v>
      </c>
      <c r="I25" s="58">
        <f>Combined_Internal_Components!U168</f>
        <v>79.617834394904463</v>
      </c>
      <c r="J25" s="62">
        <f>IF(AND(I25&gt;0,I25&lt;40),1,IF(AND(I25&gt;=40,I25&lt;60),2,IF(AND(I25&gt;=60,I25&lt;=100),3,"0")))</f>
        <v>3</v>
      </c>
      <c r="K25" s="58">
        <f>G25*(B16/100)+I25*(B15/100)</f>
        <v>67.802547770700642</v>
      </c>
      <c r="L25" s="62">
        <f>IF(AND(K25&gt;0,K25&lt;40),1,IF(AND(K25&gt;=40,K25&lt;60),2,IF(AND(K25&gt;=60,K25&lt;=100),3,"0")))</f>
        <v>3</v>
      </c>
      <c r="M25" s="58">
        <f>E12</f>
        <v>88.413333333333341</v>
      </c>
      <c r="N25" s="62">
        <f>IF(AND(M25&gt;0,M25&lt;40),1,IF(AND(M25&gt;=40,M25&lt;60),2,IF(AND(M25&gt;=60,M25&lt;=100),3,"0")))</f>
        <v>3</v>
      </c>
      <c r="O25" s="58">
        <f>K25*(B17/100)+M25*(B18/100)</f>
        <v>71.924704883227179</v>
      </c>
      <c r="P25" s="62">
        <f>IF(AND(O25&gt;0,O25&lt;40),1,IF(AND(O25&gt;=40,O25&lt;60),2,IF(AND(O25&gt;=60,O25&lt;=100),3,"0")))</f>
        <v>3</v>
      </c>
    </row>
    <row r="26" spans="1:16" x14ac:dyDescent="0.3">
      <c r="D26" s="59"/>
      <c r="E26" s="39" t="str">
        <f>F2</f>
        <v xml:space="preserve">PO2   </v>
      </c>
      <c r="F26" s="39">
        <f>F3</f>
        <v>1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tr">
        <f>G2</f>
        <v xml:space="preserve">PO3   </v>
      </c>
      <c r="F27" s="38">
        <f>G3</f>
        <v>2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tr">
        <f>H2</f>
        <v xml:space="preserve">PO4   </v>
      </c>
      <c r="F28" s="39">
        <f>H3</f>
        <v>2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tr">
        <f>I2</f>
        <v xml:space="preserve">PO5   </v>
      </c>
      <c r="F29" s="38">
        <f>I3</f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tr">
        <f>J2</f>
        <v xml:space="preserve">PO6   </v>
      </c>
      <c r="F30" s="39">
        <f>J3</f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tr">
        <f>K2</f>
        <v xml:space="preserve">PO7   </v>
      </c>
      <c r="F31" s="38">
        <f>K3</f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tr">
        <f>L2</f>
        <v xml:space="preserve">PO8   </v>
      </c>
      <c r="F32" s="39">
        <f>L3</f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tr">
        <f>M2</f>
        <v xml:space="preserve">PO9   </v>
      </c>
      <c r="F33" s="38">
        <f>M3</f>
        <v>0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tr">
        <f>N2</f>
        <v xml:space="preserve">PO10   </v>
      </c>
      <c r="F34" s="39">
        <f>N3</f>
        <v>0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tr">
        <f>O2</f>
        <v xml:space="preserve">PO11   </v>
      </c>
      <c r="F35" s="38">
        <f>O3</f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tr">
        <f>P2</f>
        <v xml:space="preserve">PO12   </v>
      </c>
      <c r="F36" s="39">
        <f>P3</f>
        <v>3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tr">
        <f>Q2</f>
        <v>PSO1</v>
      </c>
      <c r="F37" s="38">
        <f>Q3</f>
        <v>3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tr">
        <f>R2</f>
        <v>PSO2</v>
      </c>
      <c r="F38" s="39">
        <f>R3</f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tr">
        <f>S2</f>
        <v>PSO3</v>
      </c>
      <c r="F39" s="38">
        <f>S3</f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tr">
        <f>T2</f>
        <v>PSO4</v>
      </c>
      <c r="F40" s="39">
        <f>T3</f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tr">
        <f>U2</f>
        <v>PSO5</v>
      </c>
      <c r="F41" s="38">
        <f>U3</f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tr">
        <f>E2</f>
        <v xml:space="preserve">PO1   </v>
      </c>
      <c r="F42" s="38">
        <f>E4</f>
        <v>3</v>
      </c>
      <c r="G42" s="58">
        <f>Combined_External_Components!J168</f>
        <v>38.216560509554142</v>
      </c>
      <c r="H42" s="62">
        <f>IF(AND(G42&gt;0,G42&lt;40),1,IF(AND(G42&gt;=40,G42&lt;60),2,IF(AND(G42&gt;=60,G42&lt;=100),3,"0")))</f>
        <v>1</v>
      </c>
      <c r="I42" s="58">
        <f>Combined_Internal_Components!V168</f>
        <v>42.675159235668794</v>
      </c>
      <c r="J42" s="62">
        <f>IF(AND(I42&gt;0,I42&lt;40),1,IF(AND(I42&gt;=40,I42&lt;60),2,IF(AND(I42&gt;=60,I42&lt;=100),3,"0")))</f>
        <v>2</v>
      </c>
      <c r="K42" s="58">
        <f>G42*(B16/100)+I42*(B15/100)</f>
        <v>41.114649681528668</v>
      </c>
      <c r="L42" s="62">
        <f>IF(AND(K42&gt;0,K42&lt;40),1,IF(AND(K42&gt;=40,K42&lt;60),2,IF(AND(K42&gt;=60,K42&lt;=100),3,"0")))</f>
        <v>2</v>
      </c>
      <c r="M42" s="58">
        <f>E13</f>
        <v>87.803333333333342</v>
      </c>
      <c r="N42" s="62">
        <f>IF(AND(M42&gt;0,M42&lt;40),1,IF(AND(M42&gt;=40,M42&lt;60),2,IF(AND(M42&gt;=60,M42&lt;=100),3,"0")))</f>
        <v>3</v>
      </c>
      <c r="O42" s="58">
        <f>K42*(B17/100)+M42*(B18/100)</f>
        <v>50.452386411889606</v>
      </c>
      <c r="P42" s="62">
        <f>IF(AND(O42&gt;0,O42&lt;40),1,IF(AND(O42&gt;=40,O42&lt;60),2,IF(AND(O42&gt;=60,O42&lt;=100),3,"0")))</f>
        <v>2</v>
      </c>
    </row>
    <row r="43" spans="4:16" x14ac:dyDescent="0.3">
      <c r="D43" s="59"/>
      <c r="E43" s="39" t="str">
        <f>F2</f>
        <v xml:space="preserve">PO2   </v>
      </c>
      <c r="F43" s="39">
        <f>F4</f>
        <v>1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tr">
        <f>G2</f>
        <v xml:space="preserve">PO3   </v>
      </c>
      <c r="F44" s="38">
        <f>G4</f>
        <v>2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tr">
        <f>H2</f>
        <v xml:space="preserve">PO4   </v>
      </c>
      <c r="F45" s="39">
        <f>H4</f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tr">
        <f>I2</f>
        <v xml:space="preserve">PO5   </v>
      </c>
      <c r="F46" s="38">
        <f>I4</f>
        <v>0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tr">
        <f>J2</f>
        <v xml:space="preserve">PO6   </v>
      </c>
      <c r="F47" s="39">
        <f>J4</f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tr">
        <f>K2</f>
        <v xml:space="preserve">PO7   </v>
      </c>
      <c r="F48" s="38">
        <f>K4</f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tr">
        <f>L2</f>
        <v xml:space="preserve">PO8   </v>
      </c>
      <c r="F49" s="39">
        <f>L4</f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tr">
        <f>M2</f>
        <v xml:space="preserve">PO9   </v>
      </c>
      <c r="F50" s="38">
        <f>M4</f>
        <v>0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tr">
        <f>N2</f>
        <v xml:space="preserve">PO10   </v>
      </c>
      <c r="F51" s="39">
        <f>N4</f>
        <v>0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tr">
        <f>O2</f>
        <v xml:space="preserve">PO11   </v>
      </c>
      <c r="F52" s="38">
        <f>O4</f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tr">
        <f>P2</f>
        <v xml:space="preserve">PO12   </v>
      </c>
      <c r="F53" s="39">
        <f>P4</f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tr">
        <f>Q2</f>
        <v>PSO1</v>
      </c>
      <c r="F54" s="38">
        <f>Q4</f>
        <v>3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tr">
        <f>R2</f>
        <v>PSO2</v>
      </c>
      <c r="F55" s="39">
        <f>R4</f>
        <v>0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tr">
        <f>S2</f>
        <v>PSO3</v>
      </c>
      <c r="F56" s="38">
        <f>S4</f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tr">
        <f>T2</f>
        <v>PSO4</v>
      </c>
      <c r="F57" s="39">
        <f>T4</f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tr">
        <f>U2</f>
        <v>PSO5</v>
      </c>
      <c r="F58" s="38">
        <f>U4</f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tr">
        <f>E2</f>
        <v xml:space="preserve">PO1   </v>
      </c>
      <c r="F59" s="38">
        <f>E5</f>
        <v>3</v>
      </c>
      <c r="G59" s="58">
        <f>Combined_External_Components!K168</f>
        <v>19.108280254777071</v>
      </c>
      <c r="H59" s="62">
        <f>IF(AND(G59&gt;0,G59&lt;40),1,IF(AND(G59&gt;=40,G59&lt;60),2,IF(AND(G59&gt;=60,G59&lt;=100),3,"0")))</f>
        <v>1</v>
      </c>
      <c r="I59" s="58">
        <f>Combined_Internal_Components!W168</f>
        <v>19.745222929936308</v>
      </c>
      <c r="J59" s="62">
        <f>IF(AND(I59&gt;0,I59&lt;40),1,IF(AND(I59&gt;=40,I59&lt;60),2,IF(AND(I59&gt;=60,I59&lt;=100),3,"0")))</f>
        <v>1</v>
      </c>
      <c r="K59" s="58">
        <f>G59*(B16/100)+I59*(B15/100)</f>
        <v>19.522292993630575</v>
      </c>
      <c r="L59" s="62">
        <f>IF(AND(K59&gt;0,K59&lt;40),1,IF(AND(K59&gt;=40,K59&lt;60),2,IF(AND(K59&gt;=60,K59&lt;=100),3,"0")))</f>
        <v>1</v>
      </c>
      <c r="M59" s="58">
        <f>E14</f>
        <v>87.946666666666673</v>
      </c>
      <c r="N59" s="62">
        <f>IF(AND(M59&gt;0,M59&lt;40),1,IF(AND(M59&gt;=40,M59&lt;60),2,IF(AND(M59&gt;=60,M59&lt;=100),3,"0")))</f>
        <v>3</v>
      </c>
      <c r="O59" s="58">
        <f>K59*(B17/100)+M59*(B18/100)</f>
        <v>33.207167728237799</v>
      </c>
      <c r="P59" s="62">
        <f>IF(AND(O59&gt;0,O59&lt;40),1,IF(AND(O59&gt;=40,O59&lt;60),2,IF(AND(O59&gt;=60,O59&lt;=100),3,"0")))</f>
        <v>1</v>
      </c>
    </row>
    <row r="60" spans="4:16" x14ac:dyDescent="0.3">
      <c r="D60" s="59"/>
      <c r="E60" s="39" t="str">
        <f>F2</f>
        <v xml:space="preserve">PO2   </v>
      </c>
      <c r="F60" s="39">
        <f>F5</f>
        <v>1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tr">
        <f>G2</f>
        <v xml:space="preserve">PO3   </v>
      </c>
      <c r="F61" s="38">
        <f>G5</f>
        <v>3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tr">
        <f>H2</f>
        <v xml:space="preserve">PO4   </v>
      </c>
      <c r="F62" s="39">
        <f>H5</f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tr">
        <f>I2</f>
        <v xml:space="preserve">PO5   </v>
      </c>
      <c r="F63" s="38">
        <f>I5</f>
        <v>2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tr">
        <f>J2</f>
        <v xml:space="preserve">PO6   </v>
      </c>
      <c r="F64" s="39">
        <f>J5</f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tr">
        <f>K2</f>
        <v xml:space="preserve">PO7   </v>
      </c>
      <c r="F65" s="38">
        <f>K5</f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tr">
        <f>L2</f>
        <v xml:space="preserve">PO8   </v>
      </c>
      <c r="F66" s="39">
        <f>L5</f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tr">
        <f>M2</f>
        <v xml:space="preserve">PO9   </v>
      </c>
      <c r="F67" s="38">
        <f>M5</f>
        <v>2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tr">
        <f>N2</f>
        <v xml:space="preserve">PO10   </v>
      </c>
      <c r="F68" s="39">
        <f>N5</f>
        <v>0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tr">
        <f>O2</f>
        <v xml:space="preserve">PO11   </v>
      </c>
      <c r="F69" s="38">
        <f>O5</f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tr">
        <f>P2</f>
        <v xml:space="preserve">PO12   </v>
      </c>
      <c r="F70" s="39">
        <f>P5</f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tr">
        <f>Q2</f>
        <v>PSO1</v>
      </c>
      <c r="F71" s="38">
        <f>Q5</f>
        <v>3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tr">
        <f>R2</f>
        <v>PSO2</v>
      </c>
      <c r="F72" s="39">
        <f>R5</f>
        <v>0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tr">
        <f>S2</f>
        <v>PSO3</v>
      </c>
      <c r="F73" s="38">
        <f>S5</f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tr">
        <f>T2</f>
        <v>PSO4</v>
      </c>
      <c r="F74" s="39">
        <f>T5</f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tr">
        <f>U2</f>
        <v>PSO5</v>
      </c>
      <c r="F75" s="38">
        <f>U5</f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tr">
        <f>E2</f>
        <v xml:space="preserve">PO1   </v>
      </c>
      <c r="F76" s="38">
        <f>E6</f>
        <v>3</v>
      </c>
      <c r="G76" s="58" t="str">
        <f>Combined_External_Components!L168</f>
        <v>0</v>
      </c>
      <c r="H76" s="62" t="str">
        <f>IF(AND(G76&gt;0,G76&lt;40),1,IF(AND(G76&gt;=40,G76&lt;60),2,IF(AND(G76&gt;=60,G76&lt;=100),3,"0")))</f>
        <v>0</v>
      </c>
      <c r="I76" s="58">
        <f>Combined_Internal_Components!X168</f>
        <v>94.904458598726109</v>
      </c>
      <c r="J76" s="62">
        <f>IF(AND(I76&gt;0,I76&lt;40),1,IF(AND(I76&gt;=40,I76&lt;60),2,IF(AND(I76&gt;=60,I76&lt;=100),3,"0")))</f>
        <v>3</v>
      </c>
      <c r="K76" s="58">
        <f>G76*(B16/100)+I76*(B15/100)</f>
        <v>61.687898089171973</v>
      </c>
      <c r="L76" s="62">
        <f>IF(AND(K76&gt;0,K76&lt;40),1,IF(AND(K76&gt;=40,K76&lt;60),2,IF(AND(K76&gt;=60,K76&lt;=100),3,"0")))</f>
        <v>3</v>
      </c>
      <c r="M76" s="58">
        <f>E15</f>
        <v>87.803333333333327</v>
      </c>
      <c r="N76" s="62">
        <f>IF(AND(M76&gt;0,M76&lt;40),1,IF(AND(M76&gt;=40,M76&lt;60),2,IF(AND(M76&gt;=60,M76&lt;=100),3,"0")))</f>
        <v>3</v>
      </c>
      <c r="O76" s="58">
        <f>K76*(B17/100)+M76*(B18/100)</f>
        <v>66.91098513800425</v>
      </c>
      <c r="P76" s="62">
        <f>IF(AND(O76&gt;0,O76&lt;40),1,IF(AND(O76&gt;=40,O76&lt;60),2,IF(AND(O76&gt;=60,O76&lt;=100),3,"0")))</f>
        <v>3</v>
      </c>
    </row>
    <row r="77" spans="4:16" x14ac:dyDescent="0.3">
      <c r="D77" s="59"/>
      <c r="E77" s="39" t="str">
        <f>F2</f>
        <v xml:space="preserve">PO2   </v>
      </c>
      <c r="F77" s="39">
        <f>F6</f>
        <v>2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tr">
        <f>G2</f>
        <v xml:space="preserve">PO3   </v>
      </c>
      <c r="F78" s="38">
        <f>G6</f>
        <v>2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tr">
        <f>H2</f>
        <v xml:space="preserve">PO4   </v>
      </c>
      <c r="F79" s="39">
        <f>H6</f>
        <v>2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tr">
        <f>I2</f>
        <v xml:space="preserve">PO5   </v>
      </c>
      <c r="F80" s="38">
        <f>I6</f>
        <v>2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tr">
        <f>J2</f>
        <v xml:space="preserve">PO6   </v>
      </c>
      <c r="F81" s="39">
        <f>J6</f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tr">
        <f>K2</f>
        <v xml:space="preserve">PO7   </v>
      </c>
      <c r="F82" s="38">
        <f>K6</f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tr">
        <f>L2</f>
        <v xml:space="preserve">PO8   </v>
      </c>
      <c r="F83" s="39">
        <f>L6</f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tr">
        <f>M2</f>
        <v xml:space="preserve">PO9   </v>
      </c>
      <c r="F84" s="38">
        <f>M6</f>
        <v>2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tr">
        <f>N2</f>
        <v xml:space="preserve">PO10   </v>
      </c>
      <c r="F85" s="39">
        <f>N6</f>
        <v>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tr">
        <f>O2</f>
        <v xml:space="preserve">PO11   </v>
      </c>
      <c r="F86" s="38">
        <f>O6</f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tr">
        <f>P2</f>
        <v xml:space="preserve">PO12   </v>
      </c>
      <c r="F87" s="39">
        <f>P6</f>
        <v>2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tr">
        <f>Q2</f>
        <v>PSO1</v>
      </c>
      <c r="F88" s="38">
        <f>Q6</f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tr">
        <f>R2</f>
        <v>PSO2</v>
      </c>
      <c r="F89" s="39">
        <f>R6</f>
        <v>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tr">
        <f>S2</f>
        <v>PSO3</v>
      </c>
      <c r="F90" s="38">
        <f>S6</f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tr">
        <f>T2</f>
        <v>PSO4</v>
      </c>
      <c r="F91" s="39">
        <f>T6</f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tr">
        <f>U2</f>
        <v>PSO5</v>
      </c>
      <c r="F92" s="38">
        <f>U6</f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tr">
        <f>E2</f>
        <v xml:space="preserve">PO1   </v>
      </c>
      <c r="F93" s="38">
        <f>E7</f>
        <v>3</v>
      </c>
      <c r="G93" s="58" t="str">
        <f>Combined_External_Components!M168</f>
        <v>0</v>
      </c>
      <c r="H93" s="62" t="str">
        <f>IF(AND(G93&gt;0,G93&lt;40),1,IF(AND(G93&gt;=40,G93&lt;60),2,IF(AND(G93&gt;=60,G93&lt;=100),3,"0")))</f>
        <v>0</v>
      </c>
      <c r="I93" s="58">
        <f>Combined_Internal_Components!Y168</f>
        <v>94.904458598726109</v>
      </c>
      <c r="J93" s="62">
        <f>IF(AND(I93&gt;0,I93&lt;40),1,IF(AND(I93&gt;=40,I93&lt;60),2,IF(AND(I93&gt;=60,I93&lt;=100),3,"0")))</f>
        <v>3</v>
      </c>
      <c r="K93" s="58">
        <f>G93*(B16/100)+I93*(B15/100)</f>
        <v>61.687898089171973</v>
      </c>
      <c r="L93" s="62">
        <f>IF(AND(K93&gt;0,K93&lt;40),1,IF(AND(K93&gt;=40,K93&lt;60),2,IF(AND(K93&gt;=60,K93&lt;=100),3,"0")))</f>
        <v>3</v>
      </c>
      <c r="M93" s="58">
        <f>E16</f>
        <v>87.763333333333335</v>
      </c>
      <c r="N93" s="62">
        <f>IF(AND(M93&gt;0,M93&lt;40),1,IF(AND(M93&gt;=40,M93&lt;60),2,IF(AND(M93&gt;=60,M93&lt;=100),3,"0")))</f>
        <v>3</v>
      </c>
      <c r="O93" s="58">
        <f>K93*(B17/100)+M93*(B18/100)</f>
        <v>66.902985138004254</v>
      </c>
      <c r="P93" s="62">
        <f>IF(AND(O93&gt;0,O93&lt;40),1,IF(AND(O93&gt;=40,O93&lt;60),2,IF(AND(O93&gt;=60,O93&lt;=100),3,"0")))</f>
        <v>3</v>
      </c>
    </row>
    <row r="94" spans="4:16" x14ac:dyDescent="0.3">
      <c r="D94" s="59"/>
      <c r="E94" s="39" t="str">
        <f>F2</f>
        <v xml:space="preserve">PO2   </v>
      </c>
      <c r="F94" s="39">
        <f>F7</f>
        <v>3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tr">
        <f>G2</f>
        <v xml:space="preserve">PO3   </v>
      </c>
      <c r="F95" s="38">
        <f>G7</f>
        <v>3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tr">
        <f>H2</f>
        <v xml:space="preserve">PO4   </v>
      </c>
      <c r="F96" s="39">
        <f>H7</f>
        <v>3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tr">
        <f>I2</f>
        <v xml:space="preserve">PO5   </v>
      </c>
      <c r="F97" s="38">
        <f>I7</f>
        <v>3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tr">
        <f>J2</f>
        <v xml:space="preserve">PO6   </v>
      </c>
      <c r="F98" s="39">
        <f>J7</f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tr">
        <f>K2</f>
        <v xml:space="preserve">PO7   </v>
      </c>
      <c r="F99" s="38">
        <f>K7</f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tr">
        <f>L2</f>
        <v xml:space="preserve">PO8   </v>
      </c>
      <c r="F100" s="39">
        <f>L7</f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tr">
        <f>M2</f>
        <v xml:space="preserve">PO9   </v>
      </c>
      <c r="F101" s="38">
        <f>M7</f>
        <v>3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tr">
        <f>N2</f>
        <v xml:space="preserve">PO10   </v>
      </c>
      <c r="F102" s="39">
        <f>N7</f>
        <v>0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tr">
        <f>O2</f>
        <v xml:space="preserve">PO11   </v>
      </c>
      <c r="F103" s="38">
        <f>O7</f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tr">
        <f>P2</f>
        <v xml:space="preserve">PO12   </v>
      </c>
      <c r="F104" s="39">
        <f>P7</f>
        <v>3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tr">
        <f>Q2</f>
        <v>PSO1</v>
      </c>
      <c r="F105" s="38">
        <f>Q7</f>
        <v>3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tr">
        <f>R2</f>
        <v>PSO2</v>
      </c>
      <c r="F106" s="39">
        <f>R7</f>
        <v>0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tr">
        <f>S2</f>
        <v>PSO3</v>
      </c>
      <c r="F107" s="38">
        <f>S7</f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tr">
        <f>T2</f>
        <v>PSO4</v>
      </c>
      <c r="F108" s="39">
        <f>T7</f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tr">
        <f>U2</f>
        <v>PSO5</v>
      </c>
      <c r="F109" s="38">
        <f>U7</f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217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218</v>
      </c>
      <c r="F114" s="23" t="s">
        <v>219</v>
      </c>
      <c r="G114" s="23" t="s">
        <v>220</v>
      </c>
      <c r="H114" s="23" t="s">
        <v>221</v>
      </c>
      <c r="I114" s="23" t="s">
        <v>222</v>
      </c>
      <c r="J114" s="23" t="s">
        <v>223</v>
      </c>
      <c r="K114" s="23" t="s">
        <v>224</v>
      </c>
      <c r="L114" s="23" t="s">
        <v>225</v>
      </c>
      <c r="M114" s="23" t="s">
        <v>226</v>
      </c>
      <c r="N114" s="23" t="s">
        <v>227</v>
      </c>
      <c r="O114" s="23" t="s">
        <v>228</v>
      </c>
      <c r="P114" s="23" t="s">
        <v>229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3</v>
      </c>
      <c r="G115" s="25">
        <f>F27*P25</f>
        <v>6</v>
      </c>
      <c r="H115" s="25">
        <f>F28*P25</f>
        <v>6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9</v>
      </c>
      <c r="Q115" s="25">
        <f>F37*P25</f>
        <v>9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6</v>
      </c>
      <c r="F116" s="25">
        <f>F43*P42</f>
        <v>2</v>
      </c>
      <c r="G116" s="25">
        <f>F44*P42</f>
        <v>4</v>
      </c>
      <c r="H116" s="25">
        <f>F45*P42</f>
        <v>2</v>
      </c>
      <c r="I116" s="25">
        <f>F46*P42</f>
        <v>0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2</v>
      </c>
      <c r="Q116" s="25">
        <f>F54*P42</f>
        <v>6</v>
      </c>
      <c r="R116" s="25">
        <f>F55*P42</f>
        <v>0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3</v>
      </c>
      <c r="F117" s="25">
        <f>F60*P59</f>
        <v>1</v>
      </c>
      <c r="G117" s="25">
        <f>F61*P59</f>
        <v>3</v>
      </c>
      <c r="H117" s="25">
        <f>F62*P59</f>
        <v>1</v>
      </c>
      <c r="I117" s="25">
        <f>F63*P59</f>
        <v>2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2</v>
      </c>
      <c r="N117" s="25">
        <f>F68*P59</f>
        <v>0</v>
      </c>
      <c r="O117" s="25">
        <f>F69*P59</f>
        <v>0</v>
      </c>
      <c r="P117" s="25">
        <f>F70*P59</f>
        <v>1</v>
      </c>
      <c r="Q117" s="25">
        <f>F71*P59</f>
        <v>3</v>
      </c>
      <c r="R117" s="25">
        <f>F72*P59</f>
        <v>0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6</v>
      </c>
      <c r="G118" s="25">
        <f>F78*P76</f>
        <v>6</v>
      </c>
      <c r="H118" s="25">
        <f>F79*P76</f>
        <v>6</v>
      </c>
      <c r="I118" s="25">
        <f>F80*P76</f>
        <v>6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6</v>
      </c>
      <c r="N118" s="25">
        <f>F85*P76</f>
        <v>0</v>
      </c>
      <c r="O118" s="25">
        <f>F86*P76</f>
        <v>0</v>
      </c>
      <c r="P118" s="25">
        <f>F87*P76</f>
        <v>6</v>
      </c>
      <c r="Q118" s="25">
        <f>F88*P76</f>
        <v>9</v>
      </c>
      <c r="R118" s="25">
        <f>F89*P76</f>
        <v>0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9</v>
      </c>
      <c r="H119" s="25">
        <f>F96*P93</f>
        <v>9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9</v>
      </c>
      <c r="N119" s="25">
        <f>F102*P93</f>
        <v>0</v>
      </c>
      <c r="O119" s="25">
        <f>F103*P93</f>
        <v>0</v>
      </c>
      <c r="P119" s="25">
        <f>F104*P93</f>
        <v>9</v>
      </c>
      <c r="Q119" s="25">
        <f>F105*P93</f>
        <v>9</v>
      </c>
      <c r="R119" s="25">
        <f>F106*P93</f>
        <v>0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230</v>
      </c>
      <c r="B120" s="1" t="s">
        <v>25</v>
      </c>
      <c r="C120" s="1" t="s">
        <v>231</v>
      </c>
      <c r="D120" s="1" t="s">
        <v>232</v>
      </c>
      <c r="E120" s="48" t="s">
        <v>233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253</v>
      </c>
      <c r="D121" s="23" t="s">
        <v>37</v>
      </c>
      <c r="E121" s="18">
        <f t="shared" ref="E121:U121" si="0">IF(AND(SUM(E115:E119)&gt;0, SUM(E3:E7)&gt;0), SUM(E115:E119)/(SUM(E3:E7)), 0)</f>
        <v>2.4</v>
      </c>
      <c r="F121" s="18">
        <f t="shared" si="0"/>
        <v>2.625</v>
      </c>
      <c r="G121" s="18">
        <f t="shared" si="0"/>
        <v>2.3333333333333335</v>
      </c>
      <c r="H121" s="18">
        <f t="shared" si="0"/>
        <v>2.6666666666666665</v>
      </c>
      <c r="I121" s="18">
        <f t="shared" si="0"/>
        <v>2.4285714285714284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2.4285714285714284</v>
      </c>
      <c r="N121" s="18">
        <f t="shared" si="0"/>
        <v>0</v>
      </c>
      <c r="O121" s="18">
        <f t="shared" si="0"/>
        <v>0</v>
      </c>
      <c r="P121" s="18">
        <f t="shared" si="0"/>
        <v>2.7</v>
      </c>
      <c r="Q121" s="18">
        <f t="shared" si="0"/>
        <v>2.4</v>
      </c>
      <c r="R121" s="18">
        <f t="shared" si="0"/>
        <v>0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19"/>
  <sheetViews>
    <sheetView workbookViewId="0"/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475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363</v>
      </c>
      <c r="D2" s="64" t="s">
        <v>235</v>
      </c>
      <c r="E2" s="64" t="s">
        <v>236</v>
      </c>
      <c r="F2" s="64" t="s">
        <v>43</v>
      </c>
      <c r="G2" s="64" t="s">
        <v>237</v>
      </c>
      <c r="H2" s="64"/>
      <c r="I2" s="64" t="s">
        <v>238</v>
      </c>
      <c r="J2" s="64"/>
      <c r="K2" s="64" t="s">
        <v>208</v>
      </c>
      <c r="L2" s="64"/>
      <c r="M2" s="64" t="s">
        <v>209</v>
      </c>
      <c r="N2" s="64"/>
      <c r="O2" s="64" t="s">
        <v>239</v>
      </c>
      <c r="P2" s="64"/>
      <c r="Q2" s="40" t="s">
        <v>240</v>
      </c>
      <c r="R2" s="40" t="s">
        <v>241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242</v>
      </c>
      <c r="H3" s="64"/>
      <c r="I3" s="64" t="s">
        <v>243</v>
      </c>
      <c r="J3" s="64"/>
      <c r="K3" s="64" t="str">
        <f>B15 &amp; " % of CIE + " &amp; B16 &amp; " % of SEE"</f>
        <v>65 % of CIE + 35 % of SEE</v>
      </c>
      <c r="L3" s="64"/>
      <c r="M3" s="64"/>
      <c r="N3" s="64"/>
      <c r="O3" s="64" t="str">
        <f>B17 &amp; " % of Direct + " &amp; B18 &amp; " % of Indirect"</f>
        <v>80 % of Direct + 20 % of Indirect</v>
      </c>
      <c r="P3" s="64"/>
      <c r="Q3" s="40" t="s">
        <v>246</v>
      </c>
      <c r="R3" s="40" t="s">
        <v>247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215</v>
      </c>
      <c r="H4" s="41" t="s">
        <v>248</v>
      </c>
      <c r="I4" s="41" t="s">
        <v>215</v>
      </c>
      <c r="J4" s="41" t="s">
        <v>248</v>
      </c>
      <c r="K4" s="41" t="s">
        <v>215</v>
      </c>
      <c r="L4" s="41" t="s">
        <v>248</v>
      </c>
      <c r="M4" s="41" t="s">
        <v>215</v>
      </c>
      <c r="N4" s="41" t="s">
        <v>248</v>
      </c>
      <c r="O4" s="41" t="s">
        <v>215</v>
      </c>
      <c r="P4" s="41" t="s">
        <v>248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253</v>
      </c>
      <c r="F5" s="42" t="s">
        <v>24</v>
      </c>
      <c r="G5" s="40">
        <f>Combined_Course_Attainment!G25</f>
        <v>45.859872611464972</v>
      </c>
      <c r="H5" s="43">
        <f>Combined_Course_Attainment!H25</f>
        <v>2</v>
      </c>
      <c r="I5" s="40">
        <f>Combined_Course_Attainment!I25</f>
        <v>79.617834394904463</v>
      </c>
      <c r="J5" s="43">
        <f>Combined_Course_Attainment!J25</f>
        <v>3</v>
      </c>
      <c r="K5" s="40">
        <f>Combined_Course_Attainment!K25</f>
        <v>67.802547770700642</v>
      </c>
      <c r="L5" s="43">
        <f>Combined_Course_Attainment!L25</f>
        <v>3</v>
      </c>
      <c r="M5" s="40">
        <f>Combined_Course_Attainment!M25</f>
        <v>88.413333333333341</v>
      </c>
      <c r="N5" s="43">
        <f>Combined_Course_Attainment!N25</f>
        <v>3</v>
      </c>
      <c r="O5" s="40">
        <f>Combined_Course_Attainment!O25</f>
        <v>71.924704883227179</v>
      </c>
      <c r="P5" s="43">
        <f>Combined_Course_Attainment!P25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f>Combined_Course_Attainment!G42</f>
        <v>38.216560509554142</v>
      </c>
      <c r="H6" s="43">
        <f>Combined_Course_Attainment!H42</f>
        <v>1</v>
      </c>
      <c r="I6" s="40">
        <f>Combined_Course_Attainment!I42</f>
        <v>42.675159235668794</v>
      </c>
      <c r="J6" s="43">
        <f>Combined_Course_Attainment!J42</f>
        <v>2</v>
      </c>
      <c r="K6" s="40">
        <f>Combined_Course_Attainment!K42</f>
        <v>41.114649681528668</v>
      </c>
      <c r="L6" s="43">
        <f>Combined_Course_Attainment!L42</f>
        <v>2</v>
      </c>
      <c r="M6" s="40">
        <f>Combined_Course_Attainment!M42</f>
        <v>87.803333333333342</v>
      </c>
      <c r="N6" s="43">
        <f>Combined_Course_Attainment!N42</f>
        <v>3</v>
      </c>
      <c r="O6" s="40">
        <f>Combined_Course_Attainment!O42</f>
        <v>50.452386411889606</v>
      </c>
      <c r="P6" s="43">
        <f>Combined_Course_Attainment!P42</f>
        <v>2</v>
      </c>
      <c r="Q6" s="42">
        <f>B19</f>
        <v>60</v>
      </c>
      <c r="R6" s="40" t="str">
        <f>IF(O6&gt;=B19,"Yes","No")</f>
        <v>No</v>
      </c>
    </row>
    <row r="7" spans="1:18" x14ac:dyDescent="0.3">
      <c r="A7" s="5" t="s">
        <v>33</v>
      </c>
      <c r="B7" s="5" t="s">
        <v>470</v>
      </c>
      <c r="D7" s="64"/>
      <c r="E7" s="64"/>
      <c r="F7" s="42" t="s">
        <v>30</v>
      </c>
      <c r="G7" s="40">
        <f>Combined_Course_Attainment!G59</f>
        <v>19.108280254777071</v>
      </c>
      <c r="H7" s="43">
        <f>Combined_Course_Attainment!H59</f>
        <v>1</v>
      </c>
      <c r="I7" s="40">
        <f>Combined_Course_Attainment!I59</f>
        <v>19.745222929936308</v>
      </c>
      <c r="J7" s="43">
        <f>Combined_Course_Attainment!J59</f>
        <v>1</v>
      </c>
      <c r="K7" s="40">
        <f>Combined_Course_Attainment!K59</f>
        <v>19.522292993630575</v>
      </c>
      <c r="L7" s="43">
        <f>Combined_Course_Attainment!L59</f>
        <v>1</v>
      </c>
      <c r="M7" s="40">
        <f>Combined_Course_Attainment!M59</f>
        <v>87.946666666666673</v>
      </c>
      <c r="N7" s="43">
        <f>Combined_Course_Attainment!N59</f>
        <v>3</v>
      </c>
      <c r="O7" s="40">
        <f>Combined_Course_Attainment!O59</f>
        <v>33.207167728237799</v>
      </c>
      <c r="P7" s="43">
        <f>Combined_Course_Attainment!P59</f>
        <v>1</v>
      </c>
      <c r="Q7" s="42">
        <f>B19</f>
        <v>60</v>
      </c>
      <c r="R7" s="40" t="str">
        <f>IF(O7&gt;=B19,"Yes","No")</f>
        <v>No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 t="str">
        <f>Combined_Course_Attainment!G76</f>
        <v>0</v>
      </c>
      <c r="H8" s="43" t="str">
        <f>Combined_Course_Attainment!H76</f>
        <v>0</v>
      </c>
      <c r="I8" s="40">
        <f>Combined_Course_Attainment!I76</f>
        <v>94.904458598726109</v>
      </c>
      <c r="J8" s="43">
        <f>Combined_Course_Attainment!J76</f>
        <v>3</v>
      </c>
      <c r="K8" s="40">
        <f>Combined_Course_Attainment!K76</f>
        <v>61.687898089171973</v>
      </c>
      <c r="L8" s="43">
        <f>Combined_Course_Attainment!L76</f>
        <v>3</v>
      </c>
      <c r="M8" s="40">
        <f>Combined_Course_Attainment!M76</f>
        <v>87.803333333333327</v>
      </c>
      <c r="N8" s="43">
        <f>Combined_Course_Attainment!N76</f>
        <v>3</v>
      </c>
      <c r="O8" s="40">
        <f>Combined_Course_Attainment!O76</f>
        <v>66.91098513800425</v>
      </c>
      <c r="P8" s="43">
        <f>Combined_Course_Attainment!P76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253</v>
      </c>
      <c r="D9" s="64"/>
      <c r="E9" s="64"/>
      <c r="F9" s="42" t="s">
        <v>35</v>
      </c>
      <c r="G9" s="40" t="str">
        <f>Combined_Course_Attainment!G93</f>
        <v>0</v>
      </c>
      <c r="H9" s="43" t="str">
        <f>Combined_Course_Attainment!H93</f>
        <v>0</v>
      </c>
      <c r="I9" s="40">
        <f>Combined_Course_Attainment!I93</f>
        <v>94.904458598726109</v>
      </c>
      <c r="J9" s="43">
        <f>Combined_Course_Attainment!J93</f>
        <v>3</v>
      </c>
      <c r="K9" s="40">
        <f>Combined_Course_Attainment!K93</f>
        <v>61.687898089171973</v>
      </c>
      <c r="L9" s="43">
        <f>Combined_Course_Attainment!L93</f>
        <v>3</v>
      </c>
      <c r="M9" s="40">
        <f>Combined_Course_Attainment!M93</f>
        <v>87.763333333333335</v>
      </c>
      <c r="N9" s="43">
        <f>Combined_Course_Attainment!N93</f>
        <v>3</v>
      </c>
      <c r="O9" s="40">
        <f>Combined_Course_Attainment!O93</f>
        <v>66.902985138004254</v>
      </c>
      <c r="P9" s="43">
        <f>Combined_Course_Attainment!P93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157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f>Combined_Input_Details!B14</f>
        <v>60</v>
      </c>
    </row>
    <row r="15" spans="1:18" x14ac:dyDescent="0.3">
      <c r="A15" s="5" t="s">
        <v>47</v>
      </c>
      <c r="B15" s="5">
        <f>Combined_Input_Details!B15</f>
        <v>65</v>
      </c>
    </row>
    <row r="16" spans="1:18" x14ac:dyDescent="0.3">
      <c r="A16" s="3" t="s">
        <v>48</v>
      </c>
      <c r="B16" s="3">
        <f>Combined_Input_Details!B16</f>
        <v>35</v>
      </c>
    </row>
    <row r="17" spans="1:2" x14ac:dyDescent="0.3">
      <c r="A17" s="5" t="s">
        <v>49</v>
      </c>
      <c r="B17" s="5">
        <f>Combined_Input_Details!B17</f>
        <v>80</v>
      </c>
    </row>
    <row r="18" spans="1:2" x14ac:dyDescent="0.3">
      <c r="A18" s="3" t="s">
        <v>44</v>
      </c>
      <c r="B18" s="3">
        <f>Combined_Input_Details!B18</f>
        <v>20</v>
      </c>
    </row>
    <row r="19" spans="1:2" x14ac:dyDescent="0.3">
      <c r="A19" s="5" t="s">
        <v>50</v>
      </c>
      <c r="B19" s="5">
        <f>Combined_Input_Details!B19</f>
        <v>60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2"/>
  <sheetViews>
    <sheetView workbookViewId="0"/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8" t="s">
        <v>55</v>
      </c>
      <c r="C1" s="48"/>
      <c r="D1" s="48"/>
      <c r="E1" s="48"/>
      <c r="F1" s="48"/>
      <c r="G1" s="48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9</v>
      </c>
      <c r="D3" s="24">
        <v>9</v>
      </c>
      <c r="E3" s="24">
        <v>9</v>
      </c>
      <c r="F3" s="24">
        <v>9</v>
      </c>
      <c r="G3" s="24">
        <v>9</v>
      </c>
      <c r="I3" s="25">
        <v>9</v>
      </c>
      <c r="J3" s="25">
        <v>9</v>
      </c>
      <c r="K3" s="25">
        <v>9</v>
      </c>
      <c r="L3" s="25">
        <v>9</v>
      </c>
      <c r="M3" s="25">
        <v>9</v>
      </c>
    </row>
    <row r="4" spans="1:13" x14ac:dyDescent="0.3">
      <c r="A4" s="2"/>
      <c r="B4" s="22" t="s">
        <v>70</v>
      </c>
      <c r="C4" s="26">
        <v>5.3999999999999986</v>
      </c>
      <c r="D4" s="26">
        <v>5.3999999999999986</v>
      </c>
      <c r="E4" s="26">
        <v>5.3999999999999986</v>
      </c>
      <c r="F4" s="26">
        <v>5.3999999999999986</v>
      </c>
      <c r="G4" s="26">
        <v>5.3999999999999986</v>
      </c>
      <c r="I4" s="25">
        <v>5.3999999999999986</v>
      </c>
      <c r="J4" s="25">
        <v>5.3999999999999986</v>
      </c>
      <c r="K4" s="25">
        <v>5.3999999999999986</v>
      </c>
      <c r="L4" s="25">
        <v>5.3999999999999986</v>
      </c>
      <c r="M4" s="25">
        <v>5.3999999999999986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72</v>
      </c>
      <c r="C6" s="5" t="s">
        <v>73</v>
      </c>
      <c r="D6" s="5" t="s">
        <v>74</v>
      </c>
      <c r="E6" s="5" t="s">
        <v>75</v>
      </c>
      <c r="F6" s="5" t="s">
        <v>194</v>
      </c>
      <c r="G6" s="5" t="s">
        <v>195</v>
      </c>
    </row>
    <row r="7" spans="1:13" x14ac:dyDescent="0.3">
      <c r="A7" s="2"/>
      <c r="B7" s="22" t="s">
        <v>76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8" t="s">
        <v>77</v>
      </c>
      <c r="C9" s="48"/>
      <c r="D9" s="48"/>
      <c r="E9" s="48"/>
      <c r="F9" s="48"/>
      <c r="G9" s="48"/>
    </row>
    <row r="10" spans="1:13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80</v>
      </c>
      <c r="B11" s="24" t="s">
        <v>81</v>
      </c>
      <c r="C11" s="24">
        <v>8.7840000000000007</v>
      </c>
      <c r="D11" s="24">
        <v>8.7840000000000007</v>
      </c>
      <c r="E11" s="24">
        <v>8.7840000000000007</v>
      </c>
      <c r="F11" s="24">
        <v>8.7840000000000007</v>
      </c>
      <c r="G11" s="24">
        <v>8.7840000000000007</v>
      </c>
      <c r="I11" s="25">
        <v>8.7840000000000007</v>
      </c>
      <c r="J11" s="25">
        <v>8.7840000000000007</v>
      </c>
      <c r="K11" s="25">
        <v>8.7840000000000007</v>
      </c>
      <c r="L11" s="25">
        <v>8.7840000000000007</v>
      </c>
      <c r="M11" s="25">
        <v>8.7840000000000007</v>
      </c>
    </row>
    <row r="12" spans="1:13" x14ac:dyDescent="0.3">
      <c r="A12" s="26" t="s">
        <v>82</v>
      </c>
      <c r="B12" s="26" t="s">
        <v>83</v>
      </c>
      <c r="C12" s="26">
        <v>7.7760000000000007</v>
      </c>
      <c r="D12" s="26">
        <v>7.7760000000000007</v>
      </c>
      <c r="E12" s="26">
        <v>7.7760000000000007</v>
      </c>
      <c r="F12" s="26">
        <v>7.7760000000000007</v>
      </c>
      <c r="G12" s="26">
        <v>7.7760000000000007</v>
      </c>
      <c r="I12" s="25">
        <v>7.7760000000000007</v>
      </c>
      <c r="J12" s="25">
        <v>7.7760000000000007</v>
      </c>
      <c r="K12" s="25">
        <v>7.7760000000000007</v>
      </c>
      <c r="L12" s="25">
        <v>7.7760000000000007</v>
      </c>
      <c r="M12" s="25">
        <v>7.7760000000000007</v>
      </c>
    </row>
    <row r="13" spans="1:13" x14ac:dyDescent="0.3">
      <c r="A13" s="24" t="s">
        <v>84</v>
      </c>
      <c r="B13" s="24" t="s">
        <v>85</v>
      </c>
      <c r="C13" s="24">
        <v>8.7759999999999998</v>
      </c>
      <c r="D13" s="24">
        <v>8.7759999999999998</v>
      </c>
      <c r="E13" s="24">
        <v>8.7759999999999998</v>
      </c>
      <c r="F13" s="24">
        <v>8.7759999999999998</v>
      </c>
      <c r="G13" s="24">
        <v>8.7759999999999998</v>
      </c>
      <c r="I13" s="25">
        <v>8.7759999999999998</v>
      </c>
      <c r="J13" s="25">
        <v>8.7759999999999998</v>
      </c>
      <c r="K13" s="25">
        <v>8.7759999999999998</v>
      </c>
      <c r="L13" s="25">
        <v>8.7759999999999998</v>
      </c>
      <c r="M13" s="25">
        <v>8.7759999999999998</v>
      </c>
    </row>
    <row r="14" spans="1:13" x14ac:dyDescent="0.3">
      <c r="A14" s="26" t="s">
        <v>86</v>
      </c>
      <c r="B14" s="26" t="s">
        <v>87</v>
      </c>
      <c r="C14" s="26">
        <v>8.4359999999999999</v>
      </c>
      <c r="D14" s="26">
        <v>8.4359999999999999</v>
      </c>
      <c r="E14" s="26">
        <v>8.4359999999999999</v>
      </c>
      <c r="F14" s="26">
        <v>8.4359999999999999</v>
      </c>
      <c r="G14" s="26">
        <v>8.4359999999999999</v>
      </c>
      <c r="I14" s="25">
        <v>8.4359999999999999</v>
      </c>
      <c r="J14" s="25">
        <v>8.4359999999999999</v>
      </c>
      <c r="K14" s="25">
        <v>8.4359999999999999</v>
      </c>
      <c r="L14" s="25">
        <v>8.4359999999999999</v>
      </c>
      <c r="M14" s="25">
        <v>8.4359999999999999</v>
      </c>
    </row>
    <row r="15" spans="1:13" x14ac:dyDescent="0.3">
      <c r="A15" s="24" t="s">
        <v>88</v>
      </c>
      <c r="B15" s="24" t="s">
        <v>89</v>
      </c>
      <c r="C15" s="24">
        <v>7.6760000000000002</v>
      </c>
      <c r="D15" s="24">
        <v>7.6760000000000002</v>
      </c>
      <c r="E15" s="24">
        <v>7.6760000000000002</v>
      </c>
      <c r="F15" s="24">
        <v>7.6760000000000002</v>
      </c>
      <c r="G15" s="24">
        <v>7.6760000000000002</v>
      </c>
      <c r="I15" s="25">
        <v>7.6760000000000002</v>
      </c>
      <c r="J15" s="25">
        <v>7.6760000000000002</v>
      </c>
      <c r="K15" s="25">
        <v>7.6760000000000002</v>
      </c>
      <c r="L15" s="25">
        <v>7.6760000000000002</v>
      </c>
      <c r="M15" s="25">
        <v>7.6760000000000002</v>
      </c>
    </row>
    <row r="16" spans="1:13" x14ac:dyDescent="0.3">
      <c r="A16" s="26" t="s">
        <v>90</v>
      </c>
      <c r="B16" s="26" t="s">
        <v>91</v>
      </c>
      <c r="C16" s="26">
        <v>8.7460000000000004</v>
      </c>
      <c r="D16" s="26">
        <v>8.7460000000000004</v>
      </c>
      <c r="E16" s="26">
        <v>8.7460000000000004</v>
      </c>
      <c r="F16" s="26">
        <v>8.7460000000000004</v>
      </c>
      <c r="G16" s="26">
        <v>8.7460000000000004</v>
      </c>
      <c r="I16" s="25">
        <v>8.7460000000000004</v>
      </c>
      <c r="J16" s="25">
        <v>8.7460000000000004</v>
      </c>
      <c r="K16" s="25">
        <v>8.7460000000000004</v>
      </c>
      <c r="L16" s="25">
        <v>8.7460000000000004</v>
      </c>
      <c r="M16" s="25">
        <v>8.7460000000000004</v>
      </c>
    </row>
    <row r="17" spans="1:13" x14ac:dyDescent="0.3">
      <c r="A17" s="24" t="s">
        <v>92</v>
      </c>
      <c r="B17" s="24" t="s">
        <v>93</v>
      </c>
      <c r="C17" s="24">
        <v>7.4</v>
      </c>
      <c r="D17" s="24">
        <v>7.4</v>
      </c>
      <c r="E17" s="24">
        <v>7.4</v>
      </c>
      <c r="F17" s="24">
        <v>7.4</v>
      </c>
      <c r="G17" s="24">
        <v>7.4</v>
      </c>
      <c r="I17" s="25">
        <v>7.4</v>
      </c>
      <c r="J17" s="25">
        <v>7.4</v>
      </c>
      <c r="K17" s="25">
        <v>7.4</v>
      </c>
      <c r="L17" s="25">
        <v>7.4</v>
      </c>
      <c r="M17" s="25">
        <v>7.4</v>
      </c>
    </row>
    <row r="18" spans="1:13" x14ac:dyDescent="0.3">
      <c r="A18" s="26" t="s">
        <v>94</v>
      </c>
      <c r="B18" s="26" t="s">
        <v>95</v>
      </c>
      <c r="C18" s="26">
        <v>7.9159999999999986</v>
      </c>
      <c r="D18" s="26">
        <v>7.9159999999999986</v>
      </c>
      <c r="E18" s="26">
        <v>7.9159999999999986</v>
      </c>
      <c r="F18" s="26">
        <v>7.9159999999999986</v>
      </c>
      <c r="G18" s="26">
        <v>7.9159999999999986</v>
      </c>
      <c r="I18" s="25">
        <v>7.9159999999999986</v>
      </c>
      <c r="J18" s="25">
        <v>7.9159999999999986</v>
      </c>
      <c r="K18" s="25">
        <v>7.9159999999999986</v>
      </c>
      <c r="L18" s="25">
        <v>7.9159999999999986</v>
      </c>
      <c r="M18" s="25">
        <v>7.9159999999999986</v>
      </c>
    </row>
    <row r="19" spans="1:13" x14ac:dyDescent="0.3">
      <c r="A19" s="24" t="s">
        <v>96</v>
      </c>
      <c r="B19" s="24" t="s">
        <v>97</v>
      </c>
      <c r="C19" s="24">
        <v>5.9</v>
      </c>
      <c r="D19" s="24">
        <v>5.9</v>
      </c>
      <c r="E19" s="24">
        <v>5.9</v>
      </c>
      <c r="F19" s="24">
        <v>5.9</v>
      </c>
      <c r="G19" s="24">
        <v>5.9</v>
      </c>
      <c r="I19" s="25">
        <v>5.9</v>
      </c>
      <c r="J19" s="25">
        <v>5.9</v>
      </c>
      <c r="K19" s="25">
        <v>5.9</v>
      </c>
      <c r="L19" s="25">
        <v>5.9</v>
      </c>
      <c r="M19" s="25">
        <v>5.9</v>
      </c>
    </row>
    <row r="20" spans="1:13" x14ac:dyDescent="0.3">
      <c r="A20" s="26" t="s">
        <v>98</v>
      </c>
      <c r="B20" s="26" t="s">
        <v>99</v>
      </c>
      <c r="C20" s="26">
        <v>5.1259999999999986</v>
      </c>
      <c r="D20" s="26">
        <v>5.1259999999999986</v>
      </c>
      <c r="E20" s="26">
        <v>5.1259999999999986</v>
      </c>
      <c r="F20" s="26">
        <v>5.1259999999999986</v>
      </c>
      <c r="G20" s="26">
        <v>5.1259999999999986</v>
      </c>
      <c r="I20" s="25">
        <v>5.1259999999999986</v>
      </c>
      <c r="J20" s="25">
        <v>5.1259999999999986</v>
      </c>
      <c r="K20" s="25">
        <v>5.1259999999999986</v>
      </c>
      <c r="L20" s="25">
        <v>5.1259999999999986</v>
      </c>
      <c r="M20" s="25">
        <v>5.1259999999999986</v>
      </c>
    </row>
    <row r="21" spans="1:13" x14ac:dyDescent="0.3">
      <c r="A21" s="24" t="s">
        <v>100</v>
      </c>
      <c r="B21" s="24" t="s">
        <v>101</v>
      </c>
      <c r="C21" s="24">
        <v>5.8239999999999998</v>
      </c>
      <c r="D21" s="24">
        <v>5.8239999999999998</v>
      </c>
      <c r="E21" s="24">
        <v>5.8239999999999998</v>
      </c>
      <c r="F21" s="24">
        <v>5.8239999999999998</v>
      </c>
      <c r="G21" s="24">
        <v>5.8239999999999998</v>
      </c>
      <c r="I21" s="25">
        <v>5.8239999999999998</v>
      </c>
      <c r="J21" s="25">
        <v>5.8239999999999998</v>
      </c>
      <c r="K21" s="25">
        <v>5.8239999999999998</v>
      </c>
      <c r="L21" s="25">
        <v>5.8239999999999998</v>
      </c>
      <c r="M21" s="25">
        <v>5.8239999999999998</v>
      </c>
    </row>
    <row r="22" spans="1:13" x14ac:dyDescent="0.3">
      <c r="A22" s="26" t="s">
        <v>102</v>
      </c>
      <c r="B22" s="26" t="s">
        <v>103</v>
      </c>
      <c r="C22" s="26">
        <v>8.18</v>
      </c>
      <c r="D22" s="26">
        <v>8.18</v>
      </c>
      <c r="E22" s="26">
        <v>8.18</v>
      </c>
      <c r="F22" s="26">
        <v>8.18</v>
      </c>
      <c r="G22" s="26">
        <v>8.18</v>
      </c>
      <c r="I22" s="25">
        <v>8.18</v>
      </c>
      <c r="J22" s="25">
        <v>8.18</v>
      </c>
      <c r="K22" s="25">
        <v>8.18</v>
      </c>
      <c r="L22" s="25">
        <v>8.18</v>
      </c>
      <c r="M22" s="25">
        <v>8.18</v>
      </c>
    </row>
    <row r="23" spans="1:13" x14ac:dyDescent="0.3">
      <c r="A23" s="24" t="s">
        <v>104</v>
      </c>
      <c r="B23" s="24" t="s">
        <v>105</v>
      </c>
      <c r="C23" s="24">
        <v>7.1</v>
      </c>
      <c r="D23" s="24">
        <v>7.1</v>
      </c>
      <c r="E23" s="24">
        <v>7.1</v>
      </c>
      <c r="F23" s="24">
        <v>7.1</v>
      </c>
      <c r="G23" s="24">
        <v>7.1</v>
      </c>
      <c r="I23" s="25">
        <v>7.1</v>
      </c>
      <c r="J23" s="25">
        <v>7.1</v>
      </c>
      <c r="K23" s="25">
        <v>7.1</v>
      </c>
      <c r="L23" s="25">
        <v>7.1</v>
      </c>
      <c r="M23" s="25">
        <v>7.1</v>
      </c>
    </row>
    <row r="24" spans="1:13" x14ac:dyDescent="0.3">
      <c r="A24" s="26" t="s">
        <v>106</v>
      </c>
      <c r="B24" s="26" t="s">
        <v>107</v>
      </c>
      <c r="C24" s="26">
        <v>6.9019999999999992</v>
      </c>
      <c r="D24" s="26">
        <v>6.9019999999999992</v>
      </c>
      <c r="E24" s="26">
        <v>6.9019999999999992</v>
      </c>
      <c r="F24" s="26">
        <v>6.9019999999999992</v>
      </c>
      <c r="G24" s="26">
        <v>6.9019999999999992</v>
      </c>
      <c r="I24" s="25">
        <v>6.9019999999999992</v>
      </c>
      <c r="J24" s="25">
        <v>6.9019999999999992</v>
      </c>
      <c r="K24" s="25">
        <v>6.9019999999999992</v>
      </c>
      <c r="L24" s="25">
        <v>6.9019999999999992</v>
      </c>
      <c r="M24" s="25">
        <v>6.9019999999999992</v>
      </c>
    </row>
    <row r="25" spans="1:13" x14ac:dyDescent="0.3">
      <c r="A25" s="24" t="s">
        <v>108</v>
      </c>
      <c r="B25" s="24" t="s">
        <v>109</v>
      </c>
      <c r="C25" s="24">
        <v>7.58</v>
      </c>
      <c r="D25" s="24">
        <v>7.58</v>
      </c>
      <c r="E25" s="24">
        <v>7.58</v>
      </c>
      <c r="F25" s="24">
        <v>7.58</v>
      </c>
      <c r="G25" s="24">
        <v>7.58</v>
      </c>
      <c r="I25" s="25">
        <v>7.58</v>
      </c>
      <c r="J25" s="25">
        <v>7.58</v>
      </c>
      <c r="K25" s="25">
        <v>7.58</v>
      </c>
      <c r="L25" s="25">
        <v>7.58</v>
      </c>
      <c r="M25" s="25">
        <v>7.58</v>
      </c>
    </row>
    <row r="26" spans="1:13" x14ac:dyDescent="0.3">
      <c r="A26" s="26" t="s">
        <v>110</v>
      </c>
      <c r="B26" s="26" t="s">
        <v>111</v>
      </c>
      <c r="C26" s="26">
        <v>8.4</v>
      </c>
      <c r="D26" s="26">
        <v>8.4</v>
      </c>
      <c r="E26" s="26">
        <v>8.4</v>
      </c>
      <c r="F26" s="26">
        <v>8.4</v>
      </c>
      <c r="G26" s="26">
        <v>8.4</v>
      </c>
      <c r="I26" s="25">
        <v>8.4</v>
      </c>
      <c r="J26" s="25">
        <v>8.4</v>
      </c>
      <c r="K26" s="25">
        <v>8.4</v>
      </c>
      <c r="L26" s="25">
        <v>8.4</v>
      </c>
      <c r="M26" s="25">
        <v>8.4</v>
      </c>
    </row>
    <row r="27" spans="1:13" x14ac:dyDescent="0.3">
      <c r="A27" s="24" t="s">
        <v>112</v>
      </c>
      <c r="B27" s="24" t="s">
        <v>113</v>
      </c>
      <c r="C27" s="24">
        <v>8.4259999999999984</v>
      </c>
      <c r="D27" s="24">
        <v>8.4259999999999984</v>
      </c>
      <c r="E27" s="24">
        <v>8.4259999999999984</v>
      </c>
      <c r="F27" s="24">
        <v>8.4259999999999984</v>
      </c>
      <c r="G27" s="24">
        <v>8.4259999999999984</v>
      </c>
      <c r="I27" s="25">
        <v>8.4259999999999984</v>
      </c>
      <c r="J27" s="25">
        <v>8.4259999999999984</v>
      </c>
      <c r="K27" s="25">
        <v>8.4259999999999984</v>
      </c>
      <c r="L27" s="25">
        <v>8.4259999999999984</v>
      </c>
      <c r="M27" s="25">
        <v>8.4259999999999984</v>
      </c>
    </row>
    <row r="28" spans="1:13" x14ac:dyDescent="0.3">
      <c r="A28" s="26" t="s">
        <v>114</v>
      </c>
      <c r="B28" s="26" t="s">
        <v>115</v>
      </c>
      <c r="C28" s="26">
        <v>6.952</v>
      </c>
      <c r="D28" s="26">
        <v>6.952</v>
      </c>
      <c r="E28" s="26">
        <v>6.952</v>
      </c>
      <c r="F28" s="26">
        <v>6.952</v>
      </c>
      <c r="G28" s="26">
        <v>6.952</v>
      </c>
      <c r="I28" s="25">
        <v>6.952</v>
      </c>
      <c r="J28" s="25">
        <v>6.952</v>
      </c>
      <c r="K28" s="25">
        <v>6.952</v>
      </c>
      <c r="L28" s="25">
        <v>6.952</v>
      </c>
      <c r="M28" s="25">
        <v>6.952</v>
      </c>
    </row>
    <row r="29" spans="1:13" x14ac:dyDescent="0.3">
      <c r="A29" s="24" t="s">
        <v>116</v>
      </c>
      <c r="B29" s="24" t="s">
        <v>117</v>
      </c>
      <c r="C29" s="24">
        <v>8.1720000000000006</v>
      </c>
      <c r="D29" s="24">
        <v>8.1720000000000006</v>
      </c>
      <c r="E29" s="24">
        <v>8.1720000000000006</v>
      </c>
      <c r="F29" s="24">
        <v>8.1720000000000006</v>
      </c>
      <c r="G29" s="24">
        <v>8.1720000000000006</v>
      </c>
      <c r="I29" s="25">
        <v>8.1720000000000006</v>
      </c>
      <c r="J29" s="25">
        <v>8.1720000000000006</v>
      </c>
      <c r="K29" s="25">
        <v>8.1720000000000006</v>
      </c>
      <c r="L29" s="25">
        <v>8.1720000000000006</v>
      </c>
      <c r="M29" s="25">
        <v>8.1720000000000006</v>
      </c>
    </row>
    <row r="30" spans="1:13" x14ac:dyDescent="0.3">
      <c r="A30" s="26" t="s">
        <v>118</v>
      </c>
      <c r="B30" s="26" t="s">
        <v>119</v>
      </c>
      <c r="C30" s="26">
        <v>8.120000000000001</v>
      </c>
      <c r="D30" s="26">
        <v>8.120000000000001</v>
      </c>
      <c r="E30" s="26">
        <v>8.120000000000001</v>
      </c>
      <c r="F30" s="26">
        <v>8.120000000000001</v>
      </c>
      <c r="G30" s="26">
        <v>8.120000000000001</v>
      </c>
      <c r="I30" s="25">
        <v>8.120000000000001</v>
      </c>
      <c r="J30" s="25">
        <v>8.120000000000001</v>
      </c>
      <c r="K30" s="25">
        <v>8.120000000000001</v>
      </c>
      <c r="L30" s="25">
        <v>8.120000000000001</v>
      </c>
      <c r="M30" s="25">
        <v>8.120000000000001</v>
      </c>
    </row>
    <row r="31" spans="1:13" x14ac:dyDescent="0.3">
      <c r="A31" s="24" t="s">
        <v>120</v>
      </c>
      <c r="B31" s="24" t="s">
        <v>121</v>
      </c>
      <c r="C31" s="24">
        <v>8.74</v>
      </c>
      <c r="D31" s="24">
        <v>8.74</v>
      </c>
      <c r="E31" s="24">
        <v>8.74</v>
      </c>
      <c r="F31" s="24">
        <v>8.74</v>
      </c>
      <c r="G31" s="24">
        <v>8.74</v>
      </c>
      <c r="I31" s="25">
        <v>8.74</v>
      </c>
      <c r="J31" s="25">
        <v>8.74</v>
      </c>
      <c r="K31" s="25">
        <v>8.74</v>
      </c>
      <c r="L31" s="25">
        <v>8.74</v>
      </c>
      <c r="M31" s="25">
        <v>8.74</v>
      </c>
    </row>
    <row r="32" spans="1:13" x14ac:dyDescent="0.3">
      <c r="A32" s="26" t="s">
        <v>122</v>
      </c>
      <c r="B32" s="26" t="s">
        <v>123</v>
      </c>
      <c r="C32" s="26">
        <v>5.9260000000000002</v>
      </c>
      <c r="D32" s="26">
        <v>5.9260000000000002</v>
      </c>
      <c r="E32" s="26">
        <v>5.9260000000000002</v>
      </c>
      <c r="F32" s="26">
        <v>5.9260000000000002</v>
      </c>
      <c r="G32" s="26">
        <v>5.9260000000000002</v>
      </c>
      <c r="I32" s="25">
        <v>5.9260000000000002</v>
      </c>
      <c r="J32" s="25">
        <v>5.9260000000000002</v>
      </c>
      <c r="K32" s="25">
        <v>5.9260000000000002</v>
      </c>
      <c r="L32" s="25">
        <v>5.9260000000000002</v>
      </c>
      <c r="M32" s="25">
        <v>5.9260000000000002</v>
      </c>
    </row>
    <row r="33" spans="1:13" x14ac:dyDescent="0.3">
      <c r="A33" s="24" t="s">
        <v>124</v>
      </c>
      <c r="B33" s="24" t="s">
        <v>125</v>
      </c>
      <c r="C33" s="24">
        <v>7.1960000000000006</v>
      </c>
      <c r="D33" s="24">
        <v>7.1960000000000006</v>
      </c>
      <c r="E33" s="24">
        <v>7.1960000000000006</v>
      </c>
      <c r="F33" s="24">
        <v>7.1960000000000006</v>
      </c>
      <c r="G33" s="24">
        <v>7.1960000000000006</v>
      </c>
      <c r="I33" s="25">
        <v>7.1960000000000006</v>
      </c>
      <c r="J33" s="25">
        <v>7.1960000000000006</v>
      </c>
      <c r="K33" s="25">
        <v>7.1960000000000006</v>
      </c>
      <c r="L33" s="25">
        <v>7.1960000000000006</v>
      </c>
      <c r="M33" s="25">
        <v>7.1960000000000006</v>
      </c>
    </row>
    <row r="34" spans="1:13" x14ac:dyDescent="0.3">
      <c r="A34" s="26" t="s">
        <v>126</v>
      </c>
      <c r="B34" s="26" t="s">
        <v>127</v>
      </c>
      <c r="C34" s="26">
        <v>4.2759999999999998</v>
      </c>
      <c r="D34" s="26">
        <v>4.2759999999999998</v>
      </c>
      <c r="E34" s="26">
        <v>4.2759999999999998</v>
      </c>
      <c r="F34" s="26">
        <v>4.2759999999999998</v>
      </c>
      <c r="G34" s="26">
        <v>4.2759999999999998</v>
      </c>
      <c r="I34" s="25">
        <v>4.2759999999999998</v>
      </c>
      <c r="J34" s="25">
        <v>4.2759999999999998</v>
      </c>
      <c r="K34" s="25">
        <v>4.2759999999999998</v>
      </c>
      <c r="L34" s="25">
        <v>4.2759999999999998</v>
      </c>
      <c r="M34" s="25">
        <v>4.2759999999999998</v>
      </c>
    </row>
    <row r="35" spans="1:13" x14ac:dyDescent="0.3">
      <c r="A35" s="24" t="s">
        <v>128</v>
      </c>
      <c r="B35" s="24" t="s">
        <v>129</v>
      </c>
      <c r="C35" s="24">
        <v>6.6260000000000003</v>
      </c>
      <c r="D35" s="24">
        <v>6.6260000000000003</v>
      </c>
      <c r="E35" s="24">
        <v>6.6260000000000003</v>
      </c>
      <c r="F35" s="24">
        <v>6.6260000000000003</v>
      </c>
      <c r="G35" s="24">
        <v>6.6260000000000003</v>
      </c>
      <c r="I35" s="25">
        <v>6.6260000000000003</v>
      </c>
      <c r="J35" s="25">
        <v>6.6260000000000003</v>
      </c>
      <c r="K35" s="25">
        <v>6.6260000000000003</v>
      </c>
      <c r="L35" s="25">
        <v>6.6260000000000003</v>
      </c>
      <c r="M35" s="25">
        <v>6.6260000000000003</v>
      </c>
    </row>
    <row r="36" spans="1:13" x14ac:dyDescent="0.3">
      <c r="A36" s="26" t="s">
        <v>130</v>
      </c>
      <c r="B36" s="26" t="s">
        <v>131</v>
      </c>
      <c r="C36" s="26">
        <v>6.2</v>
      </c>
      <c r="D36" s="26">
        <v>6.2</v>
      </c>
      <c r="E36" s="26">
        <v>6.2</v>
      </c>
      <c r="F36" s="26">
        <v>6.2</v>
      </c>
      <c r="G36" s="26">
        <v>6.2</v>
      </c>
      <c r="I36" s="25">
        <v>6.2</v>
      </c>
      <c r="J36" s="25">
        <v>6.2</v>
      </c>
      <c r="K36" s="25">
        <v>6.2</v>
      </c>
      <c r="L36" s="25">
        <v>6.2</v>
      </c>
      <c r="M36" s="25">
        <v>6.2</v>
      </c>
    </row>
    <row r="37" spans="1:13" x14ac:dyDescent="0.3">
      <c r="A37" s="24" t="s">
        <v>132</v>
      </c>
      <c r="B37" s="24" t="s">
        <v>133</v>
      </c>
      <c r="C37" s="24">
        <v>7.56</v>
      </c>
      <c r="D37" s="24">
        <v>7.56</v>
      </c>
      <c r="E37" s="24">
        <v>7.56</v>
      </c>
      <c r="F37" s="24">
        <v>7.56</v>
      </c>
      <c r="G37" s="24">
        <v>7.56</v>
      </c>
      <c r="I37" s="25">
        <v>7.56</v>
      </c>
      <c r="J37" s="25">
        <v>7.56</v>
      </c>
      <c r="K37" s="25">
        <v>7.56</v>
      </c>
      <c r="L37" s="25">
        <v>7.56</v>
      </c>
      <c r="M37" s="25">
        <v>7.56</v>
      </c>
    </row>
    <row r="38" spans="1:13" x14ac:dyDescent="0.3">
      <c r="A38" s="26" t="s">
        <v>134</v>
      </c>
      <c r="B38" s="26" t="s">
        <v>135</v>
      </c>
      <c r="C38" s="26">
        <v>5.55</v>
      </c>
      <c r="D38" s="26">
        <v>5.55</v>
      </c>
      <c r="E38" s="26">
        <v>5.55</v>
      </c>
      <c r="F38" s="26">
        <v>5.55</v>
      </c>
      <c r="G38" s="26">
        <v>5.55</v>
      </c>
      <c r="I38" s="25">
        <v>5.55</v>
      </c>
      <c r="J38" s="25">
        <v>5.55</v>
      </c>
      <c r="K38" s="25">
        <v>5.55</v>
      </c>
      <c r="L38" s="25">
        <v>5.55</v>
      </c>
      <c r="M38" s="25">
        <v>5.55</v>
      </c>
    </row>
    <row r="39" spans="1:13" x14ac:dyDescent="0.3">
      <c r="A39" s="24" t="s">
        <v>136</v>
      </c>
      <c r="B39" s="24" t="s">
        <v>137</v>
      </c>
      <c r="C39" s="24">
        <v>7.9700000000000006</v>
      </c>
      <c r="D39" s="24">
        <v>7.9700000000000006</v>
      </c>
      <c r="E39" s="24">
        <v>7.9700000000000006</v>
      </c>
      <c r="F39" s="24">
        <v>7.9700000000000006</v>
      </c>
      <c r="G39" s="24">
        <v>7.9700000000000006</v>
      </c>
      <c r="I39" s="25">
        <v>7.9700000000000006</v>
      </c>
      <c r="J39" s="25">
        <v>7.9700000000000006</v>
      </c>
      <c r="K39" s="25">
        <v>7.9700000000000006</v>
      </c>
      <c r="L39" s="25">
        <v>7.9700000000000006</v>
      </c>
      <c r="M39" s="25">
        <v>7.9700000000000006</v>
      </c>
    </row>
    <row r="40" spans="1:13" x14ac:dyDescent="0.3">
      <c r="A40" s="26" t="s">
        <v>138</v>
      </c>
      <c r="B40" s="26" t="s">
        <v>139</v>
      </c>
      <c r="C40" s="26">
        <v>6.15</v>
      </c>
      <c r="D40" s="26">
        <v>6.15</v>
      </c>
      <c r="E40" s="26">
        <v>6.15</v>
      </c>
      <c r="F40" s="26">
        <v>6.15</v>
      </c>
      <c r="G40" s="26">
        <v>6.15</v>
      </c>
      <c r="I40" s="25">
        <v>6.15</v>
      </c>
      <c r="J40" s="25">
        <v>6.15</v>
      </c>
      <c r="K40" s="25">
        <v>6.15</v>
      </c>
      <c r="L40" s="25">
        <v>6.15</v>
      </c>
      <c r="M40" s="25">
        <v>6.15</v>
      </c>
    </row>
    <row r="41" spans="1:13" x14ac:dyDescent="0.3">
      <c r="A41" s="24" t="s">
        <v>140</v>
      </c>
      <c r="B41" s="24" t="s">
        <v>141</v>
      </c>
      <c r="C41" s="24">
        <v>6.1519999999999992</v>
      </c>
      <c r="D41" s="24">
        <v>6.1519999999999992</v>
      </c>
      <c r="E41" s="24">
        <v>6.1519999999999992</v>
      </c>
      <c r="F41" s="24">
        <v>6.1519999999999992</v>
      </c>
      <c r="G41" s="24">
        <v>6.1519999999999992</v>
      </c>
      <c r="I41" s="25">
        <v>6.1519999999999992</v>
      </c>
      <c r="J41" s="25">
        <v>6.1519999999999992</v>
      </c>
      <c r="K41" s="25">
        <v>6.1519999999999992</v>
      </c>
      <c r="L41" s="25">
        <v>6.1519999999999992</v>
      </c>
      <c r="M41" s="25">
        <v>6.1519999999999992</v>
      </c>
    </row>
    <row r="42" spans="1:13" x14ac:dyDescent="0.3">
      <c r="A42" s="26" t="s">
        <v>142</v>
      </c>
      <c r="B42" s="26" t="s">
        <v>143</v>
      </c>
      <c r="C42" s="26">
        <v>8.016</v>
      </c>
      <c r="D42" s="26">
        <v>8.016</v>
      </c>
      <c r="E42" s="26">
        <v>8.016</v>
      </c>
      <c r="F42" s="26">
        <v>8.016</v>
      </c>
      <c r="G42" s="26">
        <v>8.016</v>
      </c>
      <c r="I42" s="25">
        <v>8.016</v>
      </c>
      <c r="J42" s="25">
        <v>8.016</v>
      </c>
      <c r="K42" s="25">
        <v>8.016</v>
      </c>
      <c r="L42" s="25">
        <v>8.016</v>
      </c>
      <c r="M42" s="25">
        <v>8.016</v>
      </c>
    </row>
    <row r="43" spans="1:13" x14ac:dyDescent="0.3">
      <c r="A43" s="24" t="s">
        <v>144</v>
      </c>
      <c r="B43" s="24" t="s">
        <v>145</v>
      </c>
      <c r="C43" s="24">
        <v>7.94</v>
      </c>
      <c r="D43" s="24">
        <v>7.94</v>
      </c>
      <c r="E43" s="24">
        <v>7.94</v>
      </c>
      <c r="F43" s="24">
        <v>7.94</v>
      </c>
      <c r="G43" s="24">
        <v>7.94</v>
      </c>
      <c r="I43" s="25">
        <v>7.94</v>
      </c>
      <c r="J43" s="25">
        <v>7.94</v>
      </c>
      <c r="K43" s="25">
        <v>7.94</v>
      </c>
      <c r="L43" s="25">
        <v>7.94</v>
      </c>
      <c r="M43" s="25">
        <v>7.94</v>
      </c>
    </row>
    <row r="44" spans="1:13" x14ac:dyDescent="0.3">
      <c r="A44" s="26" t="s">
        <v>146</v>
      </c>
      <c r="B44" s="26" t="s">
        <v>147</v>
      </c>
      <c r="C44" s="26">
        <v>6.65</v>
      </c>
      <c r="D44" s="26">
        <v>6.65</v>
      </c>
      <c r="E44" s="26">
        <v>6.65</v>
      </c>
      <c r="F44" s="26">
        <v>6.65</v>
      </c>
      <c r="G44" s="26">
        <v>6.65</v>
      </c>
      <c r="I44" s="25">
        <v>6.65</v>
      </c>
      <c r="J44" s="25">
        <v>6.65</v>
      </c>
      <c r="K44" s="25">
        <v>6.65</v>
      </c>
      <c r="L44" s="25">
        <v>6.65</v>
      </c>
      <c r="M44" s="25">
        <v>6.65</v>
      </c>
    </row>
    <row r="45" spans="1:13" x14ac:dyDescent="0.3">
      <c r="A45" s="24" t="s">
        <v>148</v>
      </c>
      <c r="B45" s="24" t="s">
        <v>149</v>
      </c>
      <c r="C45" s="24">
        <v>7.9120000000000008</v>
      </c>
      <c r="D45" s="24">
        <v>7.9120000000000008</v>
      </c>
      <c r="E45" s="24">
        <v>7.9120000000000008</v>
      </c>
      <c r="F45" s="24">
        <v>7.9120000000000008</v>
      </c>
      <c r="G45" s="24">
        <v>7.9120000000000008</v>
      </c>
      <c r="I45" s="25">
        <v>7.9120000000000008</v>
      </c>
      <c r="J45" s="25">
        <v>7.9120000000000008</v>
      </c>
      <c r="K45" s="25">
        <v>7.9120000000000008</v>
      </c>
      <c r="L45" s="25">
        <v>7.9120000000000008</v>
      </c>
      <c r="M45" s="25">
        <v>7.9120000000000008</v>
      </c>
    </row>
    <row r="46" spans="1:13" x14ac:dyDescent="0.3">
      <c r="A46" s="26" t="s">
        <v>150</v>
      </c>
      <c r="B46" s="26" t="s">
        <v>151</v>
      </c>
      <c r="C46" s="26">
        <v>7.8559999999999999</v>
      </c>
      <c r="D46" s="26">
        <v>7.8559999999999999</v>
      </c>
      <c r="E46" s="26">
        <v>7.8559999999999999</v>
      </c>
      <c r="F46" s="26">
        <v>7.8559999999999999</v>
      </c>
      <c r="G46" s="26">
        <v>7.8559999999999999</v>
      </c>
      <c r="I46" s="25">
        <v>7.8559999999999999</v>
      </c>
      <c r="J46" s="25">
        <v>7.8559999999999999</v>
      </c>
      <c r="K46" s="25">
        <v>7.8559999999999999</v>
      </c>
      <c r="L46" s="25">
        <v>7.8559999999999999</v>
      </c>
      <c r="M46" s="25">
        <v>7.8559999999999999</v>
      </c>
    </row>
    <row r="47" spans="1:13" x14ac:dyDescent="0.3">
      <c r="A47" s="24" t="s">
        <v>152</v>
      </c>
      <c r="B47" s="24" t="s">
        <v>153</v>
      </c>
      <c r="C47" s="24">
        <v>7.5</v>
      </c>
      <c r="D47" s="24">
        <v>7.5</v>
      </c>
      <c r="E47" s="24">
        <v>7.5</v>
      </c>
      <c r="F47" s="24">
        <v>7.5</v>
      </c>
      <c r="G47" s="24">
        <v>7.5</v>
      </c>
      <c r="I47" s="25">
        <v>7.5</v>
      </c>
      <c r="J47" s="25">
        <v>7.5</v>
      </c>
      <c r="K47" s="25">
        <v>7.5</v>
      </c>
      <c r="L47" s="25">
        <v>7.5</v>
      </c>
      <c r="M47" s="25">
        <v>7.5</v>
      </c>
    </row>
    <row r="48" spans="1:13" x14ac:dyDescent="0.3">
      <c r="A48" s="26" t="s">
        <v>154</v>
      </c>
      <c r="B48" s="26" t="s">
        <v>155</v>
      </c>
      <c r="C48" s="26">
        <v>6.1260000000000003</v>
      </c>
      <c r="D48" s="26">
        <v>6.1260000000000003</v>
      </c>
      <c r="E48" s="26">
        <v>6.1260000000000003</v>
      </c>
      <c r="F48" s="26">
        <v>6.1260000000000003</v>
      </c>
      <c r="G48" s="26">
        <v>6.1260000000000003</v>
      </c>
      <c r="I48" s="25">
        <v>6.1260000000000003</v>
      </c>
      <c r="J48" s="25">
        <v>6.1260000000000003</v>
      </c>
      <c r="K48" s="25">
        <v>6.1260000000000003</v>
      </c>
      <c r="L48" s="25">
        <v>6.1260000000000003</v>
      </c>
      <c r="M48" s="25">
        <v>6.1260000000000003</v>
      </c>
    </row>
    <row r="49" spans="1:13" x14ac:dyDescent="0.3">
      <c r="A49" s="24" t="s">
        <v>156</v>
      </c>
      <c r="B49" s="24" t="s">
        <v>157</v>
      </c>
      <c r="C49" s="24">
        <v>7.1859999999999999</v>
      </c>
      <c r="D49" s="24">
        <v>7.1859999999999999</v>
      </c>
      <c r="E49" s="24">
        <v>7.1859999999999999</v>
      </c>
      <c r="F49" s="24">
        <v>7.1859999999999999</v>
      </c>
      <c r="G49" s="24">
        <v>7.1859999999999999</v>
      </c>
      <c r="I49" s="25">
        <v>7.1859999999999999</v>
      </c>
      <c r="J49" s="25">
        <v>7.1859999999999999</v>
      </c>
      <c r="K49" s="25">
        <v>7.1859999999999999</v>
      </c>
      <c r="L49" s="25">
        <v>7.1859999999999999</v>
      </c>
      <c r="M49" s="25">
        <v>7.1859999999999999</v>
      </c>
    </row>
    <row r="50" spans="1:13" x14ac:dyDescent="0.3">
      <c r="A50" s="26" t="s">
        <v>158</v>
      </c>
      <c r="B50" s="26" t="s">
        <v>159</v>
      </c>
      <c r="C50" s="26">
        <v>5.3759999999999986</v>
      </c>
      <c r="D50" s="26">
        <v>5.3759999999999986</v>
      </c>
      <c r="E50" s="26">
        <v>5.3759999999999986</v>
      </c>
      <c r="F50" s="26">
        <v>5.3759999999999986</v>
      </c>
      <c r="G50" s="26">
        <v>5.3759999999999986</v>
      </c>
      <c r="I50" s="25">
        <v>5.3759999999999986</v>
      </c>
      <c r="J50" s="25">
        <v>5.3759999999999986</v>
      </c>
      <c r="K50" s="25">
        <v>5.3759999999999986</v>
      </c>
      <c r="L50" s="25">
        <v>5.3759999999999986</v>
      </c>
      <c r="M50" s="25">
        <v>5.3759999999999986</v>
      </c>
    </row>
    <row r="51" spans="1:13" x14ac:dyDescent="0.3">
      <c r="A51" s="24" t="s">
        <v>160</v>
      </c>
      <c r="B51" s="24" t="s">
        <v>161</v>
      </c>
      <c r="C51" s="24">
        <v>7.5220000000000002</v>
      </c>
      <c r="D51" s="24">
        <v>7.5220000000000002</v>
      </c>
      <c r="E51" s="24">
        <v>7.5220000000000002</v>
      </c>
      <c r="F51" s="24">
        <v>7.5220000000000002</v>
      </c>
      <c r="G51" s="24">
        <v>7.5220000000000002</v>
      </c>
      <c r="I51" s="25">
        <v>7.5220000000000002</v>
      </c>
      <c r="J51" s="25">
        <v>7.5220000000000002</v>
      </c>
      <c r="K51" s="25">
        <v>7.5220000000000002</v>
      </c>
      <c r="L51" s="25">
        <v>7.5220000000000002</v>
      </c>
      <c r="M51" s="25">
        <v>7.5220000000000002</v>
      </c>
    </row>
    <row r="52" spans="1:13" x14ac:dyDescent="0.3">
      <c r="A52" s="26" t="s">
        <v>162</v>
      </c>
      <c r="B52" s="26" t="s">
        <v>163</v>
      </c>
      <c r="C52" s="26">
        <v>7.35</v>
      </c>
      <c r="D52" s="26">
        <v>7.35</v>
      </c>
      <c r="E52" s="26">
        <v>7.35</v>
      </c>
      <c r="F52" s="26">
        <v>7.35</v>
      </c>
      <c r="G52" s="26">
        <v>7.35</v>
      </c>
      <c r="I52" s="25">
        <v>7.35</v>
      </c>
      <c r="J52" s="25">
        <v>7.35</v>
      </c>
      <c r="K52" s="25">
        <v>7.35</v>
      </c>
      <c r="L52" s="25">
        <v>7.35</v>
      </c>
      <c r="M52" s="25">
        <v>7.35</v>
      </c>
    </row>
    <row r="53" spans="1:13" x14ac:dyDescent="0.3">
      <c r="A53" s="24" t="s">
        <v>164</v>
      </c>
      <c r="B53" s="24" t="s">
        <v>165</v>
      </c>
      <c r="C53" s="24">
        <v>8.4340000000000011</v>
      </c>
      <c r="D53" s="24">
        <v>8.4340000000000011</v>
      </c>
      <c r="E53" s="24">
        <v>8.4340000000000011</v>
      </c>
      <c r="F53" s="24">
        <v>8.4340000000000011</v>
      </c>
      <c r="G53" s="24">
        <v>8.4340000000000011</v>
      </c>
      <c r="I53" s="25">
        <v>8.4340000000000011</v>
      </c>
      <c r="J53" s="25">
        <v>8.4340000000000011</v>
      </c>
      <c r="K53" s="25">
        <v>8.4340000000000011</v>
      </c>
      <c r="L53" s="25">
        <v>8.4340000000000011</v>
      </c>
      <c r="M53" s="25">
        <v>8.4340000000000011</v>
      </c>
    </row>
    <row r="54" spans="1:13" x14ac:dyDescent="0.3">
      <c r="A54" s="26" t="s">
        <v>166</v>
      </c>
      <c r="B54" s="26" t="s">
        <v>167</v>
      </c>
      <c r="C54" s="26">
        <v>7.5260000000000007</v>
      </c>
      <c r="D54" s="26">
        <v>7.5260000000000007</v>
      </c>
      <c r="E54" s="26">
        <v>7.5260000000000007</v>
      </c>
      <c r="F54" s="26">
        <v>7.5260000000000007</v>
      </c>
      <c r="G54" s="26">
        <v>7.5260000000000007</v>
      </c>
      <c r="I54" s="25">
        <v>7.5260000000000007</v>
      </c>
      <c r="J54" s="25">
        <v>7.5260000000000007</v>
      </c>
      <c r="K54" s="25">
        <v>7.5260000000000007</v>
      </c>
      <c r="L54" s="25">
        <v>7.5260000000000007</v>
      </c>
      <c r="M54" s="25">
        <v>7.5260000000000007</v>
      </c>
    </row>
    <row r="55" spans="1:13" x14ac:dyDescent="0.3">
      <c r="A55" s="24" t="s">
        <v>168</v>
      </c>
      <c r="B55" s="24" t="s">
        <v>169</v>
      </c>
      <c r="C55" s="24">
        <v>5.2240000000000002</v>
      </c>
      <c r="D55" s="24">
        <v>5.2240000000000002</v>
      </c>
      <c r="E55" s="24">
        <v>5.2240000000000002</v>
      </c>
      <c r="F55" s="24">
        <v>5.2240000000000002</v>
      </c>
      <c r="G55" s="24">
        <v>5.2240000000000002</v>
      </c>
      <c r="I55" s="25">
        <v>5.2240000000000002</v>
      </c>
      <c r="J55" s="25">
        <v>5.2240000000000002</v>
      </c>
      <c r="K55" s="25">
        <v>5.2240000000000002</v>
      </c>
      <c r="L55" s="25">
        <v>5.2240000000000002</v>
      </c>
      <c r="M55" s="25">
        <v>5.2240000000000002</v>
      </c>
    </row>
    <row r="56" spans="1:13" x14ac:dyDescent="0.3">
      <c r="A56" s="26" t="s">
        <v>170</v>
      </c>
      <c r="B56" s="26" t="s">
        <v>171</v>
      </c>
      <c r="C56" s="26">
        <v>5.0739999999999998</v>
      </c>
      <c r="D56" s="26">
        <v>5.0739999999999998</v>
      </c>
      <c r="E56" s="26">
        <v>5.0739999999999998</v>
      </c>
      <c r="F56" s="26">
        <v>5.0739999999999998</v>
      </c>
      <c r="G56" s="26">
        <v>5.0739999999999998</v>
      </c>
      <c r="I56" s="25">
        <v>5.0739999999999998</v>
      </c>
      <c r="J56" s="25">
        <v>5.0739999999999998</v>
      </c>
      <c r="K56" s="25">
        <v>5.0739999999999998</v>
      </c>
      <c r="L56" s="25">
        <v>5.0739999999999998</v>
      </c>
      <c r="M56" s="25">
        <v>5.0739999999999998</v>
      </c>
    </row>
    <row r="57" spans="1:13" x14ac:dyDescent="0.3">
      <c r="A57" s="24" t="s">
        <v>172</v>
      </c>
      <c r="B57" s="24" t="s">
        <v>173</v>
      </c>
      <c r="C57" s="24">
        <v>4.55</v>
      </c>
      <c r="D57" s="24">
        <v>6</v>
      </c>
      <c r="E57" s="24">
        <v>6</v>
      </c>
      <c r="F57" s="24">
        <v>4.55</v>
      </c>
      <c r="G57" s="24">
        <v>4.55</v>
      </c>
      <c r="I57" s="25">
        <v>4.55</v>
      </c>
      <c r="J57" s="25">
        <v>6</v>
      </c>
      <c r="K57" s="25">
        <v>6</v>
      </c>
      <c r="L57" s="25">
        <v>4.55</v>
      </c>
      <c r="M57" s="25">
        <v>4.55</v>
      </c>
    </row>
    <row r="58" spans="1:13" x14ac:dyDescent="0.3">
      <c r="A58" s="26" t="s">
        <v>174</v>
      </c>
      <c r="B58" s="26" t="s">
        <v>175</v>
      </c>
      <c r="C58" s="26">
        <v>5.226</v>
      </c>
      <c r="D58" s="26">
        <v>6</v>
      </c>
      <c r="E58" s="26">
        <v>6</v>
      </c>
      <c r="F58" s="26">
        <v>5.226</v>
      </c>
      <c r="G58" s="26">
        <v>5.226</v>
      </c>
      <c r="I58" s="25">
        <v>5.226</v>
      </c>
      <c r="J58" s="25">
        <v>6</v>
      </c>
      <c r="K58" s="25">
        <v>6</v>
      </c>
      <c r="L58" s="25">
        <v>5.226</v>
      </c>
      <c r="M58" s="25">
        <v>5.226</v>
      </c>
    </row>
    <row r="59" spans="1:13" x14ac:dyDescent="0.3">
      <c r="A59" s="24" t="s">
        <v>176</v>
      </c>
      <c r="B59" s="24" t="s">
        <v>177</v>
      </c>
      <c r="C59" s="24">
        <v>7.2260000000000009</v>
      </c>
      <c r="D59" s="24">
        <v>7.2260000000000009</v>
      </c>
      <c r="E59" s="24">
        <v>7.2260000000000009</v>
      </c>
      <c r="F59" s="24">
        <v>7.2260000000000009</v>
      </c>
      <c r="G59" s="24">
        <v>7.2260000000000009</v>
      </c>
      <c r="I59" s="25">
        <v>7.2260000000000009</v>
      </c>
      <c r="J59" s="25">
        <v>7.2260000000000009</v>
      </c>
      <c r="K59" s="25">
        <v>7.2260000000000009</v>
      </c>
      <c r="L59" s="25">
        <v>7.2260000000000009</v>
      </c>
      <c r="M59" s="25">
        <v>7.2260000000000009</v>
      </c>
    </row>
    <row r="60" spans="1:13" x14ac:dyDescent="0.3">
      <c r="A60" s="26" t="s">
        <v>178</v>
      </c>
      <c r="B60" s="26" t="s">
        <v>179</v>
      </c>
      <c r="C60" s="26">
        <v>6.2119999999999997</v>
      </c>
      <c r="D60" s="26">
        <v>6.2119999999999997</v>
      </c>
      <c r="E60" s="26">
        <v>6.2119999999999997</v>
      </c>
      <c r="F60" s="26">
        <v>6.2119999999999997</v>
      </c>
      <c r="G60" s="26">
        <v>6.2119999999999997</v>
      </c>
      <c r="I60" s="25">
        <v>6.2119999999999997</v>
      </c>
      <c r="J60" s="25">
        <v>6.2119999999999997</v>
      </c>
      <c r="K60" s="25">
        <v>6.2119999999999997</v>
      </c>
      <c r="L60" s="25">
        <v>6.2119999999999997</v>
      </c>
      <c r="M60" s="25">
        <v>6.2119999999999997</v>
      </c>
    </row>
    <row r="61" spans="1:13" x14ac:dyDescent="0.3">
      <c r="A61" s="24" t="s">
        <v>180</v>
      </c>
      <c r="B61" s="24" t="s">
        <v>187</v>
      </c>
      <c r="C61" s="24">
        <v>6.75</v>
      </c>
      <c r="D61" s="24">
        <v>6.75</v>
      </c>
      <c r="E61" s="24">
        <v>6.75</v>
      </c>
      <c r="F61" s="24">
        <v>6.75</v>
      </c>
      <c r="G61" s="24">
        <v>6.75</v>
      </c>
      <c r="I61" s="25">
        <v>6.75</v>
      </c>
      <c r="J61" s="25">
        <v>6.75</v>
      </c>
      <c r="K61" s="25">
        <v>6.75</v>
      </c>
      <c r="L61" s="25">
        <v>6.75</v>
      </c>
      <c r="M61" s="25">
        <v>6.75</v>
      </c>
    </row>
    <row r="62" spans="1:13" x14ac:dyDescent="0.3">
      <c r="A62" s="26" t="s">
        <v>181</v>
      </c>
      <c r="B62" s="26" t="s">
        <v>188</v>
      </c>
      <c r="C62" s="26">
        <v>6.5260000000000007</v>
      </c>
      <c r="D62" s="26">
        <v>6.5260000000000007</v>
      </c>
      <c r="E62" s="26">
        <v>6.5260000000000007</v>
      </c>
      <c r="F62" s="26">
        <v>6.5260000000000007</v>
      </c>
      <c r="G62" s="26">
        <v>6.5260000000000007</v>
      </c>
      <c r="I62" s="25">
        <v>6.5260000000000007</v>
      </c>
      <c r="J62" s="25">
        <v>6.5260000000000007</v>
      </c>
      <c r="K62" s="25">
        <v>6.5260000000000007</v>
      </c>
      <c r="L62" s="25">
        <v>6.5260000000000007</v>
      </c>
      <c r="M62" s="25">
        <v>6.5260000000000007</v>
      </c>
    </row>
    <row r="63" spans="1:13" x14ac:dyDescent="0.3">
      <c r="A63" s="24" t="s">
        <v>182</v>
      </c>
      <c r="B63" s="24" t="s">
        <v>189</v>
      </c>
      <c r="C63" s="24">
        <v>5.7519999999999998</v>
      </c>
      <c r="D63" s="24">
        <v>5.7519999999999998</v>
      </c>
      <c r="E63" s="24">
        <v>5.7519999999999998</v>
      </c>
      <c r="F63" s="24">
        <v>5.7519999999999998</v>
      </c>
      <c r="G63" s="24">
        <v>5.7519999999999998</v>
      </c>
      <c r="I63" s="25">
        <v>5.7519999999999998</v>
      </c>
      <c r="J63" s="25">
        <v>5.7519999999999998</v>
      </c>
      <c r="K63" s="25">
        <v>5.7519999999999998</v>
      </c>
      <c r="L63" s="25">
        <v>5.7519999999999998</v>
      </c>
      <c r="M63" s="25">
        <v>5.7519999999999998</v>
      </c>
    </row>
    <row r="64" spans="1:13" x14ac:dyDescent="0.3">
      <c r="A64" s="26" t="s">
        <v>190</v>
      </c>
      <c r="B64" s="26" t="s">
        <v>191</v>
      </c>
      <c r="C64" s="26">
        <v>7.4960000000000004</v>
      </c>
      <c r="D64" s="26">
        <v>7.4960000000000004</v>
      </c>
      <c r="E64" s="26">
        <v>7.4960000000000004</v>
      </c>
      <c r="F64" s="26">
        <v>7.4960000000000004</v>
      </c>
      <c r="G64" s="26">
        <v>7.4960000000000004</v>
      </c>
      <c r="I64" s="25">
        <v>7.4960000000000004</v>
      </c>
      <c r="J64" s="25">
        <v>7.4960000000000004</v>
      </c>
      <c r="K64" s="25">
        <v>7.4960000000000004</v>
      </c>
      <c r="L64" s="25">
        <v>7.4960000000000004</v>
      </c>
      <c r="M64" s="25">
        <v>7.4960000000000004</v>
      </c>
    </row>
    <row r="65" spans="1:13" x14ac:dyDescent="0.3">
      <c r="A65" s="24" t="s">
        <v>192</v>
      </c>
      <c r="B65" s="24" t="s">
        <v>193</v>
      </c>
      <c r="C65" s="24">
        <v>5.4</v>
      </c>
      <c r="D65" s="24">
        <v>5.4</v>
      </c>
      <c r="E65" s="24">
        <v>5.4</v>
      </c>
      <c r="F65" s="24">
        <v>5.4</v>
      </c>
      <c r="G65" s="24">
        <v>5.4</v>
      </c>
      <c r="I65" s="25">
        <v>5.4</v>
      </c>
      <c r="J65" s="25">
        <v>5.4</v>
      </c>
      <c r="K65" s="25">
        <v>5.4</v>
      </c>
      <c r="L65" s="25">
        <v>5.4</v>
      </c>
      <c r="M65" s="25">
        <v>5.4</v>
      </c>
    </row>
    <row r="68" spans="1:13" x14ac:dyDescent="0.3">
      <c r="A68" s="27" t="s">
        <v>57</v>
      </c>
      <c r="B68" s="53" t="s">
        <v>58</v>
      </c>
      <c r="C68" s="51"/>
    </row>
    <row r="69" spans="1:13" x14ac:dyDescent="0.3">
      <c r="A69" s="28" t="s">
        <v>59</v>
      </c>
      <c r="B69" s="50" t="s">
        <v>60</v>
      </c>
      <c r="C69" s="51"/>
    </row>
    <row r="70" spans="1:13" x14ac:dyDescent="0.3">
      <c r="A70" s="29" t="s">
        <v>61</v>
      </c>
      <c r="B70" s="52" t="s">
        <v>62</v>
      </c>
      <c r="C70" s="51"/>
    </row>
    <row r="71" spans="1:13" x14ac:dyDescent="0.3">
      <c r="A71" s="30" t="s">
        <v>183</v>
      </c>
      <c r="B71" s="55" t="s">
        <v>184</v>
      </c>
      <c r="C71" s="51"/>
    </row>
    <row r="72" spans="1:13" x14ac:dyDescent="0.3">
      <c r="A72" s="31" t="s">
        <v>185</v>
      </c>
      <c r="B72" s="54" t="s">
        <v>186</v>
      </c>
      <c r="C72" s="51"/>
    </row>
  </sheetData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283" priority="42">
      <formula>ISBLANK(A11)</formula>
    </cfRule>
  </conditionalFormatting>
  <conditionalFormatting sqref="C3">
    <cfRule type="expression" dxfId="282" priority="2">
      <formula>ISBLANK(C3)</formula>
    </cfRule>
  </conditionalFormatting>
  <conditionalFormatting sqref="C4">
    <cfRule type="expression" dxfId="281" priority="4">
      <formula>ISBLANK(C4)</formula>
    </cfRule>
  </conditionalFormatting>
  <conditionalFormatting sqref="C5">
    <cfRule type="expression" dxfId="280" priority="6">
      <formula>ISBLANK(C5)</formula>
    </cfRule>
  </conditionalFormatting>
  <conditionalFormatting sqref="C10">
    <cfRule type="expression" dxfId="279" priority="41">
      <formula>COUNTIF(C11:C65, "&gt;="&amp;$C$4)=0</formula>
    </cfRule>
  </conditionalFormatting>
  <conditionalFormatting sqref="C11:C65">
    <cfRule type="expression" dxfId="278" priority="43">
      <formula>C11&gt;$C$3</formula>
    </cfRule>
  </conditionalFormatting>
  <conditionalFormatting sqref="C3:G3">
    <cfRule type="expression" dxfId="277" priority="1">
      <formula>OR(C3&gt;100,C3&lt;0)</formula>
    </cfRule>
  </conditionalFormatting>
  <conditionalFormatting sqref="C4:G4">
    <cfRule type="expression" dxfId="276" priority="3">
      <formula>OR(C4&gt;max_marks_cell,C4&lt;0)</formula>
    </cfRule>
  </conditionalFormatting>
  <conditionalFormatting sqref="C5:G5">
    <cfRule type="expression" dxfId="275" priority="5">
      <formula>OR(C5&gt;5,C5&lt;0)</formula>
    </cfRule>
  </conditionalFormatting>
  <conditionalFormatting sqref="C7:G7">
    <cfRule type="expression" dxfId="274" priority="7">
      <formula>OR(C7&gt;100,C7&lt;0)</formula>
    </cfRule>
    <cfRule type="expression" dxfId="273" priority="8">
      <formula>ISBLANK(C7)</formula>
    </cfRule>
  </conditionalFormatting>
  <conditionalFormatting sqref="D10">
    <cfRule type="expression" dxfId="272" priority="46">
      <formula>COUNTIF(D11:D65, "&gt;="&amp;$D$4)=0</formula>
    </cfRule>
  </conditionalFormatting>
  <conditionalFormatting sqref="D11:D65">
    <cfRule type="expression" dxfId="271" priority="48">
      <formula>D11&gt;$D$3</formula>
    </cfRule>
  </conditionalFormatting>
  <conditionalFormatting sqref="D3:G5">
    <cfRule type="expression" dxfId="270" priority="10">
      <formula>ISBLANK(D3)</formula>
    </cfRule>
  </conditionalFormatting>
  <conditionalFormatting sqref="E10">
    <cfRule type="expression" dxfId="269" priority="51">
      <formula>COUNTIF(E11:E65, "&gt;="&amp;$E$4)=0</formula>
    </cfRule>
  </conditionalFormatting>
  <conditionalFormatting sqref="E11:E65">
    <cfRule type="expression" dxfId="268" priority="53">
      <formula>E11&gt;$E$3</formula>
    </cfRule>
  </conditionalFormatting>
  <conditionalFormatting sqref="F10">
    <cfRule type="expression" dxfId="267" priority="56">
      <formula>COUNTIF(F11:F65, "&gt;="&amp;$F$4)=0</formula>
    </cfRule>
  </conditionalFormatting>
  <conditionalFormatting sqref="F11:F65">
    <cfRule type="expression" dxfId="266" priority="58">
      <formula>F11&gt;$F$3</formula>
    </cfRule>
  </conditionalFormatting>
  <conditionalFormatting sqref="G10">
    <cfRule type="expression" dxfId="265" priority="61">
      <formula>COUNTIF(G11:G65, "&gt;="&amp;$G$4)=0</formula>
    </cfRule>
  </conditionalFormatting>
  <conditionalFormatting sqref="G11:G65">
    <cfRule type="expression" dxfId="264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2"/>
  <sheetViews>
    <sheetView workbookViewId="0"/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11" x14ac:dyDescent="0.3">
      <c r="A1" s="2"/>
      <c r="B1" s="48" t="s">
        <v>56</v>
      </c>
      <c r="C1" s="48"/>
      <c r="D1" s="48"/>
      <c r="E1" s="48"/>
    </row>
    <row r="2" spans="1:11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G2" s="23" t="s">
        <v>24</v>
      </c>
      <c r="H2" s="23" t="s">
        <v>27</v>
      </c>
      <c r="I2" s="23" t="s">
        <v>30</v>
      </c>
      <c r="J2" s="23" t="s">
        <v>32</v>
      </c>
      <c r="K2" s="23" t="s">
        <v>35</v>
      </c>
    </row>
    <row r="3" spans="1:11" x14ac:dyDescent="0.3">
      <c r="A3" s="2"/>
      <c r="B3" s="22" t="s">
        <v>69</v>
      </c>
      <c r="C3" s="24">
        <v>15</v>
      </c>
      <c r="D3" s="24">
        <v>37</v>
      </c>
      <c r="E3" s="24">
        <v>48</v>
      </c>
      <c r="G3" s="25">
        <v>15</v>
      </c>
      <c r="H3" s="25">
        <v>37</v>
      </c>
      <c r="I3" s="25">
        <v>48</v>
      </c>
      <c r="J3" s="25">
        <v>0</v>
      </c>
      <c r="K3" s="25">
        <v>0</v>
      </c>
    </row>
    <row r="4" spans="1:11" x14ac:dyDescent="0.3">
      <c r="A4" s="2"/>
      <c r="B4" s="22" t="s">
        <v>70</v>
      </c>
      <c r="C4" s="26">
        <v>9</v>
      </c>
      <c r="D4" s="26">
        <v>22.2</v>
      </c>
      <c r="E4" s="26">
        <v>28.8</v>
      </c>
      <c r="G4" s="25">
        <v>9</v>
      </c>
      <c r="H4" s="25">
        <v>22.2</v>
      </c>
      <c r="I4" s="25">
        <v>28.8</v>
      </c>
      <c r="J4" s="25">
        <v>0</v>
      </c>
      <c r="K4" s="25">
        <v>0</v>
      </c>
    </row>
    <row r="5" spans="1:11" x14ac:dyDescent="0.3">
      <c r="A5" s="2"/>
      <c r="B5" s="22" t="s">
        <v>71</v>
      </c>
      <c r="C5" s="24">
        <v>1</v>
      </c>
      <c r="D5" s="24">
        <v>2</v>
      </c>
      <c r="E5" s="24">
        <v>3</v>
      </c>
    </row>
    <row r="6" spans="1:11" x14ac:dyDescent="0.3">
      <c r="A6" s="2"/>
      <c r="B6" s="22" t="s">
        <v>72</v>
      </c>
      <c r="C6" s="5" t="s">
        <v>73</v>
      </c>
      <c r="D6" s="5" t="s">
        <v>74</v>
      </c>
      <c r="E6" s="5" t="s">
        <v>75</v>
      </c>
    </row>
    <row r="7" spans="1:11" x14ac:dyDescent="0.3">
      <c r="A7" s="2"/>
      <c r="B7" s="22" t="s">
        <v>76</v>
      </c>
      <c r="C7" s="24"/>
      <c r="D7" s="24"/>
      <c r="E7" s="24"/>
    </row>
    <row r="8" spans="1:11" x14ac:dyDescent="0.3">
      <c r="A8" s="2"/>
      <c r="B8" s="2"/>
      <c r="C8" s="2"/>
      <c r="D8" s="2"/>
      <c r="E8" s="2"/>
    </row>
    <row r="9" spans="1:11" x14ac:dyDescent="0.3">
      <c r="A9" s="1"/>
      <c r="B9" s="48" t="s">
        <v>77</v>
      </c>
      <c r="C9" s="48"/>
      <c r="D9" s="48"/>
      <c r="E9" s="48"/>
    </row>
    <row r="10" spans="1:11" x14ac:dyDescent="0.3">
      <c r="A10" s="22" t="s">
        <v>78</v>
      </c>
      <c r="B10" s="22" t="s">
        <v>79</v>
      </c>
      <c r="C10" s="22" t="s">
        <v>64</v>
      </c>
      <c r="D10" s="22" t="s">
        <v>65</v>
      </c>
      <c r="E10" s="22" t="s">
        <v>66</v>
      </c>
      <c r="G10" s="23" t="s">
        <v>24</v>
      </c>
      <c r="H10" s="23" t="s">
        <v>27</v>
      </c>
      <c r="I10" s="23" t="s">
        <v>30</v>
      </c>
      <c r="J10" s="23" t="s">
        <v>32</v>
      </c>
      <c r="K10" s="23" t="s">
        <v>35</v>
      </c>
    </row>
    <row r="11" spans="1:11" x14ac:dyDescent="0.3">
      <c r="A11" s="24"/>
      <c r="B11" s="24"/>
      <c r="C11" s="24">
        <v>14</v>
      </c>
      <c r="D11" s="24">
        <v>32</v>
      </c>
      <c r="E11" s="24">
        <v>22</v>
      </c>
      <c r="G11" s="25">
        <v>14</v>
      </c>
      <c r="H11" s="25">
        <v>32</v>
      </c>
      <c r="I11" s="25">
        <v>22</v>
      </c>
      <c r="J11" s="25">
        <v>0</v>
      </c>
      <c r="K11" s="25">
        <v>0</v>
      </c>
    </row>
    <row r="12" spans="1:11" x14ac:dyDescent="0.3">
      <c r="A12" s="26"/>
      <c r="B12" s="26"/>
      <c r="C12" s="26">
        <v>5</v>
      </c>
      <c r="D12" s="26">
        <v>4</v>
      </c>
      <c r="E12" s="26">
        <v>11</v>
      </c>
      <c r="G12" s="25">
        <v>5</v>
      </c>
      <c r="H12" s="25">
        <v>4</v>
      </c>
      <c r="I12" s="25">
        <v>11</v>
      </c>
      <c r="J12" s="25">
        <v>0</v>
      </c>
      <c r="K12" s="25">
        <v>0</v>
      </c>
    </row>
    <row r="13" spans="1:11" x14ac:dyDescent="0.3">
      <c r="A13" s="24"/>
      <c r="B13" s="24"/>
      <c r="C13" s="24">
        <v>13</v>
      </c>
      <c r="D13" s="24">
        <v>14</v>
      </c>
      <c r="E13" s="24">
        <v>32</v>
      </c>
      <c r="G13" s="25">
        <v>13</v>
      </c>
      <c r="H13" s="25">
        <v>14</v>
      </c>
      <c r="I13" s="25">
        <v>32</v>
      </c>
      <c r="J13" s="25">
        <v>0</v>
      </c>
      <c r="K13" s="25">
        <v>0</v>
      </c>
    </row>
    <row r="14" spans="1:11" x14ac:dyDescent="0.3">
      <c r="A14" s="26"/>
      <c r="B14" s="26"/>
      <c r="C14" s="26">
        <v>13</v>
      </c>
      <c r="D14" s="26">
        <v>18</v>
      </c>
      <c r="E14" s="26">
        <v>28</v>
      </c>
      <c r="G14" s="25">
        <v>13</v>
      </c>
      <c r="H14" s="25">
        <v>18</v>
      </c>
      <c r="I14" s="25">
        <v>28</v>
      </c>
      <c r="J14" s="25">
        <v>0</v>
      </c>
      <c r="K14" s="25">
        <v>0</v>
      </c>
    </row>
    <row r="15" spans="1:11" x14ac:dyDescent="0.3">
      <c r="A15" s="24"/>
      <c r="B15" s="24"/>
      <c r="C15" s="24">
        <v>8</v>
      </c>
      <c r="D15" s="24">
        <v>7</v>
      </c>
      <c r="E15" s="24">
        <v>8</v>
      </c>
      <c r="G15" s="25">
        <v>8</v>
      </c>
      <c r="H15" s="25">
        <v>7</v>
      </c>
      <c r="I15" s="25">
        <v>8</v>
      </c>
      <c r="J15" s="25">
        <v>0</v>
      </c>
      <c r="K15" s="25">
        <v>0</v>
      </c>
    </row>
    <row r="16" spans="1:11" x14ac:dyDescent="0.3">
      <c r="A16" s="26"/>
      <c r="B16" s="26"/>
      <c r="C16" s="26">
        <v>7</v>
      </c>
      <c r="D16" s="26">
        <v>30</v>
      </c>
      <c r="E16" s="26">
        <v>24</v>
      </c>
      <c r="G16" s="25">
        <v>7</v>
      </c>
      <c r="H16" s="25">
        <v>30</v>
      </c>
      <c r="I16" s="25">
        <v>24</v>
      </c>
      <c r="J16" s="25">
        <v>0</v>
      </c>
      <c r="K16" s="25">
        <v>0</v>
      </c>
    </row>
    <row r="17" spans="1:11" x14ac:dyDescent="0.3">
      <c r="A17" s="24"/>
      <c r="B17" s="24"/>
      <c r="C17" s="24">
        <v>7</v>
      </c>
      <c r="D17" s="24">
        <v>18</v>
      </c>
      <c r="E17" s="24">
        <v>19</v>
      </c>
      <c r="G17" s="25">
        <v>7</v>
      </c>
      <c r="H17" s="25">
        <v>18</v>
      </c>
      <c r="I17" s="25">
        <v>19</v>
      </c>
      <c r="J17" s="25">
        <v>0</v>
      </c>
      <c r="K17" s="25">
        <v>0</v>
      </c>
    </row>
    <row r="18" spans="1:11" x14ac:dyDescent="0.3">
      <c r="A18" s="26"/>
      <c r="B18" s="26"/>
      <c r="C18" s="26">
        <v>10</v>
      </c>
      <c r="D18" s="26">
        <v>30</v>
      </c>
      <c r="E18" s="26">
        <v>25</v>
      </c>
      <c r="G18" s="25">
        <v>10</v>
      </c>
      <c r="H18" s="25">
        <v>30</v>
      </c>
      <c r="I18" s="25">
        <v>25</v>
      </c>
      <c r="J18" s="25">
        <v>0</v>
      </c>
      <c r="K18" s="25">
        <v>0</v>
      </c>
    </row>
    <row r="19" spans="1:11" x14ac:dyDescent="0.3">
      <c r="A19" s="24"/>
      <c r="B19" s="24"/>
      <c r="C19" s="24">
        <v>8</v>
      </c>
      <c r="D19" s="24">
        <v>19</v>
      </c>
      <c r="E19" s="24">
        <v>15</v>
      </c>
      <c r="G19" s="25">
        <v>8</v>
      </c>
      <c r="H19" s="25">
        <v>19</v>
      </c>
      <c r="I19" s="25">
        <v>15</v>
      </c>
      <c r="J19" s="25">
        <v>0</v>
      </c>
      <c r="K19" s="25">
        <v>0</v>
      </c>
    </row>
    <row r="20" spans="1:11" x14ac:dyDescent="0.3">
      <c r="A20" s="26"/>
      <c r="B20" s="26"/>
      <c r="C20" s="26">
        <v>7</v>
      </c>
      <c r="D20" s="26">
        <v>12</v>
      </c>
      <c r="E20" s="26">
        <v>19</v>
      </c>
      <c r="G20" s="25">
        <v>7</v>
      </c>
      <c r="H20" s="25">
        <v>12</v>
      </c>
      <c r="I20" s="25">
        <v>19</v>
      </c>
      <c r="J20" s="25">
        <v>0</v>
      </c>
      <c r="K20" s="25">
        <v>0</v>
      </c>
    </row>
    <row r="21" spans="1:11" x14ac:dyDescent="0.3">
      <c r="A21" s="24"/>
      <c r="B21" s="24"/>
      <c r="C21" s="24">
        <v>0</v>
      </c>
      <c r="D21" s="24">
        <v>17</v>
      </c>
      <c r="E21" s="24">
        <v>21</v>
      </c>
      <c r="G21" s="25">
        <v>0</v>
      </c>
      <c r="H21" s="25">
        <v>17</v>
      </c>
      <c r="I21" s="25">
        <v>21</v>
      </c>
      <c r="J21" s="25">
        <v>0</v>
      </c>
      <c r="K21" s="25">
        <v>0</v>
      </c>
    </row>
    <row r="22" spans="1:11" x14ac:dyDescent="0.3">
      <c r="A22" s="26"/>
      <c r="B22" s="26"/>
      <c r="C22" s="26">
        <v>9</v>
      </c>
      <c r="D22" s="26">
        <v>17.5</v>
      </c>
      <c r="E22" s="26">
        <v>21</v>
      </c>
      <c r="G22" s="25">
        <v>9</v>
      </c>
      <c r="H22" s="25">
        <v>17.5</v>
      </c>
      <c r="I22" s="25">
        <v>21</v>
      </c>
      <c r="J22" s="25">
        <v>0</v>
      </c>
      <c r="K22" s="25">
        <v>0</v>
      </c>
    </row>
    <row r="23" spans="1:11" x14ac:dyDescent="0.3">
      <c r="A23" s="24"/>
      <c r="B23" s="24"/>
      <c r="C23" s="24">
        <v>9</v>
      </c>
      <c r="D23" s="24">
        <v>27.5</v>
      </c>
      <c r="E23" s="24">
        <v>20</v>
      </c>
      <c r="G23" s="25">
        <v>9</v>
      </c>
      <c r="H23" s="25">
        <v>27.5</v>
      </c>
      <c r="I23" s="25">
        <v>20</v>
      </c>
      <c r="J23" s="25">
        <v>0</v>
      </c>
      <c r="K23" s="25">
        <v>0</v>
      </c>
    </row>
    <row r="24" spans="1:11" x14ac:dyDescent="0.3">
      <c r="A24" s="26"/>
      <c r="B24" s="26"/>
      <c r="C24" s="26">
        <v>9</v>
      </c>
      <c r="D24" s="26">
        <v>20</v>
      </c>
      <c r="E24" s="26">
        <v>28</v>
      </c>
      <c r="G24" s="25">
        <v>9</v>
      </c>
      <c r="H24" s="25">
        <v>20</v>
      </c>
      <c r="I24" s="25">
        <v>28</v>
      </c>
      <c r="J24" s="25">
        <v>0</v>
      </c>
      <c r="K24" s="25">
        <v>0</v>
      </c>
    </row>
    <row r="25" spans="1:11" x14ac:dyDescent="0.3">
      <c r="A25" s="24"/>
      <c r="B25" s="24"/>
      <c r="C25" s="24">
        <v>13</v>
      </c>
      <c r="D25" s="24">
        <v>32</v>
      </c>
      <c r="E25" s="24">
        <v>29</v>
      </c>
      <c r="G25" s="25">
        <v>13</v>
      </c>
      <c r="H25" s="25">
        <v>32</v>
      </c>
      <c r="I25" s="25">
        <v>29</v>
      </c>
      <c r="J25" s="25">
        <v>0</v>
      </c>
      <c r="K25" s="25">
        <v>0</v>
      </c>
    </row>
    <row r="26" spans="1:11" x14ac:dyDescent="0.3">
      <c r="A26" s="26"/>
      <c r="B26" s="26"/>
      <c r="C26" s="26">
        <v>9</v>
      </c>
      <c r="D26" s="26">
        <v>8.5</v>
      </c>
      <c r="E26" s="26">
        <v>16</v>
      </c>
      <c r="G26" s="25">
        <v>9</v>
      </c>
      <c r="H26" s="25">
        <v>8.5</v>
      </c>
      <c r="I26" s="25">
        <v>16</v>
      </c>
      <c r="J26" s="25">
        <v>0</v>
      </c>
      <c r="K26" s="25">
        <v>0</v>
      </c>
    </row>
    <row r="27" spans="1:11" x14ac:dyDescent="0.3">
      <c r="A27" s="24"/>
      <c r="B27" s="24"/>
      <c r="C27" s="24">
        <v>9</v>
      </c>
      <c r="D27" s="24">
        <v>23</v>
      </c>
      <c r="E27" s="24">
        <v>35</v>
      </c>
      <c r="G27" s="25">
        <v>9</v>
      </c>
      <c r="H27" s="25">
        <v>23</v>
      </c>
      <c r="I27" s="25">
        <v>35</v>
      </c>
      <c r="J27" s="25">
        <v>0</v>
      </c>
      <c r="K27" s="25">
        <v>0</v>
      </c>
    </row>
    <row r="28" spans="1:11" x14ac:dyDescent="0.3">
      <c r="A28" s="26"/>
      <c r="B28" s="26"/>
      <c r="C28" s="26">
        <v>11</v>
      </c>
      <c r="D28" s="26">
        <v>14</v>
      </c>
      <c r="E28" s="26">
        <v>22</v>
      </c>
      <c r="G28" s="25">
        <v>11</v>
      </c>
      <c r="H28" s="25">
        <v>14</v>
      </c>
      <c r="I28" s="25">
        <v>22</v>
      </c>
      <c r="J28" s="25">
        <v>0</v>
      </c>
      <c r="K28" s="25">
        <v>0</v>
      </c>
    </row>
    <row r="29" spans="1:11" x14ac:dyDescent="0.3">
      <c r="A29" s="24"/>
      <c r="B29" s="24"/>
      <c r="C29" s="24">
        <v>13</v>
      </c>
      <c r="D29" s="24">
        <v>36</v>
      </c>
      <c r="E29" s="24">
        <v>36</v>
      </c>
      <c r="G29" s="25">
        <v>13</v>
      </c>
      <c r="H29" s="25">
        <v>36</v>
      </c>
      <c r="I29" s="25">
        <v>36</v>
      </c>
      <c r="J29" s="25">
        <v>0</v>
      </c>
      <c r="K29" s="25">
        <v>0</v>
      </c>
    </row>
    <row r="30" spans="1:11" x14ac:dyDescent="0.3">
      <c r="A30" s="26"/>
      <c r="B30" s="26"/>
      <c r="C30" s="26">
        <v>13</v>
      </c>
      <c r="D30" s="26">
        <v>30.5</v>
      </c>
      <c r="E30" s="26">
        <v>39</v>
      </c>
      <c r="G30" s="25">
        <v>13</v>
      </c>
      <c r="H30" s="25">
        <v>30.5</v>
      </c>
      <c r="I30" s="25">
        <v>39</v>
      </c>
      <c r="J30" s="25">
        <v>0</v>
      </c>
      <c r="K30" s="25">
        <v>0</v>
      </c>
    </row>
    <row r="31" spans="1:11" x14ac:dyDescent="0.3">
      <c r="A31" s="24"/>
      <c r="B31" s="24"/>
      <c r="C31" s="24">
        <v>7</v>
      </c>
      <c r="D31" s="24">
        <v>26</v>
      </c>
      <c r="E31" s="24">
        <v>16</v>
      </c>
      <c r="G31" s="25">
        <v>7</v>
      </c>
      <c r="H31" s="25">
        <v>26</v>
      </c>
      <c r="I31" s="25">
        <v>16</v>
      </c>
      <c r="J31" s="25">
        <v>0</v>
      </c>
      <c r="K31" s="25">
        <v>0</v>
      </c>
    </row>
    <row r="32" spans="1:11" x14ac:dyDescent="0.3">
      <c r="A32" s="26"/>
      <c r="B32" s="26"/>
      <c r="C32" s="26">
        <v>9</v>
      </c>
      <c r="D32" s="26">
        <v>2</v>
      </c>
      <c r="E32" s="26">
        <v>11</v>
      </c>
      <c r="G32" s="25">
        <v>9</v>
      </c>
      <c r="H32" s="25">
        <v>2</v>
      </c>
      <c r="I32" s="25">
        <v>11</v>
      </c>
      <c r="J32" s="25">
        <v>0</v>
      </c>
      <c r="K32" s="25">
        <v>0</v>
      </c>
    </row>
    <row r="33" spans="1:11" x14ac:dyDescent="0.3">
      <c r="A33" s="24"/>
      <c r="B33" s="24"/>
      <c r="C33" s="24">
        <v>13</v>
      </c>
      <c r="D33" s="24">
        <v>16</v>
      </c>
      <c r="E33" s="24">
        <v>30</v>
      </c>
      <c r="G33" s="25">
        <v>13</v>
      </c>
      <c r="H33" s="25">
        <v>16</v>
      </c>
      <c r="I33" s="25">
        <v>30</v>
      </c>
      <c r="J33" s="25">
        <v>0</v>
      </c>
      <c r="K33" s="25">
        <v>0</v>
      </c>
    </row>
    <row r="34" spans="1:11" x14ac:dyDescent="0.3">
      <c r="A34" s="26"/>
      <c r="B34" s="26"/>
      <c r="C34" s="26">
        <v>10</v>
      </c>
      <c r="D34" s="26">
        <v>0</v>
      </c>
      <c r="E34" s="26">
        <v>21</v>
      </c>
      <c r="G34" s="25">
        <v>10</v>
      </c>
      <c r="H34" s="25">
        <v>0</v>
      </c>
      <c r="I34" s="25">
        <v>21</v>
      </c>
      <c r="J34" s="25">
        <v>0</v>
      </c>
      <c r="K34" s="25">
        <v>0</v>
      </c>
    </row>
    <row r="35" spans="1:11" x14ac:dyDescent="0.3">
      <c r="A35" s="24"/>
      <c r="B35" s="24"/>
      <c r="C35" s="24">
        <v>6</v>
      </c>
      <c r="D35" s="24">
        <v>10</v>
      </c>
      <c r="E35" s="24">
        <v>22</v>
      </c>
      <c r="G35" s="25">
        <v>6</v>
      </c>
      <c r="H35" s="25">
        <v>10</v>
      </c>
      <c r="I35" s="25">
        <v>22</v>
      </c>
      <c r="J35" s="25">
        <v>0</v>
      </c>
      <c r="K35" s="25">
        <v>0</v>
      </c>
    </row>
    <row r="36" spans="1:11" x14ac:dyDescent="0.3">
      <c r="A36" s="26"/>
      <c r="B36" s="26"/>
      <c r="C36" s="26">
        <v>8</v>
      </c>
      <c r="D36" s="26">
        <v>5</v>
      </c>
      <c r="E36" s="26">
        <v>6</v>
      </c>
      <c r="G36" s="25">
        <v>8</v>
      </c>
      <c r="H36" s="25">
        <v>5</v>
      </c>
      <c r="I36" s="25">
        <v>6</v>
      </c>
      <c r="J36" s="25">
        <v>0</v>
      </c>
      <c r="K36" s="25">
        <v>0</v>
      </c>
    </row>
    <row r="37" spans="1:11" x14ac:dyDescent="0.3">
      <c r="A37" s="24"/>
      <c r="B37" s="24"/>
      <c r="C37" s="24">
        <v>9</v>
      </c>
      <c r="D37" s="24">
        <v>22</v>
      </c>
      <c r="E37" s="24">
        <v>38</v>
      </c>
      <c r="G37" s="25">
        <v>9</v>
      </c>
      <c r="H37" s="25">
        <v>22</v>
      </c>
      <c r="I37" s="25">
        <v>38</v>
      </c>
      <c r="J37" s="25">
        <v>0</v>
      </c>
      <c r="K37" s="25">
        <v>0</v>
      </c>
    </row>
    <row r="38" spans="1:11" x14ac:dyDescent="0.3">
      <c r="A38" s="26"/>
      <c r="B38" s="26"/>
      <c r="C38" s="26">
        <v>11</v>
      </c>
      <c r="D38" s="26">
        <v>15</v>
      </c>
      <c r="E38" s="26">
        <v>20</v>
      </c>
      <c r="G38" s="25">
        <v>11</v>
      </c>
      <c r="H38" s="25">
        <v>15</v>
      </c>
      <c r="I38" s="25">
        <v>20</v>
      </c>
      <c r="J38" s="25">
        <v>0</v>
      </c>
      <c r="K38" s="25">
        <v>0</v>
      </c>
    </row>
    <row r="39" spans="1:11" x14ac:dyDescent="0.3">
      <c r="A39" s="24"/>
      <c r="B39" s="24"/>
      <c r="C39" s="24">
        <v>11</v>
      </c>
      <c r="D39" s="24">
        <v>29</v>
      </c>
      <c r="E39" s="24">
        <v>19</v>
      </c>
      <c r="G39" s="25">
        <v>11</v>
      </c>
      <c r="H39" s="25">
        <v>29</v>
      </c>
      <c r="I39" s="25">
        <v>19</v>
      </c>
      <c r="J39" s="25">
        <v>0</v>
      </c>
      <c r="K39" s="25">
        <v>0</v>
      </c>
    </row>
    <row r="40" spans="1:11" x14ac:dyDescent="0.3">
      <c r="A40" s="26"/>
      <c r="B40" s="26"/>
      <c r="C40" s="26">
        <v>12</v>
      </c>
      <c r="D40" s="26">
        <v>8</v>
      </c>
      <c r="E40" s="26">
        <v>17</v>
      </c>
      <c r="G40" s="25">
        <v>12</v>
      </c>
      <c r="H40" s="25">
        <v>8</v>
      </c>
      <c r="I40" s="25">
        <v>17</v>
      </c>
      <c r="J40" s="25">
        <v>0</v>
      </c>
      <c r="K40" s="25">
        <v>0</v>
      </c>
    </row>
    <row r="41" spans="1:11" x14ac:dyDescent="0.3">
      <c r="A41" s="24"/>
      <c r="B41" s="24"/>
      <c r="C41" s="24">
        <v>8</v>
      </c>
      <c r="D41" s="24">
        <v>27</v>
      </c>
      <c r="E41" s="24">
        <v>22</v>
      </c>
      <c r="G41" s="25">
        <v>8</v>
      </c>
      <c r="H41" s="25">
        <v>27</v>
      </c>
      <c r="I41" s="25">
        <v>22</v>
      </c>
      <c r="J41" s="25">
        <v>0</v>
      </c>
      <c r="K41" s="25">
        <v>0</v>
      </c>
    </row>
    <row r="42" spans="1:11" x14ac:dyDescent="0.3">
      <c r="A42" s="26"/>
      <c r="B42" s="26"/>
      <c r="C42" s="26">
        <v>9</v>
      </c>
      <c r="D42" s="26">
        <v>14</v>
      </c>
      <c r="E42" s="26">
        <v>9</v>
      </c>
      <c r="G42" s="25">
        <v>9</v>
      </c>
      <c r="H42" s="25">
        <v>14</v>
      </c>
      <c r="I42" s="25">
        <v>9</v>
      </c>
      <c r="J42" s="25">
        <v>0</v>
      </c>
      <c r="K42" s="25">
        <v>0</v>
      </c>
    </row>
    <row r="43" spans="1:11" x14ac:dyDescent="0.3">
      <c r="A43" s="24"/>
      <c r="B43" s="24"/>
      <c r="C43" s="24">
        <v>9</v>
      </c>
      <c r="D43" s="24">
        <v>24</v>
      </c>
      <c r="E43" s="24">
        <v>12</v>
      </c>
      <c r="G43" s="25">
        <v>9</v>
      </c>
      <c r="H43" s="25">
        <v>24</v>
      </c>
      <c r="I43" s="25">
        <v>12</v>
      </c>
      <c r="J43" s="25">
        <v>0</v>
      </c>
      <c r="K43" s="25">
        <v>0</v>
      </c>
    </row>
    <row r="44" spans="1:11" x14ac:dyDescent="0.3">
      <c r="A44" s="26"/>
      <c r="B44" s="26"/>
      <c r="C44" s="26">
        <v>10</v>
      </c>
      <c r="D44" s="26">
        <v>26</v>
      </c>
      <c r="E44" s="26">
        <v>20</v>
      </c>
      <c r="G44" s="25">
        <v>10</v>
      </c>
      <c r="H44" s="25">
        <v>26</v>
      </c>
      <c r="I44" s="25">
        <v>20</v>
      </c>
      <c r="J44" s="25">
        <v>0</v>
      </c>
      <c r="K44" s="25">
        <v>0</v>
      </c>
    </row>
    <row r="45" spans="1:11" x14ac:dyDescent="0.3">
      <c r="A45" s="24"/>
      <c r="B45" s="24"/>
      <c r="C45" s="24">
        <v>2</v>
      </c>
      <c r="D45" s="24">
        <v>0</v>
      </c>
      <c r="E45" s="24">
        <v>21</v>
      </c>
      <c r="G45" s="25">
        <v>2</v>
      </c>
      <c r="H45" s="25">
        <v>0</v>
      </c>
      <c r="I45" s="25">
        <v>21</v>
      </c>
      <c r="J45" s="25">
        <v>0</v>
      </c>
      <c r="K45" s="25">
        <v>0</v>
      </c>
    </row>
    <row r="46" spans="1:11" x14ac:dyDescent="0.3">
      <c r="A46" s="26"/>
      <c r="B46" s="26"/>
      <c r="C46" s="26">
        <v>9</v>
      </c>
      <c r="D46" s="26">
        <v>22</v>
      </c>
      <c r="E46" s="26">
        <v>15</v>
      </c>
      <c r="G46" s="25">
        <v>9</v>
      </c>
      <c r="H46" s="25">
        <v>22</v>
      </c>
      <c r="I46" s="25">
        <v>15</v>
      </c>
      <c r="J46" s="25">
        <v>0</v>
      </c>
      <c r="K46" s="25">
        <v>0</v>
      </c>
    </row>
    <row r="47" spans="1:11" x14ac:dyDescent="0.3">
      <c r="A47" s="24"/>
      <c r="B47" s="24"/>
      <c r="C47" s="24">
        <v>10</v>
      </c>
      <c r="D47" s="24">
        <v>15</v>
      </c>
      <c r="E47" s="24">
        <v>20</v>
      </c>
      <c r="G47" s="25">
        <v>10</v>
      </c>
      <c r="H47" s="25">
        <v>15</v>
      </c>
      <c r="I47" s="25">
        <v>20</v>
      </c>
      <c r="J47" s="25">
        <v>0</v>
      </c>
      <c r="K47" s="25">
        <v>0</v>
      </c>
    </row>
    <row r="48" spans="1:11" x14ac:dyDescent="0.3">
      <c r="A48" s="26"/>
      <c r="B48" s="26"/>
      <c r="C48" s="26">
        <v>13</v>
      </c>
      <c r="D48" s="26">
        <v>36</v>
      </c>
      <c r="E48" s="26">
        <v>34</v>
      </c>
      <c r="G48" s="25">
        <v>13</v>
      </c>
      <c r="H48" s="25">
        <v>36</v>
      </c>
      <c r="I48" s="25">
        <v>34</v>
      </c>
      <c r="J48" s="25">
        <v>0</v>
      </c>
      <c r="K48" s="25">
        <v>0</v>
      </c>
    </row>
    <row r="49" spans="1:11" x14ac:dyDescent="0.3">
      <c r="A49" s="24"/>
      <c r="B49" s="24"/>
      <c r="C49" s="24">
        <v>3</v>
      </c>
      <c r="D49" s="24">
        <v>10</v>
      </c>
      <c r="E49" s="24">
        <v>17</v>
      </c>
      <c r="G49" s="25">
        <v>3</v>
      </c>
      <c r="H49" s="25">
        <v>10</v>
      </c>
      <c r="I49" s="25">
        <v>17</v>
      </c>
      <c r="J49" s="25">
        <v>0</v>
      </c>
      <c r="K49" s="25">
        <v>0</v>
      </c>
    </row>
    <row r="50" spans="1:11" x14ac:dyDescent="0.3">
      <c r="A50" s="26"/>
      <c r="B50" s="26"/>
      <c r="C50" s="26">
        <v>9</v>
      </c>
      <c r="D50" s="26">
        <v>16</v>
      </c>
      <c r="E50" s="26">
        <v>20</v>
      </c>
      <c r="G50" s="25">
        <v>9</v>
      </c>
      <c r="H50" s="25">
        <v>16</v>
      </c>
      <c r="I50" s="25">
        <v>20</v>
      </c>
      <c r="J50" s="25">
        <v>0</v>
      </c>
      <c r="K50" s="25">
        <v>0</v>
      </c>
    </row>
    <row r="51" spans="1:11" x14ac:dyDescent="0.3">
      <c r="A51" s="24"/>
      <c r="B51" s="24"/>
      <c r="C51" s="24">
        <v>9</v>
      </c>
      <c r="D51" s="24">
        <v>7</v>
      </c>
      <c r="E51" s="24">
        <v>19</v>
      </c>
      <c r="G51" s="25">
        <v>9</v>
      </c>
      <c r="H51" s="25">
        <v>7</v>
      </c>
      <c r="I51" s="25">
        <v>19</v>
      </c>
      <c r="J51" s="25">
        <v>0</v>
      </c>
      <c r="K51" s="25">
        <v>0</v>
      </c>
    </row>
    <row r="52" spans="1:11" x14ac:dyDescent="0.3">
      <c r="A52" s="26"/>
      <c r="B52" s="26"/>
      <c r="C52" s="26">
        <v>12</v>
      </c>
      <c r="D52" s="26">
        <v>32</v>
      </c>
      <c r="E52" s="26">
        <v>19</v>
      </c>
      <c r="G52" s="25">
        <v>12</v>
      </c>
      <c r="H52" s="25">
        <v>32</v>
      </c>
      <c r="I52" s="25">
        <v>19</v>
      </c>
      <c r="J52" s="25">
        <v>0</v>
      </c>
      <c r="K52" s="25">
        <v>0</v>
      </c>
    </row>
    <row r="53" spans="1:11" x14ac:dyDescent="0.3">
      <c r="A53" s="24"/>
      <c r="B53" s="24"/>
      <c r="C53" s="24">
        <v>9</v>
      </c>
      <c r="D53" s="24">
        <v>36</v>
      </c>
      <c r="E53" s="24">
        <v>20</v>
      </c>
      <c r="G53" s="25">
        <v>9</v>
      </c>
      <c r="H53" s="25">
        <v>36</v>
      </c>
      <c r="I53" s="25">
        <v>20</v>
      </c>
      <c r="J53" s="25">
        <v>0</v>
      </c>
      <c r="K53" s="25">
        <v>0</v>
      </c>
    </row>
    <row r="54" spans="1:11" x14ac:dyDescent="0.3">
      <c r="A54" s="26"/>
      <c r="B54" s="26"/>
      <c r="C54" s="26">
        <v>9</v>
      </c>
      <c r="D54" s="26">
        <v>28</v>
      </c>
      <c r="E54" s="26">
        <v>19</v>
      </c>
      <c r="G54" s="25">
        <v>9</v>
      </c>
      <c r="H54" s="25">
        <v>28</v>
      </c>
      <c r="I54" s="25">
        <v>19</v>
      </c>
      <c r="J54" s="25">
        <v>0</v>
      </c>
      <c r="K54" s="25">
        <v>0</v>
      </c>
    </row>
    <row r="55" spans="1:11" x14ac:dyDescent="0.3">
      <c r="A55" s="24"/>
      <c r="B55" s="24"/>
      <c r="C55" s="24">
        <v>0</v>
      </c>
      <c r="D55" s="24">
        <v>7</v>
      </c>
      <c r="E55" s="24">
        <v>1</v>
      </c>
      <c r="G55" s="25">
        <v>0</v>
      </c>
      <c r="H55" s="25">
        <v>7</v>
      </c>
      <c r="I55" s="25">
        <v>1</v>
      </c>
      <c r="J55" s="25">
        <v>0</v>
      </c>
      <c r="K55" s="25">
        <v>0</v>
      </c>
    </row>
    <row r="56" spans="1:11" x14ac:dyDescent="0.3">
      <c r="A56" s="26"/>
      <c r="B56" s="26"/>
      <c r="C56" s="26">
        <v>8</v>
      </c>
      <c r="D56" s="26">
        <v>5</v>
      </c>
      <c r="E56" s="26">
        <v>25</v>
      </c>
      <c r="G56" s="25">
        <v>8</v>
      </c>
      <c r="H56" s="25">
        <v>5</v>
      </c>
      <c r="I56" s="25">
        <v>25</v>
      </c>
      <c r="J56" s="25">
        <v>0</v>
      </c>
      <c r="K56" s="25">
        <v>0</v>
      </c>
    </row>
    <row r="57" spans="1:11" x14ac:dyDescent="0.3">
      <c r="A57" s="24"/>
      <c r="B57" s="24"/>
      <c r="C57" s="24">
        <v>13</v>
      </c>
      <c r="D57" s="24">
        <v>10.5</v>
      </c>
      <c r="E57" s="24">
        <v>33</v>
      </c>
      <c r="G57" s="25">
        <v>13</v>
      </c>
      <c r="H57" s="25">
        <v>10.5</v>
      </c>
      <c r="I57" s="25">
        <v>33</v>
      </c>
      <c r="J57" s="25">
        <v>0</v>
      </c>
      <c r="K57" s="25">
        <v>0</v>
      </c>
    </row>
    <row r="58" spans="1:11" x14ac:dyDescent="0.3">
      <c r="A58" s="26"/>
      <c r="B58" s="26"/>
      <c r="C58" s="26"/>
      <c r="D58" s="26"/>
      <c r="E58" s="26"/>
      <c r="G58" s="25">
        <v>0</v>
      </c>
      <c r="H58" s="25">
        <v>0</v>
      </c>
      <c r="I58" s="25">
        <v>0</v>
      </c>
      <c r="J58" s="25">
        <v>0</v>
      </c>
      <c r="K58" s="25">
        <v>0</v>
      </c>
    </row>
    <row r="59" spans="1:11" x14ac:dyDescent="0.3">
      <c r="A59" s="24"/>
      <c r="B59" s="24"/>
      <c r="C59" s="24"/>
      <c r="D59" s="24"/>
      <c r="E59" s="24"/>
      <c r="G59" s="25">
        <v>0</v>
      </c>
      <c r="H59" s="25">
        <v>0</v>
      </c>
      <c r="I59" s="25">
        <v>0</v>
      </c>
      <c r="J59" s="25">
        <v>0</v>
      </c>
      <c r="K59" s="25">
        <v>0</v>
      </c>
    </row>
    <row r="60" spans="1:11" x14ac:dyDescent="0.3">
      <c r="A60" s="26"/>
      <c r="B60" s="26"/>
      <c r="C60" s="26"/>
      <c r="D60" s="26"/>
      <c r="E60" s="26"/>
      <c r="G60" s="25">
        <v>0</v>
      </c>
      <c r="H60" s="25">
        <v>0</v>
      </c>
      <c r="I60" s="25">
        <v>0</v>
      </c>
      <c r="J60" s="25">
        <v>0</v>
      </c>
      <c r="K60" s="25">
        <v>0</v>
      </c>
    </row>
    <row r="61" spans="1:11" x14ac:dyDescent="0.3">
      <c r="A61" s="24"/>
      <c r="B61" s="24"/>
      <c r="C61" s="24"/>
      <c r="D61" s="24"/>
      <c r="E61" s="24"/>
      <c r="G61" s="25">
        <v>0</v>
      </c>
      <c r="H61" s="25">
        <v>0</v>
      </c>
      <c r="I61" s="25">
        <v>0</v>
      </c>
      <c r="J61" s="25">
        <v>0</v>
      </c>
      <c r="K61" s="25">
        <v>0</v>
      </c>
    </row>
    <row r="62" spans="1:11" x14ac:dyDescent="0.3">
      <c r="A62" s="26"/>
      <c r="B62" s="26"/>
      <c r="C62" s="26"/>
      <c r="D62" s="26"/>
      <c r="E62" s="26"/>
      <c r="G62" s="25">
        <v>0</v>
      </c>
      <c r="H62" s="25">
        <v>0</v>
      </c>
      <c r="I62" s="25">
        <v>0</v>
      </c>
      <c r="J62" s="25">
        <v>0</v>
      </c>
      <c r="K62" s="25">
        <v>0</v>
      </c>
    </row>
    <row r="63" spans="1:11" x14ac:dyDescent="0.3">
      <c r="A63" s="24"/>
      <c r="B63" s="24"/>
      <c r="C63" s="24"/>
      <c r="D63" s="24"/>
      <c r="E63" s="24"/>
      <c r="G63" s="25">
        <v>0</v>
      </c>
      <c r="H63" s="25">
        <v>0</v>
      </c>
      <c r="I63" s="25">
        <v>0</v>
      </c>
      <c r="J63" s="25">
        <v>0</v>
      </c>
      <c r="K63" s="25">
        <v>0</v>
      </c>
    </row>
    <row r="64" spans="1:11" x14ac:dyDescent="0.3">
      <c r="A64" s="26"/>
      <c r="B64" s="26"/>
      <c r="C64" s="26"/>
      <c r="D64" s="26"/>
      <c r="E64" s="26"/>
      <c r="G64" s="25">
        <v>0</v>
      </c>
      <c r="H64" s="25">
        <v>0</v>
      </c>
      <c r="I64" s="25">
        <v>0</v>
      </c>
      <c r="J64" s="25">
        <v>0</v>
      </c>
      <c r="K64" s="25">
        <v>0</v>
      </c>
    </row>
    <row r="65" spans="1:11" x14ac:dyDescent="0.3">
      <c r="A65" s="24"/>
      <c r="B65" s="24"/>
      <c r="C65" s="24"/>
      <c r="D65" s="24"/>
      <c r="E65" s="24"/>
      <c r="G65" s="25">
        <v>0</v>
      </c>
      <c r="H65" s="25">
        <v>0</v>
      </c>
      <c r="I65" s="25">
        <v>0</v>
      </c>
      <c r="J65" s="25">
        <v>0</v>
      </c>
      <c r="K65" s="25">
        <v>0</v>
      </c>
    </row>
    <row r="68" spans="1:11" x14ac:dyDescent="0.3">
      <c r="A68" s="27" t="s">
        <v>57</v>
      </c>
      <c r="B68" s="53" t="s">
        <v>58</v>
      </c>
      <c r="C68" s="51"/>
    </row>
    <row r="69" spans="1:11" x14ac:dyDescent="0.3">
      <c r="A69" s="28" t="s">
        <v>59</v>
      </c>
      <c r="B69" s="50" t="s">
        <v>60</v>
      </c>
      <c r="C69" s="51"/>
    </row>
    <row r="70" spans="1:11" x14ac:dyDescent="0.3">
      <c r="A70" s="29" t="s">
        <v>61</v>
      </c>
      <c r="B70" s="52" t="s">
        <v>62</v>
      </c>
      <c r="C70" s="51"/>
    </row>
    <row r="71" spans="1:11" x14ac:dyDescent="0.3">
      <c r="A71" s="30" t="s">
        <v>183</v>
      </c>
      <c r="B71" s="55" t="s">
        <v>184</v>
      </c>
      <c r="C71" s="51"/>
    </row>
    <row r="72" spans="1:11" x14ac:dyDescent="0.3">
      <c r="A72" s="31" t="s">
        <v>185</v>
      </c>
      <c r="B72" s="54" t="s">
        <v>186</v>
      </c>
      <c r="C72" s="51"/>
    </row>
  </sheetData>
  <mergeCells count="7">
    <mergeCell ref="B72:C72"/>
    <mergeCell ref="B71:C71"/>
    <mergeCell ref="B69:C69"/>
    <mergeCell ref="B70:C70"/>
    <mergeCell ref="B9:E9"/>
    <mergeCell ref="B1:E1"/>
    <mergeCell ref="B68:C68"/>
  </mergeCells>
  <conditionalFormatting sqref="A11:E65">
    <cfRule type="expression" dxfId="263" priority="26">
      <formula>ISBLANK(A11)</formula>
    </cfRule>
  </conditionalFormatting>
  <conditionalFormatting sqref="C3">
    <cfRule type="expression" dxfId="262" priority="2">
      <formula>ISBLANK(C3)</formula>
    </cfRule>
  </conditionalFormatting>
  <conditionalFormatting sqref="C4">
    <cfRule type="expression" dxfId="261" priority="4">
      <formula>ISBLANK(C4)</formula>
    </cfRule>
  </conditionalFormatting>
  <conditionalFormatting sqref="C5">
    <cfRule type="expression" dxfId="260" priority="6">
      <formula>ISBLANK(C5)</formula>
    </cfRule>
  </conditionalFormatting>
  <conditionalFormatting sqref="C10">
    <cfRule type="expression" dxfId="259" priority="25">
      <formula>COUNTIF(C11:C65, "&gt;="&amp;$C$4)=0</formula>
    </cfRule>
  </conditionalFormatting>
  <conditionalFormatting sqref="C11:C65">
    <cfRule type="expression" dxfId="258" priority="27">
      <formula>C11&gt;$C$3</formula>
    </cfRule>
  </conditionalFormatting>
  <conditionalFormatting sqref="C3:E3">
    <cfRule type="expression" dxfId="257" priority="1">
      <formula>OR(C3&gt;100,C3&lt;0)</formula>
    </cfRule>
  </conditionalFormatting>
  <conditionalFormatting sqref="C4:E4">
    <cfRule type="expression" dxfId="256" priority="3">
      <formula>OR(C4&gt;max_marks_cell,C4&lt;0)</formula>
    </cfRule>
  </conditionalFormatting>
  <conditionalFormatting sqref="C5:E5">
    <cfRule type="expression" dxfId="255" priority="5">
      <formula>OR(C5&gt;5,C5&lt;0)</formula>
    </cfRule>
  </conditionalFormatting>
  <conditionalFormatting sqref="C7:E7">
    <cfRule type="expression" dxfId="254" priority="7">
      <formula>OR(C7&gt;100,C7&lt;0)</formula>
    </cfRule>
    <cfRule type="expression" dxfId="253" priority="8">
      <formula>ISBLANK(C7)</formula>
    </cfRule>
  </conditionalFormatting>
  <conditionalFormatting sqref="D10">
    <cfRule type="expression" dxfId="252" priority="30">
      <formula>COUNTIF(D11:D65, "&gt;="&amp;$D$4)=0</formula>
    </cfRule>
  </conditionalFormatting>
  <conditionalFormatting sqref="D11:D65">
    <cfRule type="expression" dxfId="251" priority="32">
      <formula>D11&gt;$D$3</formula>
    </cfRule>
  </conditionalFormatting>
  <conditionalFormatting sqref="D3:E5">
    <cfRule type="expression" dxfId="250" priority="10">
      <formula>ISBLANK(D3)</formula>
    </cfRule>
  </conditionalFormatting>
  <conditionalFormatting sqref="E10">
    <cfRule type="expression" dxfId="249" priority="35">
      <formula>COUNTIF(E11:E65, "&gt;="&amp;$E$4)=0</formula>
    </cfRule>
  </conditionalFormatting>
  <conditionalFormatting sqref="E11:E65">
    <cfRule type="expression" dxfId="248" priority="37">
      <formula>E11&gt;$E$3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6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7" t="s">
        <v>53</v>
      </c>
      <c r="B1" s="57"/>
      <c r="C1" s="57"/>
      <c r="D1" s="57"/>
      <c r="E1" s="57"/>
      <c r="G1" s="57" t="s">
        <v>54</v>
      </c>
      <c r="H1" s="57"/>
      <c r="I1" s="57"/>
      <c r="J1" s="57"/>
      <c r="K1" s="57"/>
      <c r="M1" s="57" t="s">
        <v>55</v>
      </c>
      <c r="N1" s="57"/>
      <c r="O1" s="57"/>
      <c r="P1" s="57"/>
      <c r="Q1" s="57"/>
      <c r="S1" s="32"/>
      <c r="U1" s="56" t="s">
        <v>196</v>
      </c>
      <c r="V1" s="56"/>
      <c r="W1" s="56"/>
      <c r="X1" s="56"/>
      <c r="Y1" s="56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v>7</v>
      </c>
      <c r="B3" s="18">
        <v>29</v>
      </c>
      <c r="C3" s="18">
        <v>14</v>
      </c>
      <c r="D3" s="18">
        <v>0</v>
      </c>
      <c r="E3" s="18">
        <v>0</v>
      </c>
      <c r="G3" s="18">
        <v>7</v>
      </c>
      <c r="H3" s="18">
        <v>29</v>
      </c>
      <c r="I3" s="18">
        <v>14</v>
      </c>
      <c r="J3" s="18">
        <v>0</v>
      </c>
      <c r="K3" s="18">
        <v>0</v>
      </c>
      <c r="M3" s="18">
        <v>9</v>
      </c>
      <c r="N3" s="18">
        <v>9</v>
      </c>
      <c r="O3" s="18">
        <v>9</v>
      </c>
      <c r="P3" s="18">
        <v>9</v>
      </c>
      <c r="Q3" s="18">
        <v>9</v>
      </c>
      <c r="S3" s="32"/>
      <c r="U3" s="18">
        <v>23</v>
      </c>
      <c r="V3" s="18">
        <v>67</v>
      </c>
      <c r="W3" s="18">
        <v>37</v>
      </c>
      <c r="X3" s="18">
        <v>9</v>
      </c>
      <c r="Y3" s="18">
        <v>9</v>
      </c>
    </row>
    <row r="4" spans="1:25" x14ac:dyDescent="0.3">
      <c r="A4" s="18">
        <v>4.2</v>
      </c>
      <c r="B4" s="18">
        <v>17.399999999999999</v>
      </c>
      <c r="C4" s="18">
        <v>8.4</v>
      </c>
      <c r="D4" s="18">
        <v>0</v>
      </c>
      <c r="E4" s="18">
        <v>0</v>
      </c>
      <c r="G4" s="18">
        <v>4.2</v>
      </c>
      <c r="H4" s="18">
        <v>17.399999999999999</v>
      </c>
      <c r="I4" s="18">
        <v>8.4</v>
      </c>
      <c r="J4" s="18">
        <v>0</v>
      </c>
      <c r="K4" s="18">
        <v>0</v>
      </c>
      <c r="M4" s="18">
        <v>5.3999999999999986</v>
      </c>
      <c r="N4" s="18">
        <v>5.3999999999999986</v>
      </c>
      <c r="O4" s="18">
        <v>5.3999999999999986</v>
      </c>
      <c r="P4" s="18">
        <v>5.3999999999999986</v>
      </c>
      <c r="Q4" s="18">
        <v>5.3999999999999986</v>
      </c>
      <c r="S4" s="32"/>
      <c r="U4" s="18">
        <v>13.8</v>
      </c>
      <c r="V4" s="18">
        <v>40.200000000000003</v>
      </c>
      <c r="W4" s="18">
        <v>22.2</v>
      </c>
      <c r="X4" s="18">
        <v>5.3999999999999986</v>
      </c>
      <c r="Y4" s="18">
        <v>5.3999999999999986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v>3</v>
      </c>
      <c r="B7" s="18">
        <v>14</v>
      </c>
      <c r="C7" s="18">
        <v>1</v>
      </c>
      <c r="D7" s="18">
        <v>0</v>
      </c>
      <c r="E7" s="18">
        <v>0</v>
      </c>
      <c r="G7" s="18">
        <v>3</v>
      </c>
      <c r="H7" s="18">
        <v>14</v>
      </c>
      <c r="I7" s="18">
        <v>1</v>
      </c>
      <c r="J7" s="18">
        <v>0</v>
      </c>
      <c r="K7" s="18">
        <v>0</v>
      </c>
      <c r="M7" s="18">
        <v>8.7840000000000007</v>
      </c>
      <c r="N7" s="18">
        <v>8.7840000000000007</v>
      </c>
      <c r="O7" s="18">
        <v>8.7840000000000007</v>
      </c>
      <c r="P7" s="18">
        <v>8.7840000000000007</v>
      </c>
      <c r="Q7" s="18">
        <v>8.7840000000000007</v>
      </c>
      <c r="S7" s="32"/>
      <c r="U7" s="18">
        <v>14.784000000000001</v>
      </c>
      <c r="V7" s="18">
        <v>36.783999999999999</v>
      </c>
      <c r="W7" s="18">
        <v>10.784000000000001</v>
      </c>
      <c r="X7" s="18">
        <v>8.7840000000000007</v>
      </c>
      <c r="Y7" s="18">
        <v>8.7840000000000007</v>
      </c>
    </row>
    <row r="8" spans="1:25" x14ac:dyDescent="0.3">
      <c r="A8" s="18">
        <v>3</v>
      </c>
      <c r="B8" s="18">
        <v>25.5</v>
      </c>
      <c r="C8" s="18">
        <v>11</v>
      </c>
      <c r="D8" s="18">
        <v>0</v>
      </c>
      <c r="E8" s="18">
        <v>0</v>
      </c>
      <c r="G8" s="18">
        <v>3</v>
      </c>
      <c r="H8" s="18">
        <v>25.5</v>
      </c>
      <c r="I8" s="18">
        <v>11</v>
      </c>
      <c r="J8" s="18">
        <v>0</v>
      </c>
      <c r="K8" s="18">
        <v>0</v>
      </c>
      <c r="M8" s="18">
        <v>7.7760000000000007</v>
      </c>
      <c r="N8" s="18">
        <v>7.7760000000000007</v>
      </c>
      <c r="O8" s="18">
        <v>7.7760000000000007</v>
      </c>
      <c r="P8" s="18">
        <v>7.7760000000000007</v>
      </c>
      <c r="Q8" s="18">
        <v>7.7760000000000007</v>
      </c>
      <c r="S8" s="32"/>
      <c r="U8" s="18">
        <v>13.776</v>
      </c>
      <c r="V8" s="18">
        <v>58.776000000000003</v>
      </c>
      <c r="W8" s="18">
        <v>29.776</v>
      </c>
      <c r="X8" s="18">
        <v>7.7760000000000007</v>
      </c>
      <c r="Y8" s="18">
        <v>7.7760000000000007</v>
      </c>
    </row>
    <row r="9" spans="1:25" x14ac:dyDescent="0.3">
      <c r="A9" s="18">
        <v>3</v>
      </c>
      <c r="B9" s="18">
        <v>20</v>
      </c>
      <c r="C9" s="18">
        <v>5</v>
      </c>
      <c r="D9" s="18">
        <v>0</v>
      </c>
      <c r="E9" s="18">
        <v>0</v>
      </c>
      <c r="G9" s="18">
        <v>3</v>
      </c>
      <c r="H9" s="18">
        <v>20</v>
      </c>
      <c r="I9" s="18">
        <v>5</v>
      </c>
      <c r="J9" s="18">
        <v>0</v>
      </c>
      <c r="K9" s="18">
        <v>0</v>
      </c>
      <c r="M9" s="18">
        <v>8.7759999999999998</v>
      </c>
      <c r="N9" s="18">
        <v>8.7759999999999998</v>
      </c>
      <c r="O9" s="18">
        <v>8.7759999999999998</v>
      </c>
      <c r="P9" s="18">
        <v>8.7759999999999998</v>
      </c>
      <c r="Q9" s="18">
        <v>8.7759999999999998</v>
      </c>
      <c r="S9" s="32"/>
      <c r="U9" s="18">
        <v>14.776</v>
      </c>
      <c r="V9" s="18">
        <v>48.776000000000003</v>
      </c>
      <c r="W9" s="18">
        <v>18.776</v>
      </c>
      <c r="X9" s="18">
        <v>8.7759999999999998</v>
      </c>
      <c r="Y9" s="18">
        <v>8.7759999999999998</v>
      </c>
    </row>
    <row r="10" spans="1:25" x14ac:dyDescent="0.3">
      <c r="A10" s="18">
        <v>5</v>
      </c>
      <c r="B10" s="18">
        <v>14.5</v>
      </c>
      <c r="C10" s="18">
        <v>4</v>
      </c>
      <c r="D10" s="18">
        <v>0</v>
      </c>
      <c r="E10" s="18">
        <v>0</v>
      </c>
      <c r="G10" s="18">
        <v>5</v>
      </c>
      <c r="H10" s="18">
        <v>14.5</v>
      </c>
      <c r="I10" s="18">
        <v>4</v>
      </c>
      <c r="J10" s="18">
        <v>0</v>
      </c>
      <c r="K10" s="18">
        <v>0</v>
      </c>
      <c r="M10" s="18">
        <v>8.4359999999999999</v>
      </c>
      <c r="N10" s="18">
        <v>8.4359999999999999</v>
      </c>
      <c r="O10" s="18">
        <v>8.4359999999999999</v>
      </c>
      <c r="P10" s="18">
        <v>8.4359999999999999</v>
      </c>
      <c r="Q10" s="18">
        <v>8.4359999999999999</v>
      </c>
      <c r="S10" s="32"/>
      <c r="U10" s="18">
        <v>18.436</v>
      </c>
      <c r="V10" s="18">
        <v>37.436</v>
      </c>
      <c r="W10" s="18">
        <v>16.436</v>
      </c>
      <c r="X10" s="18">
        <v>8.4359999999999999</v>
      </c>
      <c r="Y10" s="18">
        <v>8.4359999999999999</v>
      </c>
    </row>
    <row r="11" spans="1:25" x14ac:dyDescent="0.3">
      <c r="A11" s="18">
        <v>7</v>
      </c>
      <c r="B11" s="18">
        <v>24</v>
      </c>
      <c r="C11" s="18">
        <v>8.5</v>
      </c>
      <c r="D11" s="18">
        <v>0</v>
      </c>
      <c r="E11" s="18">
        <v>0</v>
      </c>
      <c r="G11" s="18">
        <v>7</v>
      </c>
      <c r="H11" s="18">
        <v>24</v>
      </c>
      <c r="I11" s="18">
        <v>8.5</v>
      </c>
      <c r="J11" s="18">
        <v>0</v>
      </c>
      <c r="K11" s="18">
        <v>0</v>
      </c>
      <c r="M11" s="18">
        <v>7.6760000000000002</v>
      </c>
      <c r="N11" s="18">
        <v>7.6760000000000002</v>
      </c>
      <c r="O11" s="18">
        <v>7.6760000000000002</v>
      </c>
      <c r="P11" s="18">
        <v>7.6760000000000002</v>
      </c>
      <c r="Q11" s="18">
        <v>7.6760000000000002</v>
      </c>
      <c r="S11" s="32"/>
      <c r="U11" s="18">
        <v>21.675999999999998</v>
      </c>
      <c r="V11" s="18">
        <v>55.676000000000002</v>
      </c>
      <c r="W11" s="18">
        <v>24.675999999999998</v>
      </c>
      <c r="X11" s="18">
        <v>7.6760000000000002</v>
      </c>
      <c r="Y11" s="18">
        <v>7.6760000000000002</v>
      </c>
    </row>
    <row r="12" spans="1:25" x14ac:dyDescent="0.3">
      <c r="A12" s="18">
        <v>4</v>
      </c>
      <c r="B12" s="18">
        <v>18.5</v>
      </c>
      <c r="C12" s="18">
        <v>6</v>
      </c>
      <c r="D12" s="18">
        <v>0</v>
      </c>
      <c r="E12" s="18">
        <v>0</v>
      </c>
      <c r="G12" s="18">
        <v>4</v>
      </c>
      <c r="H12" s="18">
        <v>18.5</v>
      </c>
      <c r="I12" s="18">
        <v>6</v>
      </c>
      <c r="J12" s="18">
        <v>0</v>
      </c>
      <c r="K12" s="18">
        <v>0</v>
      </c>
      <c r="M12" s="18">
        <v>8.7460000000000004</v>
      </c>
      <c r="N12" s="18">
        <v>8.7460000000000004</v>
      </c>
      <c r="O12" s="18">
        <v>8.7460000000000004</v>
      </c>
      <c r="P12" s="18">
        <v>8.7460000000000004</v>
      </c>
      <c r="Q12" s="18">
        <v>8.7460000000000004</v>
      </c>
      <c r="S12" s="32"/>
      <c r="U12" s="18">
        <v>16.745999999999999</v>
      </c>
      <c r="V12" s="18">
        <v>45.746000000000002</v>
      </c>
      <c r="W12" s="18">
        <v>20.745999999999999</v>
      </c>
      <c r="X12" s="18">
        <v>8.7460000000000004</v>
      </c>
      <c r="Y12" s="18">
        <v>8.7460000000000004</v>
      </c>
    </row>
    <row r="13" spans="1:25" x14ac:dyDescent="0.3">
      <c r="A13" s="18">
        <v>6</v>
      </c>
      <c r="B13" s="18">
        <v>21.5</v>
      </c>
      <c r="C13" s="18">
        <v>9</v>
      </c>
      <c r="D13" s="18">
        <v>0</v>
      </c>
      <c r="E13" s="18">
        <v>0</v>
      </c>
      <c r="G13" s="18">
        <v>6</v>
      </c>
      <c r="H13" s="18">
        <v>21.5</v>
      </c>
      <c r="I13" s="18">
        <v>9</v>
      </c>
      <c r="J13" s="18">
        <v>0</v>
      </c>
      <c r="K13" s="18">
        <v>0</v>
      </c>
      <c r="M13" s="18">
        <v>7.4</v>
      </c>
      <c r="N13" s="18">
        <v>7.4</v>
      </c>
      <c r="O13" s="18">
        <v>7.4</v>
      </c>
      <c r="P13" s="18">
        <v>7.4</v>
      </c>
      <c r="Q13" s="18">
        <v>7.4</v>
      </c>
      <c r="S13" s="32"/>
      <c r="U13" s="18">
        <v>19.399999999999999</v>
      </c>
      <c r="V13" s="18">
        <v>50.4</v>
      </c>
      <c r="W13" s="18">
        <v>25.4</v>
      </c>
      <c r="X13" s="18">
        <v>7.4</v>
      </c>
      <c r="Y13" s="18">
        <v>7.4</v>
      </c>
    </row>
    <row r="14" spans="1:25" x14ac:dyDescent="0.3">
      <c r="A14" s="18">
        <v>6</v>
      </c>
      <c r="B14" s="18">
        <v>14</v>
      </c>
      <c r="C14" s="18">
        <v>3</v>
      </c>
      <c r="D14" s="18">
        <v>0</v>
      </c>
      <c r="E14" s="18">
        <v>0</v>
      </c>
      <c r="G14" s="18">
        <v>6</v>
      </c>
      <c r="H14" s="18">
        <v>14</v>
      </c>
      <c r="I14" s="18">
        <v>3</v>
      </c>
      <c r="J14" s="18">
        <v>0</v>
      </c>
      <c r="K14" s="18">
        <v>0</v>
      </c>
      <c r="M14" s="18">
        <v>7.9159999999999986</v>
      </c>
      <c r="N14" s="18">
        <v>7.9159999999999986</v>
      </c>
      <c r="O14" s="18">
        <v>7.9159999999999986</v>
      </c>
      <c r="P14" s="18">
        <v>7.9159999999999986</v>
      </c>
      <c r="Q14" s="18">
        <v>7.9159999999999986</v>
      </c>
      <c r="S14" s="32"/>
      <c r="U14" s="18">
        <v>19.916</v>
      </c>
      <c r="V14" s="18">
        <v>35.915999999999997</v>
      </c>
      <c r="W14" s="18">
        <v>13.916</v>
      </c>
      <c r="X14" s="18">
        <v>7.9159999999999986</v>
      </c>
      <c r="Y14" s="18">
        <v>7.9159999999999986</v>
      </c>
    </row>
    <row r="15" spans="1:25" x14ac:dyDescent="0.3">
      <c r="A15" s="18">
        <v>6</v>
      </c>
      <c r="B15" s="18">
        <v>21</v>
      </c>
      <c r="C15" s="18">
        <v>3</v>
      </c>
      <c r="D15" s="18">
        <v>0</v>
      </c>
      <c r="E15" s="18">
        <v>0</v>
      </c>
      <c r="G15" s="18">
        <v>6</v>
      </c>
      <c r="H15" s="18">
        <v>21</v>
      </c>
      <c r="I15" s="18">
        <v>3</v>
      </c>
      <c r="J15" s="18">
        <v>0</v>
      </c>
      <c r="K15" s="18">
        <v>0</v>
      </c>
      <c r="M15" s="18">
        <v>5.9</v>
      </c>
      <c r="N15" s="18">
        <v>5.9</v>
      </c>
      <c r="O15" s="18">
        <v>5.9</v>
      </c>
      <c r="P15" s="18">
        <v>5.9</v>
      </c>
      <c r="Q15" s="18">
        <v>5.9</v>
      </c>
      <c r="S15" s="32"/>
      <c r="U15" s="18">
        <v>17.899999999999999</v>
      </c>
      <c r="V15" s="18">
        <v>47.9</v>
      </c>
      <c r="W15" s="18">
        <v>11.9</v>
      </c>
      <c r="X15" s="18">
        <v>5.9</v>
      </c>
      <c r="Y15" s="18">
        <v>5.9</v>
      </c>
    </row>
    <row r="16" spans="1:25" x14ac:dyDescent="0.3">
      <c r="A16" s="18">
        <v>5</v>
      </c>
      <c r="B16" s="18">
        <v>14.5</v>
      </c>
      <c r="C16" s="18">
        <v>6</v>
      </c>
      <c r="D16" s="18">
        <v>0</v>
      </c>
      <c r="E16" s="18">
        <v>0</v>
      </c>
      <c r="G16" s="18">
        <v>5</v>
      </c>
      <c r="H16" s="18">
        <v>14.5</v>
      </c>
      <c r="I16" s="18">
        <v>6</v>
      </c>
      <c r="J16" s="18">
        <v>0</v>
      </c>
      <c r="K16" s="18">
        <v>0</v>
      </c>
      <c r="M16" s="18">
        <v>5.1259999999999986</v>
      </c>
      <c r="N16" s="18">
        <v>5.1259999999999986</v>
      </c>
      <c r="O16" s="18">
        <v>5.1259999999999986</v>
      </c>
      <c r="P16" s="18">
        <v>5.1259999999999986</v>
      </c>
      <c r="Q16" s="18">
        <v>5.1259999999999986</v>
      </c>
      <c r="S16" s="32"/>
      <c r="U16" s="18">
        <v>15.125999999999999</v>
      </c>
      <c r="V16" s="18">
        <v>34.125999999999998</v>
      </c>
      <c r="W16" s="18">
        <v>17.126000000000001</v>
      </c>
      <c r="X16" s="18">
        <v>5.1259999999999986</v>
      </c>
      <c r="Y16" s="18">
        <v>5.1259999999999986</v>
      </c>
    </row>
    <row r="17" spans="1:25" x14ac:dyDescent="0.3">
      <c r="A17" s="18">
        <v>4</v>
      </c>
      <c r="B17" s="18">
        <v>13.5</v>
      </c>
      <c r="C17" s="18">
        <v>5</v>
      </c>
      <c r="D17" s="18">
        <v>0</v>
      </c>
      <c r="E17" s="18">
        <v>0</v>
      </c>
      <c r="G17" s="18">
        <v>4</v>
      </c>
      <c r="H17" s="18">
        <v>13.5</v>
      </c>
      <c r="I17" s="18">
        <v>5</v>
      </c>
      <c r="J17" s="18">
        <v>0</v>
      </c>
      <c r="K17" s="18">
        <v>0</v>
      </c>
      <c r="M17" s="18">
        <v>5.8239999999999998</v>
      </c>
      <c r="N17" s="18">
        <v>5.8239999999999998</v>
      </c>
      <c r="O17" s="18">
        <v>5.8239999999999998</v>
      </c>
      <c r="P17" s="18">
        <v>5.8239999999999998</v>
      </c>
      <c r="Q17" s="18">
        <v>5.8239999999999998</v>
      </c>
      <c r="S17" s="32"/>
      <c r="U17" s="18">
        <v>13.824</v>
      </c>
      <c r="V17" s="18">
        <v>32.823999999999998</v>
      </c>
      <c r="W17" s="18">
        <v>15.824</v>
      </c>
      <c r="X17" s="18">
        <v>5.8239999999999998</v>
      </c>
      <c r="Y17" s="18">
        <v>5.8239999999999998</v>
      </c>
    </row>
    <row r="18" spans="1:25" x14ac:dyDescent="0.3">
      <c r="A18" s="18">
        <v>7</v>
      </c>
      <c r="B18" s="18">
        <v>16.5</v>
      </c>
      <c r="C18" s="18">
        <v>5</v>
      </c>
      <c r="D18" s="18">
        <v>0</v>
      </c>
      <c r="E18" s="18">
        <v>0</v>
      </c>
      <c r="G18" s="18">
        <v>7</v>
      </c>
      <c r="H18" s="18">
        <v>16.5</v>
      </c>
      <c r="I18" s="18">
        <v>5</v>
      </c>
      <c r="J18" s="18">
        <v>0</v>
      </c>
      <c r="K18" s="18">
        <v>0</v>
      </c>
      <c r="M18" s="18">
        <v>8.18</v>
      </c>
      <c r="N18" s="18">
        <v>8.18</v>
      </c>
      <c r="O18" s="18">
        <v>8.18</v>
      </c>
      <c r="P18" s="18">
        <v>8.18</v>
      </c>
      <c r="Q18" s="18">
        <v>8.18</v>
      </c>
      <c r="S18" s="32"/>
      <c r="U18" s="18">
        <v>22.18</v>
      </c>
      <c r="V18" s="18">
        <v>41.18</v>
      </c>
      <c r="W18" s="18">
        <v>18.18</v>
      </c>
      <c r="X18" s="18">
        <v>8.18</v>
      </c>
      <c r="Y18" s="18">
        <v>8.18</v>
      </c>
    </row>
    <row r="19" spans="1:25" x14ac:dyDescent="0.3">
      <c r="A19" s="18">
        <v>5</v>
      </c>
      <c r="B19" s="18">
        <v>15</v>
      </c>
      <c r="C19" s="18">
        <v>4</v>
      </c>
      <c r="D19" s="18">
        <v>0</v>
      </c>
      <c r="E19" s="18">
        <v>0</v>
      </c>
      <c r="G19" s="18">
        <v>5</v>
      </c>
      <c r="H19" s="18">
        <v>15</v>
      </c>
      <c r="I19" s="18">
        <v>4</v>
      </c>
      <c r="J19" s="18">
        <v>0</v>
      </c>
      <c r="K19" s="18">
        <v>0</v>
      </c>
      <c r="M19" s="18">
        <v>7.1</v>
      </c>
      <c r="N19" s="18">
        <v>7.1</v>
      </c>
      <c r="O19" s="18">
        <v>7.1</v>
      </c>
      <c r="P19" s="18">
        <v>7.1</v>
      </c>
      <c r="Q19" s="18">
        <v>7.1</v>
      </c>
      <c r="S19" s="32"/>
      <c r="U19" s="18">
        <v>17.100000000000001</v>
      </c>
      <c r="V19" s="18">
        <v>37.1</v>
      </c>
      <c r="W19" s="18">
        <v>15.1</v>
      </c>
      <c r="X19" s="18">
        <v>7.1</v>
      </c>
      <c r="Y19" s="18">
        <v>7.1</v>
      </c>
    </row>
    <row r="20" spans="1:25" x14ac:dyDescent="0.3">
      <c r="A20" s="18">
        <v>5</v>
      </c>
      <c r="B20" s="18">
        <v>22</v>
      </c>
      <c r="C20" s="18">
        <v>8.5</v>
      </c>
      <c r="D20" s="18">
        <v>0</v>
      </c>
      <c r="E20" s="18">
        <v>0</v>
      </c>
      <c r="G20" s="18">
        <v>5</v>
      </c>
      <c r="H20" s="18">
        <v>22</v>
      </c>
      <c r="I20" s="18">
        <v>8.5</v>
      </c>
      <c r="J20" s="18">
        <v>0</v>
      </c>
      <c r="K20" s="18">
        <v>0</v>
      </c>
      <c r="M20" s="18">
        <v>6.9019999999999992</v>
      </c>
      <c r="N20" s="18">
        <v>6.9019999999999992</v>
      </c>
      <c r="O20" s="18">
        <v>6.9019999999999992</v>
      </c>
      <c r="P20" s="18">
        <v>6.9019999999999992</v>
      </c>
      <c r="Q20" s="18">
        <v>6.9019999999999992</v>
      </c>
      <c r="S20" s="32"/>
      <c r="U20" s="18">
        <v>16.902000000000001</v>
      </c>
      <c r="V20" s="18">
        <v>50.902000000000001</v>
      </c>
      <c r="W20" s="18">
        <v>23.902000000000001</v>
      </c>
      <c r="X20" s="18">
        <v>6.9019999999999992</v>
      </c>
      <c r="Y20" s="18">
        <v>6.9019999999999992</v>
      </c>
    </row>
    <row r="21" spans="1:25" x14ac:dyDescent="0.3">
      <c r="A21" s="18">
        <v>7</v>
      </c>
      <c r="B21" s="18">
        <v>17.5</v>
      </c>
      <c r="C21" s="18">
        <v>7</v>
      </c>
      <c r="D21" s="18">
        <v>0</v>
      </c>
      <c r="E21" s="18">
        <v>0</v>
      </c>
      <c r="G21" s="18">
        <v>7</v>
      </c>
      <c r="H21" s="18">
        <v>17.5</v>
      </c>
      <c r="I21" s="18">
        <v>7</v>
      </c>
      <c r="J21" s="18">
        <v>0</v>
      </c>
      <c r="K21" s="18">
        <v>0</v>
      </c>
      <c r="M21" s="18">
        <v>7.58</v>
      </c>
      <c r="N21" s="18">
        <v>7.58</v>
      </c>
      <c r="O21" s="18">
        <v>7.58</v>
      </c>
      <c r="P21" s="18">
        <v>7.58</v>
      </c>
      <c r="Q21" s="18">
        <v>7.58</v>
      </c>
      <c r="S21" s="32"/>
      <c r="U21" s="18">
        <v>21.58</v>
      </c>
      <c r="V21" s="18">
        <v>42.58</v>
      </c>
      <c r="W21" s="18">
        <v>21.58</v>
      </c>
      <c r="X21" s="18">
        <v>7.58</v>
      </c>
      <c r="Y21" s="18">
        <v>7.58</v>
      </c>
    </row>
    <row r="22" spans="1:25" x14ac:dyDescent="0.3">
      <c r="A22" s="18">
        <v>4</v>
      </c>
      <c r="B22" s="18">
        <v>22.5</v>
      </c>
      <c r="C22" s="18">
        <v>10</v>
      </c>
      <c r="D22" s="18">
        <v>0</v>
      </c>
      <c r="E22" s="18">
        <v>0</v>
      </c>
      <c r="G22" s="18">
        <v>4</v>
      </c>
      <c r="H22" s="18">
        <v>22.5</v>
      </c>
      <c r="I22" s="18">
        <v>10</v>
      </c>
      <c r="J22" s="18">
        <v>0</v>
      </c>
      <c r="K22" s="18">
        <v>0</v>
      </c>
      <c r="M22" s="18">
        <v>8.4</v>
      </c>
      <c r="N22" s="18">
        <v>8.4</v>
      </c>
      <c r="O22" s="18">
        <v>8.4</v>
      </c>
      <c r="P22" s="18">
        <v>8.4</v>
      </c>
      <c r="Q22" s="18">
        <v>8.4</v>
      </c>
      <c r="S22" s="32"/>
      <c r="U22" s="18">
        <v>16.399999999999999</v>
      </c>
      <c r="V22" s="18">
        <v>53.4</v>
      </c>
      <c r="W22" s="18">
        <v>28.4</v>
      </c>
      <c r="X22" s="18">
        <v>8.4</v>
      </c>
      <c r="Y22" s="18">
        <v>8.4</v>
      </c>
    </row>
    <row r="23" spans="1:25" x14ac:dyDescent="0.3">
      <c r="A23" s="18">
        <v>5</v>
      </c>
      <c r="B23" s="18">
        <v>11.5</v>
      </c>
      <c r="C23" s="18">
        <v>1</v>
      </c>
      <c r="D23" s="18">
        <v>0</v>
      </c>
      <c r="E23" s="18">
        <v>0</v>
      </c>
      <c r="G23" s="18">
        <v>5</v>
      </c>
      <c r="H23" s="18">
        <v>11.5</v>
      </c>
      <c r="I23" s="18">
        <v>1</v>
      </c>
      <c r="J23" s="18">
        <v>0</v>
      </c>
      <c r="K23" s="18">
        <v>0</v>
      </c>
      <c r="M23" s="18">
        <v>8.4259999999999984</v>
      </c>
      <c r="N23" s="18">
        <v>8.4259999999999984</v>
      </c>
      <c r="O23" s="18">
        <v>8.4259999999999984</v>
      </c>
      <c r="P23" s="18">
        <v>8.4259999999999984</v>
      </c>
      <c r="Q23" s="18">
        <v>8.4259999999999984</v>
      </c>
      <c r="S23" s="32"/>
      <c r="U23" s="18">
        <v>18.425999999999998</v>
      </c>
      <c r="V23" s="18">
        <v>31.425999999999998</v>
      </c>
      <c r="W23" s="18">
        <v>10.426</v>
      </c>
      <c r="X23" s="18">
        <v>8.4259999999999984</v>
      </c>
      <c r="Y23" s="18">
        <v>8.4259999999999984</v>
      </c>
    </row>
    <row r="24" spans="1:25" x14ac:dyDescent="0.3">
      <c r="A24" s="18">
        <v>7</v>
      </c>
      <c r="B24" s="18">
        <v>15.5</v>
      </c>
      <c r="C24" s="18">
        <v>5</v>
      </c>
      <c r="D24" s="18">
        <v>0</v>
      </c>
      <c r="E24" s="18">
        <v>0</v>
      </c>
      <c r="G24" s="18">
        <v>7</v>
      </c>
      <c r="H24" s="18">
        <v>15.5</v>
      </c>
      <c r="I24" s="18">
        <v>5</v>
      </c>
      <c r="J24" s="18">
        <v>0</v>
      </c>
      <c r="K24" s="18">
        <v>0</v>
      </c>
      <c r="M24" s="18">
        <v>6.952</v>
      </c>
      <c r="N24" s="18">
        <v>6.952</v>
      </c>
      <c r="O24" s="18">
        <v>6.952</v>
      </c>
      <c r="P24" s="18">
        <v>6.952</v>
      </c>
      <c r="Q24" s="18">
        <v>6.952</v>
      </c>
      <c r="S24" s="32"/>
      <c r="U24" s="18">
        <v>20.952000000000002</v>
      </c>
      <c r="V24" s="18">
        <v>37.951999999999998</v>
      </c>
      <c r="W24" s="18">
        <v>16.952000000000002</v>
      </c>
      <c r="X24" s="18">
        <v>6.952</v>
      </c>
      <c r="Y24" s="18">
        <v>6.952</v>
      </c>
    </row>
    <row r="25" spans="1:25" x14ac:dyDescent="0.3">
      <c r="A25" s="18">
        <v>7</v>
      </c>
      <c r="B25" s="18">
        <v>22.5</v>
      </c>
      <c r="C25" s="18">
        <v>3</v>
      </c>
      <c r="D25" s="18">
        <v>0</v>
      </c>
      <c r="E25" s="18">
        <v>0</v>
      </c>
      <c r="G25" s="18">
        <v>7</v>
      </c>
      <c r="H25" s="18">
        <v>22.5</v>
      </c>
      <c r="I25" s="18">
        <v>3</v>
      </c>
      <c r="J25" s="18">
        <v>0</v>
      </c>
      <c r="K25" s="18">
        <v>0</v>
      </c>
      <c r="M25" s="18">
        <v>8.1720000000000006</v>
      </c>
      <c r="N25" s="18">
        <v>8.1720000000000006</v>
      </c>
      <c r="O25" s="18">
        <v>8.1720000000000006</v>
      </c>
      <c r="P25" s="18">
        <v>8.1720000000000006</v>
      </c>
      <c r="Q25" s="18">
        <v>8.1720000000000006</v>
      </c>
      <c r="S25" s="32"/>
      <c r="U25" s="18">
        <v>22.172000000000001</v>
      </c>
      <c r="V25" s="18">
        <v>53.171999999999997</v>
      </c>
      <c r="W25" s="18">
        <v>14.172000000000001</v>
      </c>
      <c r="X25" s="18">
        <v>8.1720000000000006</v>
      </c>
      <c r="Y25" s="18">
        <v>8.1720000000000006</v>
      </c>
    </row>
    <row r="26" spans="1:25" x14ac:dyDescent="0.3">
      <c r="A26" s="18">
        <v>7</v>
      </c>
      <c r="B26" s="18">
        <v>24.5</v>
      </c>
      <c r="C26" s="18">
        <v>11</v>
      </c>
      <c r="D26" s="18">
        <v>0</v>
      </c>
      <c r="E26" s="18">
        <v>0</v>
      </c>
      <c r="G26" s="18">
        <v>7</v>
      </c>
      <c r="H26" s="18">
        <v>24.5</v>
      </c>
      <c r="I26" s="18">
        <v>11</v>
      </c>
      <c r="J26" s="18">
        <v>0</v>
      </c>
      <c r="K26" s="18">
        <v>0</v>
      </c>
      <c r="M26" s="18">
        <v>8.120000000000001</v>
      </c>
      <c r="N26" s="18">
        <v>8.120000000000001</v>
      </c>
      <c r="O26" s="18">
        <v>8.120000000000001</v>
      </c>
      <c r="P26" s="18">
        <v>8.120000000000001</v>
      </c>
      <c r="Q26" s="18">
        <v>8.120000000000001</v>
      </c>
      <c r="S26" s="32"/>
      <c r="U26" s="18">
        <v>22.12</v>
      </c>
      <c r="V26" s="18">
        <v>57.12</v>
      </c>
      <c r="W26" s="18">
        <v>30.12</v>
      </c>
      <c r="X26" s="18">
        <v>8.120000000000001</v>
      </c>
      <c r="Y26" s="18">
        <v>8.120000000000001</v>
      </c>
    </row>
    <row r="27" spans="1:25" x14ac:dyDescent="0.3">
      <c r="A27" s="18">
        <v>7</v>
      </c>
      <c r="B27" s="18">
        <v>19.5</v>
      </c>
      <c r="C27" s="18">
        <v>11</v>
      </c>
      <c r="D27" s="18">
        <v>0</v>
      </c>
      <c r="E27" s="18">
        <v>0</v>
      </c>
      <c r="G27" s="18">
        <v>7</v>
      </c>
      <c r="H27" s="18">
        <v>19.5</v>
      </c>
      <c r="I27" s="18">
        <v>11</v>
      </c>
      <c r="J27" s="18">
        <v>0</v>
      </c>
      <c r="K27" s="18">
        <v>0</v>
      </c>
      <c r="M27" s="18">
        <v>8.74</v>
      </c>
      <c r="N27" s="18">
        <v>8.74</v>
      </c>
      <c r="O27" s="18">
        <v>8.74</v>
      </c>
      <c r="P27" s="18">
        <v>8.74</v>
      </c>
      <c r="Q27" s="18">
        <v>8.74</v>
      </c>
      <c r="S27" s="32"/>
      <c r="U27" s="18">
        <v>22.74</v>
      </c>
      <c r="V27" s="18">
        <v>47.74</v>
      </c>
      <c r="W27" s="18">
        <v>30.74</v>
      </c>
      <c r="X27" s="18">
        <v>8.74</v>
      </c>
      <c r="Y27" s="18">
        <v>8.74</v>
      </c>
    </row>
    <row r="28" spans="1:25" x14ac:dyDescent="0.3">
      <c r="A28" s="18">
        <v>2</v>
      </c>
      <c r="B28" s="18">
        <v>19</v>
      </c>
      <c r="C28" s="18">
        <v>7</v>
      </c>
      <c r="D28" s="18">
        <v>0</v>
      </c>
      <c r="E28" s="18">
        <v>0</v>
      </c>
      <c r="G28" s="18">
        <v>2</v>
      </c>
      <c r="H28" s="18">
        <v>19</v>
      </c>
      <c r="I28" s="18">
        <v>7</v>
      </c>
      <c r="J28" s="18">
        <v>0</v>
      </c>
      <c r="K28" s="18">
        <v>0</v>
      </c>
      <c r="M28" s="18">
        <v>5.9260000000000002</v>
      </c>
      <c r="N28" s="18">
        <v>5.9260000000000002</v>
      </c>
      <c r="O28" s="18">
        <v>5.9260000000000002</v>
      </c>
      <c r="P28" s="18">
        <v>5.9260000000000002</v>
      </c>
      <c r="Q28" s="18">
        <v>5.9260000000000002</v>
      </c>
      <c r="S28" s="32"/>
      <c r="U28" s="18">
        <v>9.9260000000000002</v>
      </c>
      <c r="V28" s="18">
        <v>43.926000000000002</v>
      </c>
      <c r="W28" s="18">
        <v>19.925999999999998</v>
      </c>
      <c r="X28" s="18">
        <v>5.9260000000000002</v>
      </c>
      <c r="Y28" s="18">
        <v>5.9260000000000002</v>
      </c>
    </row>
    <row r="29" spans="1:25" x14ac:dyDescent="0.3">
      <c r="A29" s="18">
        <v>0</v>
      </c>
      <c r="B29" s="18">
        <v>21.5</v>
      </c>
      <c r="C29" s="18">
        <v>6</v>
      </c>
      <c r="D29" s="18">
        <v>0</v>
      </c>
      <c r="E29" s="18">
        <v>0</v>
      </c>
      <c r="G29" s="18">
        <v>0</v>
      </c>
      <c r="H29" s="18">
        <v>21.5</v>
      </c>
      <c r="I29" s="18">
        <v>6</v>
      </c>
      <c r="J29" s="18">
        <v>0</v>
      </c>
      <c r="K29" s="18">
        <v>0</v>
      </c>
      <c r="M29" s="18">
        <v>7.1960000000000006</v>
      </c>
      <c r="N29" s="18">
        <v>7.1960000000000006</v>
      </c>
      <c r="O29" s="18">
        <v>7.1960000000000006</v>
      </c>
      <c r="P29" s="18">
        <v>7.1960000000000006</v>
      </c>
      <c r="Q29" s="18">
        <v>7.1960000000000006</v>
      </c>
      <c r="S29" s="32"/>
      <c r="U29" s="18">
        <v>7.1960000000000006</v>
      </c>
      <c r="V29" s="18">
        <v>50.195999999999998</v>
      </c>
      <c r="W29" s="18">
        <v>19.196000000000002</v>
      </c>
      <c r="X29" s="18">
        <v>7.1960000000000006</v>
      </c>
      <c r="Y29" s="18">
        <v>7.1960000000000006</v>
      </c>
    </row>
    <row r="30" spans="1:25" x14ac:dyDescent="0.3">
      <c r="A30" s="18">
        <v>5</v>
      </c>
      <c r="B30" s="18">
        <v>5.5</v>
      </c>
      <c r="C30" s="18">
        <v>6</v>
      </c>
      <c r="D30" s="18">
        <v>0</v>
      </c>
      <c r="E30" s="18">
        <v>0</v>
      </c>
      <c r="G30" s="18">
        <v>5</v>
      </c>
      <c r="H30" s="18">
        <v>5.5</v>
      </c>
      <c r="I30" s="18">
        <v>6</v>
      </c>
      <c r="J30" s="18">
        <v>0</v>
      </c>
      <c r="K30" s="18">
        <v>0</v>
      </c>
      <c r="M30" s="18">
        <v>4.2759999999999998</v>
      </c>
      <c r="N30" s="18">
        <v>4.2759999999999998</v>
      </c>
      <c r="O30" s="18">
        <v>4.2759999999999998</v>
      </c>
      <c r="P30" s="18">
        <v>4.2759999999999998</v>
      </c>
      <c r="Q30" s="18">
        <v>4.2759999999999998</v>
      </c>
      <c r="S30" s="32"/>
      <c r="U30" s="18">
        <v>14.276</v>
      </c>
      <c r="V30" s="18">
        <v>15.276</v>
      </c>
      <c r="W30" s="18">
        <v>16.276</v>
      </c>
      <c r="X30" s="18">
        <v>4.2759999999999998</v>
      </c>
      <c r="Y30" s="18">
        <v>4.2759999999999998</v>
      </c>
    </row>
    <row r="31" spans="1:25" x14ac:dyDescent="0.3">
      <c r="A31" s="18">
        <v>5</v>
      </c>
      <c r="B31" s="18">
        <v>19.5</v>
      </c>
      <c r="C31" s="18">
        <v>5</v>
      </c>
      <c r="D31" s="18">
        <v>0</v>
      </c>
      <c r="E31" s="18">
        <v>0</v>
      </c>
      <c r="G31" s="18">
        <v>5</v>
      </c>
      <c r="H31" s="18">
        <v>19.5</v>
      </c>
      <c r="I31" s="18">
        <v>5</v>
      </c>
      <c r="J31" s="18">
        <v>0</v>
      </c>
      <c r="K31" s="18">
        <v>0</v>
      </c>
      <c r="M31" s="18">
        <v>6.6260000000000003</v>
      </c>
      <c r="N31" s="18">
        <v>6.6260000000000003</v>
      </c>
      <c r="O31" s="18">
        <v>6.6260000000000003</v>
      </c>
      <c r="P31" s="18">
        <v>6.6260000000000003</v>
      </c>
      <c r="Q31" s="18">
        <v>6.6260000000000003</v>
      </c>
      <c r="S31" s="32"/>
      <c r="U31" s="18">
        <v>16.626000000000001</v>
      </c>
      <c r="V31" s="18">
        <v>45.625999999999998</v>
      </c>
      <c r="W31" s="18">
        <v>16.626000000000001</v>
      </c>
      <c r="X31" s="18">
        <v>6.6260000000000003</v>
      </c>
      <c r="Y31" s="18">
        <v>6.6260000000000003</v>
      </c>
    </row>
    <row r="32" spans="1:25" x14ac:dyDescent="0.3">
      <c r="A32" s="18">
        <v>0</v>
      </c>
      <c r="B32" s="18">
        <v>16</v>
      </c>
      <c r="C32" s="18">
        <v>5</v>
      </c>
      <c r="D32" s="18">
        <v>0</v>
      </c>
      <c r="E32" s="18">
        <v>0</v>
      </c>
      <c r="G32" s="18">
        <v>0</v>
      </c>
      <c r="H32" s="18">
        <v>16</v>
      </c>
      <c r="I32" s="18">
        <v>5</v>
      </c>
      <c r="J32" s="18">
        <v>0</v>
      </c>
      <c r="K32" s="18">
        <v>0</v>
      </c>
      <c r="M32" s="18">
        <v>6.2</v>
      </c>
      <c r="N32" s="18">
        <v>6.2</v>
      </c>
      <c r="O32" s="18">
        <v>6.2</v>
      </c>
      <c r="P32" s="18">
        <v>6.2</v>
      </c>
      <c r="Q32" s="18">
        <v>6.2</v>
      </c>
      <c r="S32" s="32"/>
      <c r="U32" s="18">
        <v>6.2</v>
      </c>
      <c r="V32" s="18">
        <v>38.200000000000003</v>
      </c>
      <c r="W32" s="18">
        <v>16.2</v>
      </c>
      <c r="X32" s="18">
        <v>6.2</v>
      </c>
      <c r="Y32" s="18">
        <v>6.2</v>
      </c>
    </row>
    <row r="33" spans="1:25" x14ac:dyDescent="0.3">
      <c r="A33" s="18">
        <v>7</v>
      </c>
      <c r="B33" s="18">
        <v>6</v>
      </c>
      <c r="C33" s="18">
        <v>0</v>
      </c>
      <c r="D33" s="18">
        <v>0</v>
      </c>
      <c r="E33" s="18">
        <v>0</v>
      </c>
      <c r="G33" s="18">
        <v>7</v>
      </c>
      <c r="H33" s="18">
        <v>6</v>
      </c>
      <c r="I33" s="18">
        <v>0</v>
      </c>
      <c r="J33" s="18">
        <v>0</v>
      </c>
      <c r="K33" s="18">
        <v>0</v>
      </c>
      <c r="M33" s="18">
        <v>7.56</v>
      </c>
      <c r="N33" s="18">
        <v>7.56</v>
      </c>
      <c r="O33" s="18">
        <v>7.56</v>
      </c>
      <c r="P33" s="18">
        <v>7.56</v>
      </c>
      <c r="Q33" s="18">
        <v>7.56</v>
      </c>
      <c r="S33" s="32"/>
      <c r="U33" s="18">
        <v>21.56</v>
      </c>
      <c r="V33" s="18">
        <v>19.559999999999999</v>
      </c>
      <c r="W33" s="18">
        <v>7.56</v>
      </c>
      <c r="X33" s="18">
        <v>7.56</v>
      </c>
      <c r="Y33" s="18">
        <v>7.56</v>
      </c>
    </row>
    <row r="34" spans="1:25" x14ac:dyDescent="0.3">
      <c r="A34" s="18">
        <v>7</v>
      </c>
      <c r="B34" s="18">
        <v>22.5</v>
      </c>
      <c r="C34" s="18">
        <v>4</v>
      </c>
      <c r="D34" s="18">
        <v>0</v>
      </c>
      <c r="E34" s="18">
        <v>0</v>
      </c>
      <c r="G34" s="18">
        <v>7</v>
      </c>
      <c r="H34" s="18">
        <v>22.5</v>
      </c>
      <c r="I34" s="18">
        <v>4</v>
      </c>
      <c r="J34" s="18">
        <v>0</v>
      </c>
      <c r="K34" s="18">
        <v>0</v>
      </c>
      <c r="M34" s="18">
        <v>5.55</v>
      </c>
      <c r="N34" s="18">
        <v>5.55</v>
      </c>
      <c r="O34" s="18">
        <v>5.55</v>
      </c>
      <c r="P34" s="18">
        <v>5.55</v>
      </c>
      <c r="Q34" s="18">
        <v>5.55</v>
      </c>
      <c r="S34" s="32"/>
      <c r="U34" s="18">
        <v>19.55</v>
      </c>
      <c r="V34" s="18">
        <v>50.55</v>
      </c>
      <c r="W34" s="18">
        <v>13.55</v>
      </c>
      <c r="X34" s="18">
        <v>5.55</v>
      </c>
      <c r="Y34" s="18">
        <v>5.55</v>
      </c>
    </row>
    <row r="35" spans="1:25" x14ac:dyDescent="0.3">
      <c r="A35" s="18">
        <v>3</v>
      </c>
      <c r="B35" s="18">
        <v>13.5</v>
      </c>
      <c r="C35" s="18">
        <v>4</v>
      </c>
      <c r="D35" s="18">
        <v>0</v>
      </c>
      <c r="E35" s="18">
        <v>0</v>
      </c>
      <c r="G35" s="18">
        <v>3</v>
      </c>
      <c r="H35" s="18">
        <v>13.5</v>
      </c>
      <c r="I35" s="18">
        <v>4</v>
      </c>
      <c r="J35" s="18">
        <v>0</v>
      </c>
      <c r="K35" s="18">
        <v>0</v>
      </c>
      <c r="M35" s="18">
        <v>7.9700000000000006</v>
      </c>
      <c r="N35" s="18">
        <v>7.9700000000000006</v>
      </c>
      <c r="O35" s="18">
        <v>7.9700000000000006</v>
      </c>
      <c r="P35" s="18">
        <v>7.9700000000000006</v>
      </c>
      <c r="Q35" s="18">
        <v>7.9700000000000006</v>
      </c>
      <c r="S35" s="32"/>
      <c r="U35" s="18">
        <v>13.97</v>
      </c>
      <c r="V35" s="18">
        <v>34.97</v>
      </c>
      <c r="W35" s="18">
        <v>15.97</v>
      </c>
      <c r="X35" s="18">
        <v>7.9700000000000006</v>
      </c>
      <c r="Y35" s="18">
        <v>7.9700000000000006</v>
      </c>
    </row>
    <row r="36" spans="1:25" x14ac:dyDescent="0.3">
      <c r="A36" s="18">
        <v>7</v>
      </c>
      <c r="B36" s="18">
        <v>2.5</v>
      </c>
      <c r="C36" s="18">
        <v>1</v>
      </c>
      <c r="D36" s="18">
        <v>0</v>
      </c>
      <c r="E36" s="18">
        <v>0</v>
      </c>
      <c r="G36" s="18">
        <v>7</v>
      </c>
      <c r="H36" s="18">
        <v>2.5</v>
      </c>
      <c r="I36" s="18">
        <v>1</v>
      </c>
      <c r="J36" s="18">
        <v>0</v>
      </c>
      <c r="K36" s="18">
        <v>0</v>
      </c>
      <c r="M36" s="18">
        <v>6.15</v>
      </c>
      <c r="N36" s="18">
        <v>6.15</v>
      </c>
      <c r="O36" s="18">
        <v>6.15</v>
      </c>
      <c r="P36" s="18">
        <v>6.15</v>
      </c>
      <c r="Q36" s="18">
        <v>6.15</v>
      </c>
      <c r="S36" s="32"/>
      <c r="U36" s="18">
        <v>20.149999999999999</v>
      </c>
      <c r="V36" s="18">
        <v>11.15</v>
      </c>
      <c r="W36" s="18">
        <v>8.15</v>
      </c>
      <c r="X36" s="18">
        <v>6.15</v>
      </c>
      <c r="Y36" s="18">
        <v>6.15</v>
      </c>
    </row>
    <row r="37" spans="1:25" x14ac:dyDescent="0.3">
      <c r="A37" s="18">
        <v>7</v>
      </c>
      <c r="B37" s="18">
        <v>21</v>
      </c>
      <c r="C37" s="18">
        <v>5</v>
      </c>
      <c r="D37" s="18">
        <v>0</v>
      </c>
      <c r="E37" s="18">
        <v>0</v>
      </c>
      <c r="G37" s="18">
        <v>7</v>
      </c>
      <c r="H37" s="18">
        <v>21</v>
      </c>
      <c r="I37" s="18">
        <v>5</v>
      </c>
      <c r="J37" s="18">
        <v>0</v>
      </c>
      <c r="K37" s="18">
        <v>0</v>
      </c>
      <c r="M37" s="18">
        <v>6.1519999999999992</v>
      </c>
      <c r="N37" s="18">
        <v>6.1519999999999992</v>
      </c>
      <c r="O37" s="18">
        <v>6.1519999999999992</v>
      </c>
      <c r="P37" s="18">
        <v>6.1519999999999992</v>
      </c>
      <c r="Q37" s="18">
        <v>6.1519999999999992</v>
      </c>
      <c r="S37" s="32"/>
      <c r="U37" s="18">
        <v>20.152000000000001</v>
      </c>
      <c r="V37" s="18">
        <v>48.152000000000001</v>
      </c>
      <c r="W37" s="18">
        <v>16.152000000000001</v>
      </c>
      <c r="X37" s="18">
        <v>6.1519999999999992</v>
      </c>
      <c r="Y37" s="18">
        <v>6.1519999999999992</v>
      </c>
    </row>
    <row r="38" spans="1:25" x14ac:dyDescent="0.3">
      <c r="A38" s="18">
        <v>7</v>
      </c>
      <c r="B38" s="18">
        <v>20.5</v>
      </c>
      <c r="C38" s="18">
        <v>5</v>
      </c>
      <c r="D38" s="18">
        <v>0</v>
      </c>
      <c r="E38" s="18">
        <v>0</v>
      </c>
      <c r="G38" s="18">
        <v>7</v>
      </c>
      <c r="H38" s="18">
        <v>20.5</v>
      </c>
      <c r="I38" s="18">
        <v>5</v>
      </c>
      <c r="J38" s="18">
        <v>0</v>
      </c>
      <c r="K38" s="18">
        <v>0</v>
      </c>
      <c r="M38" s="18">
        <v>8.016</v>
      </c>
      <c r="N38" s="18">
        <v>8.016</v>
      </c>
      <c r="O38" s="18">
        <v>8.016</v>
      </c>
      <c r="P38" s="18">
        <v>8.016</v>
      </c>
      <c r="Q38" s="18">
        <v>8.016</v>
      </c>
      <c r="S38" s="32"/>
      <c r="U38" s="18">
        <v>22.015999999999998</v>
      </c>
      <c r="V38" s="18">
        <v>49.015999999999998</v>
      </c>
      <c r="W38" s="18">
        <v>18.015999999999998</v>
      </c>
      <c r="X38" s="18">
        <v>8.016</v>
      </c>
      <c r="Y38" s="18">
        <v>8.016</v>
      </c>
    </row>
    <row r="39" spans="1:25" x14ac:dyDescent="0.3">
      <c r="A39" s="18">
        <v>5</v>
      </c>
      <c r="B39" s="18">
        <v>4.5</v>
      </c>
      <c r="C39" s="18">
        <v>5</v>
      </c>
      <c r="D39" s="18">
        <v>0</v>
      </c>
      <c r="E39" s="18">
        <v>0</v>
      </c>
      <c r="G39" s="18">
        <v>5</v>
      </c>
      <c r="H39" s="18">
        <v>4.5</v>
      </c>
      <c r="I39" s="18">
        <v>5</v>
      </c>
      <c r="J39" s="18">
        <v>0</v>
      </c>
      <c r="K39" s="18">
        <v>0</v>
      </c>
      <c r="M39" s="18">
        <v>7.94</v>
      </c>
      <c r="N39" s="18">
        <v>7.94</v>
      </c>
      <c r="O39" s="18">
        <v>7.94</v>
      </c>
      <c r="P39" s="18">
        <v>7.94</v>
      </c>
      <c r="Q39" s="18">
        <v>7.94</v>
      </c>
      <c r="S39" s="32"/>
      <c r="U39" s="18">
        <v>17.940000000000001</v>
      </c>
      <c r="V39" s="18">
        <v>16.940000000000001</v>
      </c>
      <c r="W39" s="18">
        <v>17.940000000000001</v>
      </c>
      <c r="X39" s="18">
        <v>7.94</v>
      </c>
      <c r="Y39" s="18">
        <v>7.94</v>
      </c>
    </row>
    <row r="40" spans="1:25" x14ac:dyDescent="0.3">
      <c r="A40" s="18">
        <v>1</v>
      </c>
      <c r="B40" s="18">
        <v>12.5</v>
      </c>
      <c r="C40" s="18">
        <v>6</v>
      </c>
      <c r="D40" s="18">
        <v>0</v>
      </c>
      <c r="E40" s="18">
        <v>0</v>
      </c>
      <c r="G40" s="18">
        <v>1</v>
      </c>
      <c r="H40" s="18">
        <v>12.5</v>
      </c>
      <c r="I40" s="18">
        <v>6</v>
      </c>
      <c r="J40" s="18">
        <v>0</v>
      </c>
      <c r="K40" s="18">
        <v>0</v>
      </c>
      <c r="M40" s="18">
        <v>6.65</v>
      </c>
      <c r="N40" s="18">
        <v>6.65</v>
      </c>
      <c r="O40" s="18">
        <v>6.65</v>
      </c>
      <c r="P40" s="18">
        <v>6.65</v>
      </c>
      <c r="Q40" s="18">
        <v>6.65</v>
      </c>
      <c r="S40" s="32"/>
      <c r="U40" s="18">
        <v>8.65</v>
      </c>
      <c r="V40" s="18">
        <v>31.65</v>
      </c>
      <c r="W40" s="18">
        <v>18.649999999999999</v>
      </c>
      <c r="X40" s="18">
        <v>6.65</v>
      </c>
      <c r="Y40" s="18">
        <v>6.65</v>
      </c>
    </row>
    <row r="41" spans="1:25" x14ac:dyDescent="0.3">
      <c r="A41" s="18">
        <v>5</v>
      </c>
      <c r="B41" s="18">
        <v>16</v>
      </c>
      <c r="C41" s="18">
        <v>4</v>
      </c>
      <c r="D41" s="18">
        <v>0</v>
      </c>
      <c r="E41" s="18">
        <v>0</v>
      </c>
      <c r="G41" s="18">
        <v>5</v>
      </c>
      <c r="H41" s="18">
        <v>16</v>
      </c>
      <c r="I41" s="18">
        <v>4</v>
      </c>
      <c r="J41" s="18">
        <v>0</v>
      </c>
      <c r="K41" s="18">
        <v>0</v>
      </c>
      <c r="M41" s="18">
        <v>7.9120000000000008</v>
      </c>
      <c r="N41" s="18">
        <v>7.9120000000000008</v>
      </c>
      <c r="O41" s="18">
        <v>7.9120000000000008</v>
      </c>
      <c r="P41" s="18">
        <v>7.9120000000000008</v>
      </c>
      <c r="Q41" s="18">
        <v>7.9120000000000008</v>
      </c>
      <c r="S41" s="32"/>
      <c r="U41" s="18">
        <v>17.911999999999999</v>
      </c>
      <c r="V41" s="18">
        <v>39.911999999999999</v>
      </c>
      <c r="W41" s="18">
        <v>15.912000000000001</v>
      </c>
      <c r="X41" s="18">
        <v>7.9120000000000008</v>
      </c>
      <c r="Y41" s="18">
        <v>7.9120000000000008</v>
      </c>
    </row>
    <row r="42" spans="1:25" x14ac:dyDescent="0.3">
      <c r="A42" s="18">
        <v>7</v>
      </c>
      <c r="B42" s="18">
        <v>2.5</v>
      </c>
      <c r="C42" s="18">
        <v>6</v>
      </c>
      <c r="D42" s="18">
        <v>0</v>
      </c>
      <c r="E42" s="18">
        <v>0</v>
      </c>
      <c r="G42" s="18">
        <v>7</v>
      </c>
      <c r="H42" s="18">
        <v>2.5</v>
      </c>
      <c r="I42" s="18">
        <v>6</v>
      </c>
      <c r="J42" s="18">
        <v>0</v>
      </c>
      <c r="K42" s="18">
        <v>0</v>
      </c>
      <c r="M42" s="18">
        <v>7.8559999999999999</v>
      </c>
      <c r="N42" s="18">
        <v>7.8559999999999999</v>
      </c>
      <c r="O42" s="18">
        <v>7.8559999999999999</v>
      </c>
      <c r="P42" s="18">
        <v>7.8559999999999999</v>
      </c>
      <c r="Q42" s="18">
        <v>7.8559999999999999</v>
      </c>
      <c r="S42" s="32"/>
      <c r="U42" s="18">
        <v>21.856000000000002</v>
      </c>
      <c r="V42" s="18">
        <v>12.856</v>
      </c>
      <c r="W42" s="18">
        <v>19.856000000000002</v>
      </c>
      <c r="X42" s="18">
        <v>7.8559999999999999</v>
      </c>
      <c r="Y42" s="18">
        <v>7.8559999999999999</v>
      </c>
    </row>
    <row r="43" spans="1:25" x14ac:dyDescent="0.3">
      <c r="A43" s="18">
        <v>6</v>
      </c>
      <c r="B43" s="18">
        <v>14</v>
      </c>
      <c r="C43" s="18">
        <v>10</v>
      </c>
      <c r="D43" s="18">
        <v>0</v>
      </c>
      <c r="E43" s="18">
        <v>0</v>
      </c>
      <c r="G43" s="18">
        <v>6</v>
      </c>
      <c r="H43" s="18">
        <v>14</v>
      </c>
      <c r="I43" s="18">
        <v>10</v>
      </c>
      <c r="J43" s="18">
        <v>0</v>
      </c>
      <c r="K43" s="18">
        <v>0</v>
      </c>
      <c r="M43" s="18">
        <v>7.5</v>
      </c>
      <c r="N43" s="18">
        <v>7.5</v>
      </c>
      <c r="O43" s="18">
        <v>7.5</v>
      </c>
      <c r="P43" s="18">
        <v>7.5</v>
      </c>
      <c r="Q43" s="18">
        <v>7.5</v>
      </c>
      <c r="S43" s="32"/>
      <c r="U43" s="18">
        <v>19.5</v>
      </c>
      <c r="V43" s="18">
        <v>35.5</v>
      </c>
      <c r="W43" s="18">
        <v>27.5</v>
      </c>
      <c r="X43" s="18">
        <v>7.5</v>
      </c>
      <c r="Y43" s="18">
        <v>7.5</v>
      </c>
    </row>
    <row r="44" spans="1:25" x14ac:dyDescent="0.3">
      <c r="A44" s="18">
        <v>5</v>
      </c>
      <c r="B44" s="18">
        <v>12.5</v>
      </c>
      <c r="C44" s="18">
        <v>3</v>
      </c>
      <c r="D44" s="18">
        <v>0</v>
      </c>
      <c r="E44" s="18">
        <v>0</v>
      </c>
      <c r="G44" s="18">
        <v>5</v>
      </c>
      <c r="H44" s="18">
        <v>12.5</v>
      </c>
      <c r="I44" s="18">
        <v>3</v>
      </c>
      <c r="J44" s="18">
        <v>0</v>
      </c>
      <c r="K44" s="18">
        <v>0</v>
      </c>
      <c r="M44" s="18">
        <v>6.1260000000000003</v>
      </c>
      <c r="N44" s="18">
        <v>6.1260000000000003</v>
      </c>
      <c r="O44" s="18">
        <v>6.1260000000000003</v>
      </c>
      <c r="P44" s="18">
        <v>6.1260000000000003</v>
      </c>
      <c r="Q44" s="18">
        <v>6.1260000000000003</v>
      </c>
      <c r="S44" s="32"/>
      <c r="U44" s="18">
        <v>16.126000000000001</v>
      </c>
      <c r="V44" s="18">
        <v>31.126000000000001</v>
      </c>
      <c r="W44" s="18">
        <v>12.125999999999999</v>
      </c>
      <c r="X44" s="18">
        <v>6.1260000000000003</v>
      </c>
      <c r="Y44" s="18">
        <v>6.1260000000000003</v>
      </c>
    </row>
    <row r="45" spans="1:25" x14ac:dyDescent="0.3">
      <c r="A45" s="18">
        <v>7</v>
      </c>
      <c r="B45" s="18">
        <v>9.5</v>
      </c>
      <c r="C45" s="18">
        <v>0</v>
      </c>
      <c r="D45" s="18">
        <v>0</v>
      </c>
      <c r="E45" s="18">
        <v>0</v>
      </c>
      <c r="G45" s="18">
        <v>7</v>
      </c>
      <c r="H45" s="18">
        <v>9.5</v>
      </c>
      <c r="I45" s="18">
        <v>0</v>
      </c>
      <c r="J45" s="18">
        <v>0</v>
      </c>
      <c r="K45" s="18">
        <v>0</v>
      </c>
      <c r="M45" s="18">
        <v>7.1859999999999999</v>
      </c>
      <c r="N45" s="18">
        <v>7.1859999999999999</v>
      </c>
      <c r="O45" s="18">
        <v>7.1859999999999999</v>
      </c>
      <c r="P45" s="18">
        <v>7.1859999999999999</v>
      </c>
      <c r="Q45" s="18">
        <v>7.1859999999999999</v>
      </c>
      <c r="S45" s="32"/>
      <c r="U45" s="18">
        <v>21.186</v>
      </c>
      <c r="V45" s="18">
        <v>26.186</v>
      </c>
      <c r="W45" s="18">
        <v>7.1859999999999999</v>
      </c>
      <c r="X45" s="18">
        <v>7.1859999999999999</v>
      </c>
      <c r="Y45" s="18">
        <v>7.1859999999999999</v>
      </c>
    </row>
    <row r="46" spans="1:25" x14ac:dyDescent="0.3">
      <c r="A46" s="18">
        <v>6</v>
      </c>
      <c r="B46" s="18">
        <v>3</v>
      </c>
      <c r="C46" s="18">
        <v>1</v>
      </c>
      <c r="D46" s="18">
        <v>0</v>
      </c>
      <c r="E46" s="18">
        <v>0</v>
      </c>
      <c r="G46" s="18">
        <v>6</v>
      </c>
      <c r="H46" s="18">
        <v>3</v>
      </c>
      <c r="I46" s="18">
        <v>1</v>
      </c>
      <c r="J46" s="18">
        <v>0</v>
      </c>
      <c r="K46" s="18">
        <v>0</v>
      </c>
      <c r="M46" s="18">
        <v>5.3759999999999986</v>
      </c>
      <c r="N46" s="18">
        <v>5.3759999999999986</v>
      </c>
      <c r="O46" s="18">
        <v>5.3759999999999986</v>
      </c>
      <c r="P46" s="18">
        <v>5.3759999999999986</v>
      </c>
      <c r="Q46" s="18">
        <v>5.3759999999999986</v>
      </c>
      <c r="S46" s="32"/>
      <c r="U46" s="18">
        <v>17.376000000000001</v>
      </c>
      <c r="V46" s="18">
        <v>11.375999999999999</v>
      </c>
      <c r="W46" s="18">
        <v>7.3759999999999986</v>
      </c>
      <c r="X46" s="18">
        <v>5.3759999999999986</v>
      </c>
      <c r="Y46" s="18">
        <v>5.3759999999999986</v>
      </c>
    </row>
    <row r="47" spans="1:25" x14ac:dyDescent="0.3">
      <c r="A47" s="18">
        <v>7</v>
      </c>
      <c r="B47" s="18">
        <v>14</v>
      </c>
      <c r="C47" s="18">
        <v>8.5</v>
      </c>
      <c r="D47" s="18">
        <v>0</v>
      </c>
      <c r="E47" s="18">
        <v>0</v>
      </c>
      <c r="G47" s="18">
        <v>7</v>
      </c>
      <c r="H47" s="18">
        <v>14</v>
      </c>
      <c r="I47" s="18">
        <v>8.5</v>
      </c>
      <c r="J47" s="18">
        <v>0</v>
      </c>
      <c r="K47" s="18">
        <v>0</v>
      </c>
      <c r="M47" s="18">
        <v>7.5220000000000002</v>
      </c>
      <c r="N47" s="18">
        <v>7.5220000000000002</v>
      </c>
      <c r="O47" s="18">
        <v>7.5220000000000002</v>
      </c>
      <c r="P47" s="18">
        <v>7.5220000000000002</v>
      </c>
      <c r="Q47" s="18">
        <v>7.5220000000000002</v>
      </c>
      <c r="S47" s="32"/>
      <c r="U47" s="18">
        <v>21.521999999999998</v>
      </c>
      <c r="V47" s="18">
        <v>35.521999999999998</v>
      </c>
      <c r="W47" s="18">
        <v>24.521999999999998</v>
      </c>
      <c r="X47" s="18">
        <v>7.5220000000000002</v>
      </c>
      <c r="Y47" s="18">
        <v>7.5220000000000002</v>
      </c>
    </row>
    <row r="48" spans="1:25" x14ac:dyDescent="0.3">
      <c r="A48" s="18">
        <v>7</v>
      </c>
      <c r="B48" s="18">
        <v>18</v>
      </c>
      <c r="C48" s="18">
        <v>5</v>
      </c>
      <c r="D48" s="18">
        <v>0</v>
      </c>
      <c r="E48" s="18">
        <v>0</v>
      </c>
      <c r="G48" s="18">
        <v>7</v>
      </c>
      <c r="H48" s="18">
        <v>18</v>
      </c>
      <c r="I48" s="18">
        <v>5</v>
      </c>
      <c r="J48" s="18">
        <v>0</v>
      </c>
      <c r="K48" s="18">
        <v>0</v>
      </c>
      <c r="M48" s="18">
        <v>7.35</v>
      </c>
      <c r="N48" s="18">
        <v>7.35</v>
      </c>
      <c r="O48" s="18">
        <v>7.35</v>
      </c>
      <c r="P48" s="18">
        <v>7.35</v>
      </c>
      <c r="Q48" s="18">
        <v>7.35</v>
      </c>
      <c r="S48" s="32"/>
      <c r="U48" s="18">
        <v>21.35</v>
      </c>
      <c r="V48" s="18">
        <v>43.35</v>
      </c>
      <c r="W48" s="18">
        <v>17.350000000000001</v>
      </c>
      <c r="X48" s="18">
        <v>7.35</v>
      </c>
      <c r="Y48" s="18">
        <v>7.35</v>
      </c>
    </row>
    <row r="49" spans="1:25" x14ac:dyDescent="0.3">
      <c r="A49" s="18">
        <v>7</v>
      </c>
      <c r="B49" s="18">
        <v>22.5</v>
      </c>
      <c r="C49" s="18">
        <v>11</v>
      </c>
      <c r="D49" s="18">
        <v>0</v>
      </c>
      <c r="E49" s="18">
        <v>0</v>
      </c>
      <c r="G49" s="18">
        <v>7</v>
      </c>
      <c r="H49" s="18">
        <v>22.5</v>
      </c>
      <c r="I49" s="18">
        <v>11</v>
      </c>
      <c r="J49" s="18">
        <v>0</v>
      </c>
      <c r="K49" s="18">
        <v>0</v>
      </c>
      <c r="M49" s="18">
        <v>8.4340000000000011</v>
      </c>
      <c r="N49" s="18">
        <v>8.4340000000000011</v>
      </c>
      <c r="O49" s="18">
        <v>8.4340000000000011</v>
      </c>
      <c r="P49" s="18">
        <v>8.4340000000000011</v>
      </c>
      <c r="Q49" s="18">
        <v>8.4340000000000011</v>
      </c>
      <c r="S49" s="32"/>
      <c r="U49" s="18">
        <v>22.434000000000001</v>
      </c>
      <c r="V49" s="18">
        <v>53.433999999999997</v>
      </c>
      <c r="W49" s="18">
        <v>30.434000000000001</v>
      </c>
      <c r="X49" s="18">
        <v>8.4340000000000011</v>
      </c>
      <c r="Y49" s="18">
        <v>8.4340000000000011</v>
      </c>
    </row>
    <row r="50" spans="1:25" x14ac:dyDescent="0.3">
      <c r="A50" s="18">
        <v>7</v>
      </c>
      <c r="B50" s="18">
        <v>14</v>
      </c>
      <c r="C50" s="18">
        <v>9</v>
      </c>
      <c r="D50" s="18">
        <v>0</v>
      </c>
      <c r="E50" s="18">
        <v>0</v>
      </c>
      <c r="G50" s="18">
        <v>7</v>
      </c>
      <c r="H50" s="18">
        <v>14</v>
      </c>
      <c r="I50" s="18">
        <v>9</v>
      </c>
      <c r="J50" s="18">
        <v>0</v>
      </c>
      <c r="K50" s="18">
        <v>0</v>
      </c>
      <c r="M50" s="18">
        <v>7.5260000000000007</v>
      </c>
      <c r="N50" s="18">
        <v>7.5260000000000007</v>
      </c>
      <c r="O50" s="18">
        <v>7.5260000000000007</v>
      </c>
      <c r="P50" s="18">
        <v>7.5260000000000007</v>
      </c>
      <c r="Q50" s="18">
        <v>7.5260000000000007</v>
      </c>
      <c r="S50" s="32"/>
      <c r="U50" s="18">
        <v>21.526</v>
      </c>
      <c r="V50" s="18">
        <v>35.526000000000003</v>
      </c>
      <c r="W50" s="18">
        <v>25.526</v>
      </c>
      <c r="X50" s="18">
        <v>7.5260000000000007</v>
      </c>
      <c r="Y50" s="18">
        <v>7.5260000000000007</v>
      </c>
    </row>
    <row r="51" spans="1:25" x14ac:dyDescent="0.3">
      <c r="A51" s="18">
        <v>6</v>
      </c>
      <c r="B51" s="18">
        <v>0</v>
      </c>
      <c r="C51" s="18">
        <v>5</v>
      </c>
      <c r="D51" s="18">
        <v>0</v>
      </c>
      <c r="E51" s="18">
        <v>0</v>
      </c>
      <c r="G51" s="18">
        <v>6</v>
      </c>
      <c r="H51" s="18">
        <v>0</v>
      </c>
      <c r="I51" s="18">
        <v>5</v>
      </c>
      <c r="J51" s="18">
        <v>0</v>
      </c>
      <c r="K51" s="18">
        <v>0</v>
      </c>
      <c r="M51" s="18">
        <v>5.2240000000000002</v>
      </c>
      <c r="N51" s="18">
        <v>5.2240000000000002</v>
      </c>
      <c r="O51" s="18">
        <v>5.2240000000000002</v>
      </c>
      <c r="P51" s="18">
        <v>5.2240000000000002</v>
      </c>
      <c r="Q51" s="18">
        <v>5.2240000000000002</v>
      </c>
      <c r="S51" s="32"/>
      <c r="U51" s="18">
        <v>17.224</v>
      </c>
      <c r="V51" s="18">
        <v>5.2240000000000002</v>
      </c>
      <c r="W51" s="18">
        <v>15.224</v>
      </c>
      <c r="X51" s="18">
        <v>5.2240000000000002</v>
      </c>
      <c r="Y51" s="18">
        <v>5.2240000000000002</v>
      </c>
    </row>
    <row r="52" spans="1:25" x14ac:dyDescent="0.3">
      <c r="A52" s="18">
        <v>5</v>
      </c>
      <c r="B52" s="18">
        <v>14</v>
      </c>
      <c r="C52" s="18">
        <v>3</v>
      </c>
      <c r="D52" s="18">
        <v>0</v>
      </c>
      <c r="E52" s="18">
        <v>0</v>
      </c>
      <c r="G52" s="18">
        <v>5</v>
      </c>
      <c r="H52" s="18">
        <v>14</v>
      </c>
      <c r="I52" s="18">
        <v>3</v>
      </c>
      <c r="J52" s="18">
        <v>0</v>
      </c>
      <c r="K52" s="18">
        <v>0</v>
      </c>
      <c r="M52" s="18">
        <v>5.0739999999999998</v>
      </c>
      <c r="N52" s="18">
        <v>5.0739999999999998</v>
      </c>
      <c r="O52" s="18">
        <v>5.0739999999999998</v>
      </c>
      <c r="P52" s="18">
        <v>5.0739999999999998</v>
      </c>
      <c r="Q52" s="18">
        <v>5.0739999999999998</v>
      </c>
      <c r="S52" s="32"/>
      <c r="U52" s="18">
        <v>15.074</v>
      </c>
      <c r="V52" s="18">
        <v>33.073999999999998</v>
      </c>
      <c r="W52" s="18">
        <v>11.074</v>
      </c>
      <c r="X52" s="18">
        <v>5.0739999999999998</v>
      </c>
      <c r="Y52" s="18">
        <v>5.0739999999999998</v>
      </c>
    </row>
    <row r="53" spans="1:25" x14ac:dyDescent="0.3">
      <c r="A53" s="18">
        <v>4</v>
      </c>
      <c r="B53" s="18">
        <v>9.5</v>
      </c>
      <c r="C53" s="18">
        <v>1</v>
      </c>
      <c r="D53" s="18">
        <v>0</v>
      </c>
      <c r="E53" s="18">
        <v>0</v>
      </c>
      <c r="G53" s="18">
        <v>4</v>
      </c>
      <c r="H53" s="18">
        <v>9.5</v>
      </c>
      <c r="I53" s="18">
        <v>1</v>
      </c>
      <c r="J53" s="18">
        <v>0</v>
      </c>
      <c r="K53" s="18">
        <v>0</v>
      </c>
      <c r="M53" s="18">
        <v>4.55</v>
      </c>
      <c r="N53" s="18">
        <v>6</v>
      </c>
      <c r="O53" s="18">
        <v>6</v>
      </c>
      <c r="P53" s="18">
        <v>4.55</v>
      </c>
      <c r="Q53" s="18">
        <v>4.55</v>
      </c>
      <c r="S53" s="32"/>
      <c r="U53" s="18">
        <v>12.55</v>
      </c>
      <c r="V53" s="18">
        <v>25</v>
      </c>
      <c r="W53" s="18">
        <v>8</v>
      </c>
      <c r="X53" s="18">
        <v>4.55</v>
      </c>
      <c r="Y53" s="18">
        <v>4.55</v>
      </c>
    </row>
    <row r="54" spans="1:25" x14ac:dyDescent="0.3">
      <c r="A54" s="18">
        <v>3</v>
      </c>
      <c r="B54" s="18">
        <v>12</v>
      </c>
      <c r="C54" s="18">
        <v>11</v>
      </c>
      <c r="D54" s="18">
        <v>0</v>
      </c>
      <c r="E54" s="18">
        <v>0</v>
      </c>
      <c r="G54" s="18">
        <v>3</v>
      </c>
      <c r="H54" s="18">
        <v>12</v>
      </c>
      <c r="I54" s="18">
        <v>11</v>
      </c>
      <c r="J54" s="18">
        <v>0</v>
      </c>
      <c r="K54" s="18">
        <v>0</v>
      </c>
      <c r="M54" s="18">
        <v>5.226</v>
      </c>
      <c r="N54" s="18">
        <v>6</v>
      </c>
      <c r="O54" s="18">
        <v>6</v>
      </c>
      <c r="P54" s="18">
        <v>5.226</v>
      </c>
      <c r="Q54" s="18">
        <v>5.226</v>
      </c>
      <c r="S54" s="32"/>
      <c r="U54" s="18">
        <v>11.226000000000001</v>
      </c>
      <c r="V54" s="18">
        <v>30</v>
      </c>
      <c r="W54" s="18">
        <v>28</v>
      </c>
      <c r="X54" s="18">
        <v>5.226</v>
      </c>
      <c r="Y54" s="18">
        <v>5.226</v>
      </c>
    </row>
    <row r="55" spans="1:25" x14ac:dyDescent="0.3">
      <c r="A55" s="18">
        <v>2</v>
      </c>
      <c r="B55" s="18">
        <v>15.5</v>
      </c>
      <c r="C55" s="18">
        <v>5</v>
      </c>
      <c r="D55" s="18">
        <v>0</v>
      </c>
      <c r="E55" s="18">
        <v>0</v>
      </c>
      <c r="G55" s="18">
        <v>2</v>
      </c>
      <c r="H55" s="18">
        <v>15.5</v>
      </c>
      <c r="I55" s="18">
        <v>5</v>
      </c>
      <c r="J55" s="18">
        <v>0</v>
      </c>
      <c r="K55" s="18">
        <v>0</v>
      </c>
      <c r="M55" s="18">
        <v>7.2260000000000009</v>
      </c>
      <c r="N55" s="18">
        <v>7.2260000000000009</v>
      </c>
      <c r="O55" s="18">
        <v>7.2260000000000009</v>
      </c>
      <c r="P55" s="18">
        <v>7.2260000000000009</v>
      </c>
      <c r="Q55" s="18">
        <v>7.2260000000000009</v>
      </c>
      <c r="S55" s="32"/>
      <c r="U55" s="18">
        <v>11.226000000000001</v>
      </c>
      <c r="V55" s="18">
        <v>38.225999999999999</v>
      </c>
      <c r="W55" s="18">
        <v>17.225999999999999</v>
      </c>
      <c r="X55" s="18">
        <v>7.2260000000000009</v>
      </c>
      <c r="Y55" s="18">
        <v>7.2260000000000009</v>
      </c>
    </row>
    <row r="56" spans="1:25" x14ac:dyDescent="0.3">
      <c r="A56" s="18">
        <v>6</v>
      </c>
      <c r="B56" s="18">
        <v>17</v>
      </c>
      <c r="C56" s="18">
        <v>9</v>
      </c>
      <c r="D56" s="18">
        <v>0</v>
      </c>
      <c r="E56" s="18">
        <v>0</v>
      </c>
      <c r="G56" s="18">
        <v>6</v>
      </c>
      <c r="H56" s="18">
        <v>17</v>
      </c>
      <c r="I56" s="18">
        <v>9</v>
      </c>
      <c r="J56" s="18">
        <v>0</v>
      </c>
      <c r="K56" s="18">
        <v>0</v>
      </c>
      <c r="M56" s="18">
        <v>6.2119999999999997</v>
      </c>
      <c r="N56" s="18">
        <v>6.2119999999999997</v>
      </c>
      <c r="O56" s="18">
        <v>6.2119999999999997</v>
      </c>
      <c r="P56" s="18">
        <v>6.2119999999999997</v>
      </c>
      <c r="Q56" s="18">
        <v>6.2119999999999997</v>
      </c>
      <c r="S56" s="32"/>
      <c r="U56" s="18">
        <v>18.212</v>
      </c>
      <c r="V56" s="18">
        <v>40.212000000000003</v>
      </c>
      <c r="W56" s="18">
        <v>24.212</v>
      </c>
      <c r="X56" s="18">
        <v>6.2119999999999997</v>
      </c>
      <c r="Y56" s="18">
        <v>6.2119999999999997</v>
      </c>
    </row>
    <row r="57" spans="1:25" x14ac:dyDescent="0.3">
      <c r="A57" s="18">
        <v>5</v>
      </c>
      <c r="B57" s="18">
        <v>13</v>
      </c>
      <c r="C57" s="18">
        <v>6</v>
      </c>
      <c r="D57" s="18">
        <v>0</v>
      </c>
      <c r="E57" s="18">
        <v>0</v>
      </c>
      <c r="G57" s="18">
        <v>5</v>
      </c>
      <c r="H57" s="18">
        <v>13</v>
      </c>
      <c r="I57" s="18">
        <v>6</v>
      </c>
      <c r="J57" s="18">
        <v>0</v>
      </c>
      <c r="K57" s="18">
        <v>0</v>
      </c>
      <c r="M57" s="18">
        <v>6.75</v>
      </c>
      <c r="N57" s="18">
        <v>6.75</v>
      </c>
      <c r="O57" s="18">
        <v>6.75</v>
      </c>
      <c r="P57" s="18">
        <v>6.75</v>
      </c>
      <c r="Q57" s="18">
        <v>6.75</v>
      </c>
      <c r="S57" s="32"/>
      <c r="U57" s="18">
        <v>16.75</v>
      </c>
      <c r="V57" s="18">
        <v>32.75</v>
      </c>
      <c r="W57" s="18">
        <v>18.75</v>
      </c>
      <c r="X57" s="18">
        <v>6.75</v>
      </c>
      <c r="Y57" s="18">
        <v>6.75</v>
      </c>
    </row>
    <row r="58" spans="1:25" x14ac:dyDescent="0.3">
      <c r="A58" s="18">
        <v>5</v>
      </c>
      <c r="B58" s="18">
        <v>0</v>
      </c>
      <c r="C58" s="18">
        <v>3</v>
      </c>
      <c r="D58" s="18">
        <v>0</v>
      </c>
      <c r="E58" s="18">
        <v>0</v>
      </c>
      <c r="G58" s="18">
        <v>5</v>
      </c>
      <c r="H58" s="18">
        <v>0</v>
      </c>
      <c r="I58" s="18">
        <v>3</v>
      </c>
      <c r="J58" s="18">
        <v>0</v>
      </c>
      <c r="K58" s="18">
        <v>0</v>
      </c>
      <c r="M58" s="18">
        <v>6.5260000000000007</v>
      </c>
      <c r="N58" s="18">
        <v>6.5260000000000007</v>
      </c>
      <c r="O58" s="18">
        <v>6.5260000000000007</v>
      </c>
      <c r="P58" s="18">
        <v>6.5260000000000007</v>
      </c>
      <c r="Q58" s="18">
        <v>6.5260000000000007</v>
      </c>
      <c r="S58" s="32"/>
      <c r="U58" s="18">
        <v>16.526</v>
      </c>
      <c r="V58" s="18">
        <v>6.5260000000000007</v>
      </c>
      <c r="W58" s="18">
        <v>12.526</v>
      </c>
      <c r="X58" s="18">
        <v>6.5260000000000007</v>
      </c>
      <c r="Y58" s="18">
        <v>6.5260000000000007</v>
      </c>
    </row>
    <row r="59" spans="1:25" x14ac:dyDescent="0.3">
      <c r="A59" s="18">
        <v>2</v>
      </c>
      <c r="B59" s="18">
        <v>3.5</v>
      </c>
      <c r="C59" s="18">
        <v>6</v>
      </c>
      <c r="D59" s="18">
        <v>0</v>
      </c>
      <c r="E59" s="18">
        <v>0</v>
      </c>
      <c r="G59" s="18">
        <v>2</v>
      </c>
      <c r="H59" s="18">
        <v>3.5</v>
      </c>
      <c r="I59" s="18">
        <v>6</v>
      </c>
      <c r="J59" s="18">
        <v>0</v>
      </c>
      <c r="K59" s="18">
        <v>0</v>
      </c>
      <c r="M59" s="18">
        <v>5.7519999999999998</v>
      </c>
      <c r="N59" s="18">
        <v>5.7519999999999998</v>
      </c>
      <c r="O59" s="18">
        <v>5.7519999999999998</v>
      </c>
      <c r="P59" s="18">
        <v>5.7519999999999998</v>
      </c>
      <c r="Q59" s="18">
        <v>5.7519999999999998</v>
      </c>
      <c r="S59" s="32"/>
      <c r="U59" s="18">
        <v>9.7519999999999989</v>
      </c>
      <c r="V59" s="18">
        <v>12.752000000000001</v>
      </c>
      <c r="W59" s="18">
        <v>17.751999999999999</v>
      </c>
      <c r="X59" s="18">
        <v>5.7519999999999998</v>
      </c>
      <c r="Y59" s="18">
        <v>5.7519999999999998</v>
      </c>
    </row>
    <row r="60" spans="1:25" x14ac:dyDescent="0.3">
      <c r="A60" s="18">
        <v>7</v>
      </c>
      <c r="B60" s="18">
        <v>12.5</v>
      </c>
      <c r="C60" s="18">
        <v>5</v>
      </c>
      <c r="D60" s="18">
        <v>0</v>
      </c>
      <c r="E60" s="18">
        <v>0</v>
      </c>
      <c r="G60" s="18">
        <v>7</v>
      </c>
      <c r="H60" s="18">
        <v>12.5</v>
      </c>
      <c r="I60" s="18">
        <v>5</v>
      </c>
      <c r="J60" s="18">
        <v>0</v>
      </c>
      <c r="K60" s="18">
        <v>0</v>
      </c>
      <c r="M60" s="18">
        <v>7.4960000000000004</v>
      </c>
      <c r="N60" s="18">
        <v>7.4960000000000004</v>
      </c>
      <c r="O60" s="18">
        <v>7.4960000000000004</v>
      </c>
      <c r="P60" s="18">
        <v>7.4960000000000004</v>
      </c>
      <c r="Q60" s="18">
        <v>7.4960000000000004</v>
      </c>
      <c r="S60" s="32"/>
      <c r="U60" s="18">
        <v>21.495999999999999</v>
      </c>
      <c r="V60" s="18">
        <v>32.496000000000002</v>
      </c>
      <c r="W60" s="18">
        <v>17.495999999999999</v>
      </c>
      <c r="X60" s="18">
        <v>7.4960000000000004</v>
      </c>
      <c r="Y60" s="18">
        <v>7.4960000000000004</v>
      </c>
    </row>
    <row r="61" spans="1:25" x14ac:dyDescent="0.3">
      <c r="A61" s="18">
        <v>0</v>
      </c>
      <c r="B61" s="18">
        <v>0</v>
      </c>
      <c r="C61" s="18">
        <v>0</v>
      </c>
      <c r="D61" s="18">
        <v>0</v>
      </c>
      <c r="E61" s="18">
        <v>0</v>
      </c>
      <c r="G61" s="18">
        <v>7</v>
      </c>
      <c r="H61" s="18">
        <v>12.5</v>
      </c>
      <c r="I61" s="18">
        <v>5</v>
      </c>
      <c r="J61" s="18">
        <v>0</v>
      </c>
      <c r="K61" s="18">
        <v>0</v>
      </c>
      <c r="M61" s="18">
        <v>5.4</v>
      </c>
      <c r="N61" s="18">
        <v>5.4</v>
      </c>
      <c r="O61" s="18">
        <v>5.4</v>
      </c>
      <c r="P61" s="18">
        <v>5.4</v>
      </c>
      <c r="Q61" s="18">
        <v>5.4</v>
      </c>
      <c r="S61" s="32"/>
      <c r="U61" s="18">
        <v>12.4</v>
      </c>
      <c r="V61" s="18">
        <v>17.899999999999999</v>
      </c>
      <c r="W61" s="18">
        <v>10.4</v>
      </c>
      <c r="X61" s="18">
        <v>5.4</v>
      </c>
      <c r="Y61" s="18">
        <v>5.4</v>
      </c>
    </row>
    <row r="62" spans="1:25" x14ac:dyDescent="0.3">
      <c r="S62" s="32"/>
    </row>
    <row r="63" spans="1:25" x14ac:dyDescent="0.3">
      <c r="S63" s="32"/>
      <c r="T63" s="19" t="s">
        <v>71</v>
      </c>
      <c r="U63" s="34" t="s">
        <v>24</v>
      </c>
      <c r="V63" s="34" t="s">
        <v>27</v>
      </c>
      <c r="W63" s="34" t="s">
        <v>30</v>
      </c>
      <c r="X63" s="34" t="s">
        <v>32</v>
      </c>
      <c r="Y63" s="34" t="s">
        <v>35</v>
      </c>
    </row>
    <row r="64" spans="1:25" x14ac:dyDescent="0.3">
      <c r="S64" s="32"/>
      <c r="T64" s="19" t="s">
        <v>197</v>
      </c>
      <c r="U64" s="35">
        <v>45</v>
      </c>
      <c r="V64" s="35">
        <v>22</v>
      </c>
      <c r="W64" s="35">
        <v>13</v>
      </c>
      <c r="X64" s="35">
        <v>48</v>
      </c>
      <c r="Y64" s="35">
        <v>48</v>
      </c>
    </row>
    <row r="65" spans="19:25" x14ac:dyDescent="0.3">
      <c r="S65" s="32"/>
      <c r="T65" s="19" t="s">
        <v>198</v>
      </c>
      <c r="U65" s="8">
        <v>55</v>
      </c>
      <c r="V65" s="8">
        <v>55</v>
      </c>
      <c r="W65" s="8">
        <v>55</v>
      </c>
      <c r="X65" s="8">
        <v>55</v>
      </c>
      <c r="Y65" s="8">
        <v>55</v>
      </c>
    </row>
    <row r="66" spans="19:25" x14ac:dyDescent="0.3">
      <c r="S66" s="32"/>
      <c r="T66" s="19" t="s">
        <v>199</v>
      </c>
      <c r="U66" s="35">
        <v>81.818181818181827</v>
      </c>
      <c r="V66" s="35">
        <v>40</v>
      </c>
      <c r="W66" s="35">
        <v>23.63636363636364</v>
      </c>
      <c r="X66" s="35">
        <v>87.272727272727266</v>
      </c>
      <c r="Y66" s="35">
        <v>87.272727272727266</v>
      </c>
    </row>
  </sheetData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6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7" t="s">
        <v>56</v>
      </c>
      <c r="B1" s="57"/>
      <c r="C1" s="57"/>
      <c r="D1" s="57"/>
      <c r="E1" s="57"/>
      <c r="G1" s="32"/>
      <c r="I1" s="56" t="s">
        <v>196</v>
      </c>
      <c r="J1" s="56"/>
      <c r="K1" s="56"/>
      <c r="L1" s="56"/>
      <c r="M1" s="56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v>15</v>
      </c>
      <c r="B3" s="18">
        <v>37</v>
      </c>
      <c r="C3" s="18">
        <v>48</v>
      </c>
      <c r="D3" s="18">
        <v>0</v>
      </c>
      <c r="E3" s="18">
        <v>0</v>
      </c>
      <c r="G3" s="32"/>
      <c r="I3" s="18">
        <v>15</v>
      </c>
      <c r="J3" s="18">
        <v>37</v>
      </c>
      <c r="K3" s="18">
        <v>48</v>
      </c>
      <c r="L3" s="18">
        <v>0</v>
      </c>
      <c r="M3" s="18">
        <v>0</v>
      </c>
    </row>
    <row r="4" spans="1:13" x14ac:dyDescent="0.3">
      <c r="A4" s="18">
        <v>9</v>
      </c>
      <c r="B4" s="18">
        <v>22.2</v>
      </c>
      <c r="C4" s="18">
        <v>28.8</v>
      </c>
      <c r="D4" s="18">
        <v>0</v>
      </c>
      <c r="E4" s="18">
        <v>0</v>
      </c>
      <c r="G4" s="32"/>
      <c r="I4" s="18">
        <v>9</v>
      </c>
      <c r="J4" s="18">
        <v>22.2</v>
      </c>
      <c r="K4" s="18">
        <v>28.8</v>
      </c>
      <c r="L4" s="18">
        <v>0</v>
      </c>
      <c r="M4" s="18">
        <v>0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v>14</v>
      </c>
      <c r="B7" s="18">
        <v>32</v>
      </c>
      <c r="C7" s="18">
        <v>22</v>
      </c>
      <c r="D7" s="18">
        <v>0</v>
      </c>
      <c r="E7" s="18">
        <v>0</v>
      </c>
      <c r="G7" s="32"/>
      <c r="I7" s="18">
        <v>14</v>
      </c>
      <c r="J7" s="18">
        <v>32</v>
      </c>
      <c r="K7" s="18">
        <v>22</v>
      </c>
      <c r="L7" s="18">
        <v>0</v>
      </c>
      <c r="M7" s="18">
        <v>0</v>
      </c>
    </row>
    <row r="8" spans="1:13" x14ac:dyDescent="0.3">
      <c r="A8" s="18">
        <v>5</v>
      </c>
      <c r="B8" s="18">
        <v>4</v>
      </c>
      <c r="C8" s="18">
        <v>11</v>
      </c>
      <c r="D8" s="18">
        <v>0</v>
      </c>
      <c r="E8" s="18">
        <v>0</v>
      </c>
      <c r="G8" s="32"/>
      <c r="I8" s="18">
        <v>5</v>
      </c>
      <c r="J8" s="18">
        <v>4</v>
      </c>
      <c r="K8" s="18">
        <v>11</v>
      </c>
      <c r="L8" s="18">
        <v>0</v>
      </c>
      <c r="M8" s="18">
        <v>0</v>
      </c>
    </row>
    <row r="9" spans="1:13" x14ac:dyDescent="0.3">
      <c r="A9" s="18">
        <v>13</v>
      </c>
      <c r="B9" s="18">
        <v>14</v>
      </c>
      <c r="C9" s="18">
        <v>32</v>
      </c>
      <c r="D9" s="18">
        <v>0</v>
      </c>
      <c r="E9" s="18">
        <v>0</v>
      </c>
      <c r="G9" s="32"/>
      <c r="I9" s="18">
        <v>13</v>
      </c>
      <c r="J9" s="18">
        <v>14</v>
      </c>
      <c r="K9" s="18">
        <v>32</v>
      </c>
      <c r="L9" s="18">
        <v>0</v>
      </c>
      <c r="M9" s="18">
        <v>0</v>
      </c>
    </row>
    <row r="10" spans="1:13" x14ac:dyDescent="0.3">
      <c r="A10" s="18">
        <v>13</v>
      </c>
      <c r="B10" s="18">
        <v>18</v>
      </c>
      <c r="C10" s="18">
        <v>28</v>
      </c>
      <c r="D10" s="18">
        <v>0</v>
      </c>
      <c r="E10" s="18">
        <v>0</v>
      </c>
      <c r="G10" s="32"/>
      <c r="I10" s="18">
        <v>13</v>
      </c>
      <c r="J10" s="18">
        <v>18</v>
      </c>
      <c r="K10" s="18">
        <v>28</v>
      </c>
      <c r="L10" s="18">
        <v>0</v>
      </c>
      <c r="M10" s="18">
        <v>0</v>
      </c>
    </row>
    <row r="11" spans="1:13" x14ac:dyDescent="0.3">
      <c r="A11" s="18">
        <v>8</v>
      </c>
      <c r="B11" s="18">
        <v>7</v>
      </c>
      <c r="C11" s="18">
        <v>8</v>
      </c>
      <c r="D11" s="18">
        <v>0</v>
      </c>
      <c r="E11" s="18">
        <v>0</v>
      </c>
      <c r="G11" s="32"/>
      <c r="I11" s="18">
        <v>8</v>
      </c>
      <c r="J11" s="18">
        <v>7</v>
      </c>
      <c r="K11" s="18">
        <v>8</v>
      </c>
      <c r="L11" s="18">
        <v>0</v>
      </c>
      <c r="M11" s="18">
        <v>0</v>
      </c>
    </row>
    <row r="12" spans="1:13" x14ac:dyDescent="0.3">
      <c r="A12" s="18">
        <v>7</v>
      </c>
      <c r="B12" s="18">
        <v>30</v>
      </c>
      <c r="C12" s="18">
        <v>24</v>
      </c>
      <c r="D12" s="18">
        <v>0</v>
      </c>
      <c r="E12" s="18">
        <v>0</v>
      </c>
      <c r="G12" s="32"/>
      <c r="I12" s="18">
        <v>7</v>
      </c>
      <c r="J12" s="18">
        <v>30</v>
      </c>
      <c r="K12" s="18">
        <v>24</v>
      </c>
      <c r="L12" s="18">
        <v>0</v>
      </c>
      <c r="M12" s="18">
        <v>0</v>
      </c>
    </row>
    <row r="13" spans="1:13" x14ac:dyDescent="0.3">
      <c r="A13" s="18">
        <v>7</v>
      </c>
      <c r="B13" s="18">
        <v>18</v>
      </c>
      <c r="C13" s="18">
        <v>19</v>
      </c>
      <c r="D13" s="18">
        <v>0</v>
      </c>
      <c r="E13" s="18">
        <v>0</v>
      </c>
      <c r="G13" s="32"/>
      <c r="I13" s="18">
        <v>7</v>
      </c>
      <c r="J13" s="18">
        <v>18</v>
      </c>
      <c r="K13" s="18">
        <v>19</v>
      </c>
      <c r="L13" s="18">
        <v>0</v>
      </c>
      <c r="M13" s="18">
        <v>0</v>
      </c>
    </row>
    <row r="14" spans="1:13" x14ac:dyDescent="0.3">
      <c r="A14" s="18">
        <v>10</v>
      </c>
      <c r="B14" s="18">
        <v>30</v>
      </c>
      <c r="C14" s="18">
        <v>25</v>
      </c>
      <c r="D14" s="18">
        <v>0</v>
      </c>
      <c r="E14" s="18">
        <v>0</v>
      </c>
      <c r="G14" s="32"/>
      <c r="I14" s="18">
        <v>10</v>
      </c>
      <c r="J14" s="18">
        <v>30</v>
      </c>
      <c r="K14" s="18">
        <v>25</v>
      </c>
      <c r="L14" s="18">
        <v>0</v>
      </c>
      <c r="M14" s="18">
        <v>0</v>
      </c>
    </row>
    <row r="15" spans="1:13" x14ac:dyDescent="0.3">
      <c r="A15" s="18">
        <v>8</v>
      </c>
      <c r="B15" s="18">
        <v>19</v>
      </c>
      <c r="C15" s="18">
        <v>15</v>
      </c>
      <c r="D15" s="18">
        <v>0</v>
      </c>
      <c r="E15" s="18">
        <v>0</v>
      </c>
      <c r="G15" s="32"/>
      <c r="I15" s="18">
        <v>8</v>
      </c>
      <c r="J15" s="18">
        <v>19</v>
      </c>
      <c r="K15" s="18">
        <v>15</v>
      </c>
      <c r="L15" s="18">
        <v>0</v>
      </c>
      <c r="M15" s="18">
        <v>0</v>
      </c>
    </row>
    <row r="16" spans="1:13" x14ac:dyDescent="0.3">
      <c r="A16" s="18">
        <v>7</v>
      </c>
      <c r="B16" s="18">
        <v>12</v>
      </c>
      <c r="C16" s="18">
        <v>19</v>
      </c>
      <c r="D16" s="18">
        <v>0</v>
      </c>
      <c r="E16" s="18">
        <v>0</v>
      </c>
      <c r="G16" s="32"/>
      <c r="I16" s="18">
        <v>7</v>
      </c>
      <c r="J16" s="18">
        <v>12</v>
      </c>
      <c r="K16" s="18">
        <v>19</v>
      </c>
      <c r="L16" s="18">
        <v>0</v>
      </c>
      <c r="M16" s="18">
        <v>0</v>
      </c>
    </row>
    <row r="17" spans="1:13" x14ac:dyDescent="0.3">
      <c r="A17" s="18">
        <v>0</v>
      </c>
      <c r="B17" s="18">
        <v>17</v>
      </c>
      <c r="C17" s="18">
        <v>21</v>
      </c>
      <c r="D17" s="18">
        <v>0</v>
      </c>
      <c r="E17" s="18">
        <v>0</v>
      </c>
      <c r="G17" s="32"/>
      <c r="I17" s="18">
        <v>0</v>
      </c>
      <c r="J17" s="18">
        <v>17</v>
      </c>
      <c r="K17" s="18">
        <v>21</v>
      </c>
      <c r="L17" s="18">
        <v>0</v>
      </c>
      <c r="M17" s="18">
        <v>0</v>
      </c>
    </row>
    <row r="18" spans="1:13" x14ac:dyDescent="0.3">
      <c r="A18" s="18">
        <v>9</v>
      </c>
      <c r="B18" s="18">
        <v>17.5</v>
      </c>
      <c r="C18" s="18">
        <v>21</v>
      </c>
      <c r="D18" s="18">
        <v>0</v>
      </c>
      <c r="E18" s="18">
        <v>0</v>
      </c>
      <c r="G18" s="32"/>
      <c r="I18" s="18">
        <v>9</v>
      </c>
      <c r="J18" s="18">
        <v>17.5</v>
      </c>
      <c r="K18" s="18">
        <v>21</v>
      </c>
      <c r="L18" s="18">
        <v>0</v>
      </c>
      <c r="M18" s="18">
        <v>0</v>
      </c>
    </row>
    <row r="19" spans="1:13" x14ac:dyDescent="0.3">
      <c r="A19" s="18">
        <v>9</v>
      </c>
      <c r="B19" s="18">
        <v>27.5</v>
      </c>
      <c r="C19" s="18">
        <v>20</v>
      </c>
      <c r="D19" s="18">
        <v>0</v>
      </c>
      <c r="E19" s="18">
        <v>0</v>
      </c>
      <c r="G19" s="32"/>
      <c r="I19" s="18">
        <v>9</v>
      </c>
      <c r="J19" s="18">
        <v>27.5</v>
      </c>
      <c r="K19" s="18">
        <v>20</v>
      </c>
      <c r="L19" s="18">
        <v>0</v>
      </c>
      <c r="M19" s="18">
        <v>0</v>
      </c>
    </row>
    <row r="20" spans="1:13" x14ac:dyDescent="0.3">
      <c r="A20" s="18">
        <v>9</v>
      </c>
      <c r="B20" s="18">
        <v>20</v>
      </c>
      <c r="C20" s="18">
        <v>28</v>
      </c>
      <c r="D20" s="18">
        <v>0</v>
      </c>
      <c r="E20" s="18">
        <v>0</v>
      </c>
      <c r="G20" s="32"/>
      <c r="I20" s="18">
        <v>9</v>
      </c>
      <c r="J20" s="18">
        <v>20</v>
      </c>
      <c r="K20" s="18">
        <v>28</v>
      </c>
      <c r="L20" s="18">
        <v>0</v>
      </c>
      <c r="M20" s="18">
        <v>0</v>
      </c>
    </row>
    <row r="21" spans="1:13" x14ac:dyDescent="0.3">
      <c r="A21" s="18">
        <v>13</v>
      </c>
      <c r="B21" s="18">
        <v>32</v>
      </c>
      <c r="C21" s="18">
        <v>29</v>
      </c>
      <c r="D21" s="18">
        <v>0</v>
      </c>
      <c r="E21" s="18">
        <v>0</v>
      </c>
      <c r="G21" s="32"/>
      <c r="I21" s="18">
        <v>13</v>
      </c>
      <c r="J21" s="18">
        <v>32</v>
      </c>
      <c r="K21" s="18">
        <v>29</v>
      </c>
      <c r="L21" s="18">
        <v>0</v>
      </c>
      <c r="M21" s="18">
        <v>0</v>
      </c>
    </row>
    <row r="22" spans="1:13" x14ac:dyDescent="0.3">
      <c r="A22" s="18">
        <v>9</v>
      </c>
      <c r="B22" s="18">
        <v>8.5</v>
      </c>
      <c r="C22" s="18">
        <v>16</v>
      </c>
      <c r="D22" s="18">
        <v>0</v>
      </c>
      <c r="E22" s="18">
        <v>0</v>
      </c>
      <c r="G22" s="32"/>
      <c r="I22" s="18">
        <v>9</v>
      </c>
      <c r="J22" s="18">
        <v>8.5</v>
      </c>
      <c r="K22" s="18">
        <v>16</v>
      </c>
      <c r="L22" s="18">
        <v>0</v>
      </c>
      <c r="M22" s="18">
        <v>0</v>
      </c>
    </row>
    <row r="23" spans="1:13" x14ac:dyDescent="0.3">
      <c r="A23" s="18">
        <v>9</v>
      </c>
      <c r="B23" s="18">
        <v>23</v>
      </c>
      <c r="C23" s="18">
        <v>35</v>
      </c>
      <c r="D23" s="18">
        <v>0</v>
      </c>
      <c r="E23" s="18">
        <v>0</v>
      </c>
      <c r="G23" s="32"/>
      <c r="I23" s="18">
        <v>9</v>
      </c>
      <c r="J23" s="18">
        <v>23</v>
      </c>
      <c r="K23" s="18">
        <v>35</v>
      </c>
      <c r="L23" s="18">
        <v>0</v>
      </c>
      <c r="M23" s="18">
        <v>0</v>
      </c>
    </row>
    <row r="24" spans="1:13" x14ac:dyDescent="0.3">
      <c r="A24" s="18">
        <v>11</v>
      </c>
      <c r="B24" s="18">
        <v>14</v>
      </c>
      <c r="C24" s="18">
        <v>22</v>
      </c>
      <c r="D24" s="18">
        <v>0</v>
      </c>
      <c r="E24" s="18">
        <v>0</v>
      </c>
      <c r="G24" s="32"/>
      <c r="I24" s="18">
        <v>11</v>
      </c>
      <c r="J24" s="18">
        <v>14</v>
      </c>
      <c r="K24" s="18">
        <v>22</v>
      </c>
      <c r="L24" s="18">
        <v>0</v>
      </c>
      <c r="M24" s="18">
        <v>0</v>
      </c>
    </row>
    <row r="25" spans="1:13" x14ac:dyDescent="0.3">
      <c r="A25" s="18">
        <v>13</v>
      </c>
      <c r="B25" s="18">
        <v>36</v>
      </c>
      <c r="C25" s="18">
        <v>36</v>
      </c>
      <c r="D25" s="18">
        <v>0</v>
      </c>
      <c r="E25" s="18">
        <v>0</v>
      </c>
      <c r="G25" s="32"/>
      <c r="I25" s="18">
        <v>13</v>
      </c>
      <c r="J25" s="18">
        <v>36</v>
      </c>
      <c r="K25" s="18">
        <v>36</v>
      </c>
      <c r="L25" s="18">
        <v>0</v>
      </c>
      <c r="M25" s="18">
        <v>0</v>
      </c>
    </row>
    <row r="26" spans="1:13" x14ac:dyDescent="0.3">
      <c r="A26" s="18">
        <v>13</v>
      </c>
      <c r="B26" s="18">
        <v>30.5</v>
      </c>
      <c r="C26" s="18">
        <v>39</v>
      </c>
      <c r="D26" s="18">
        <v>0</v>
      </c>
      <c r="E26" s="18">
        <v>0</v>
      </c>
      <c r="G26" s="32"/>
      <c r="I26" s="18">
        <v>13</v>
      </c>
      <c r="J26" s="18">
        <v>30.5</v>
      </c>
      <c r="K26" s="18">
        <v>39</v>
      </c>
      <c r="L26" s="18">
        <v>0</v>
      </c>
      <c r="M26" s="18">
        <v>0</v>
      </c>
    </row>
    <row r="27" spans="1:13" x14ac:dyDescent="0.3">
      <c r="A27" s="18">
        <v>7</v>
      </c>
      <c r="B27" s="18">
        <v>26</v>
      </c>
      <c r="C27" s="18">
        <v>16</v>
      </c>
      <c r="D27" s="18">
        <v>0</v>
      </c>
      <c r="E27" s="18">
        <v>0</v>
      </c>
      <c r="G27" s="32"/>
      <c r="I27" s="18">
        <v>7</v>
      </c>
      <c r="J27" s="18">
        <v>26</v>
      </c>
      <c r="K27" s="18">
        <v>16</v>
      </c>
      <c r="L27" s="18">
        <v>0</v>
      </c>
      <c r="M27" s="18">
        <v>0</v>
      </c>
    </row>
    <row r="28" spans="1:13" x14ac:dyDescent="0.3">
      <c r="A28" s="18">
        <v>9</v>
      </c>
      <c r="B28" s="18">
        <v>2</v>
      </c>
      <c r="C28" s="18">
        <v>11</v>
      </c>
      <c r="D28" s="18">
        <v>0</v>
      </c>
      <c r="E28" s="18">
        <v>0</v>
      </c>
      <c r="G28" s="32"/>
      <c r="I28" s="18">
        <v>9</v>
      </c>
      <c r="J28" s="18">
        <v>2</v>
      </c>
      <c r="K28" s="18">
        <v>11</v>
      </c>
      <c r="L28" s="18">
        <v>0</v>
      </c>
      <c r="M28" s="18">
        <v>0</v>
      </c>
    </row>
    <row r="29" spans="1:13" x14ac:dyDescent="0.3">
      <c r="A29" s="18">
        <v>13</v>
      </c>
      <c r="B29" s="18">
        <v>16</v>
      </c>
      <c r="C29" s="18">
        <v>30</v>
      </c>
      <c r="D29" s="18">
        <v>0</v>
      </c>
      <c r="E29" s="18">
        <v>0</v>
      </c>
      <c r="G29" s="32"/>
      <c r="I29" s="18">
        <v>13</v>
      </c>
      <c r="J29" s="18">
        <v>16</v>
      </c>
      <c r="K29" s="18">
        <v>30</v>
      </c>
      <c r="L29" s="18">
        <v>0</v>
      </c>
      <c r="M29" s="18">
        <v>0</v>
      </c>
    </row>
    <row r="30" spans="1:13" x14ac:dyDescent="0.3">
      <c r="A30" s="18">
        <v>10</v>
      </c>
      <c r="B30" s="18">
        <v>0</v>
      </c>
      <c r="C30" s="18">
        <v>21</v>
      </c>
      <c r="D30" s="18">
        <v>0</v>
      </c>
      <c r="E30" s="18">
        <v>0</v>
      </c>
      <c r="G30" s="32"/>
      <c r="I30" s="18">
        <v>10</v>
      </c>
      <c r="J30" s="18">
        <v>0</v>
      </c>
      <c r="K30" s="18">
        <v>21</v>
      </c>
      <c r="L30" s="18">
        <v>0</v>
      </c>
      <c r="M30" s="18">
        <v>0</v>
      </c>
    </row>
    <row r="31" spans="1:13" x14ac:dyDescent="0.3">
      <c r="A31" s="18">
        <v>6</v>
      </c>
      <c r="B31" s="18">
        <v>10</v>
      </c>
      <c r="C31" s="18">
        <v>22</v>
      </c>
      <c r="D31" s="18">
        <v>0</v>
      </c>
      <c r="E31" s="18">
        <v>0</v>
      </c>
      <c r="G31" s="32"/>
      <c r="I31" s="18">
        <v>6</v>
      </c>
      <c r="J31" s="18">
        <v>10</v>
      </c>
      <c r="K31" s="18">
        <v>22</v>
      </c>
      <c r="L31" s="18">
        <v>0</v>
      </c>
      <c r="M31" s="18">
        <v>0</v>
      </c>
    </row>
    <row r="32" spans="1:13" x14ac:dyDescent="0.3">
      <c r="A32" s="18">
        <v>8</v>
      </c>
      <c r="B32" s="18">
        <v>5</v>
      </c>
      <c r="C32" s="18">
        <v>6</v>
      </c>
      <c r="D32" s="18">
        <v>0</v>
      </c>
      <c r="E32" s="18">
        <v>0</v>
      </c>
      <c r="G32" s="32"/>
      <c r="I32" s="18">
        <v>8</v>
      </c>
      <c r="J32" s="18">
        <v>5</v>
      </c>
      <c r="K32" s="18">
        <v>6</v>
      </c>
      <c r="L32" s="18">
        <v>0</v>
      </c>
      <c r="M32" s="18">
        <v>0</v>
      </c>
    </row>
    <row r="33" spans="1:13" x14ac:dyDescent="0.3">
      <c r="A33" s="18">
        <v>9</v>
      </c>
      <c r="B33" s="18">
        <v>22</v>
      </c>
      <c r="C33" s="18">
        <v>38</v>
      </c>
      <c r="D33" s="18">
        <v>0</v>
      </c>
      <c r="E33" s="18">
        <v>0</v>
      </c>
      <c r="G33" s="32"/>
      <c r="I33" s="18">
        <v>9</v>
      </c>
      <c r="J33" s="18">
        <v>22</v>
      </c>
      <c r="K33" s="18">
        <v>38</v>
      </c>
      <c r="L33" s="18">
        <v>0</v>
      </c>
      <c r="M33" s="18">
        <v>0</v>
      </c>
    </row>
    <row r="34" spans="1:13" x14ac:dyDescent="0.3">
      <c r="A34" s="18">
        <v>11</v>
      </c>
      <c r="B34" s="18">
        <v>15</v>
      </c>
      <c r="C34" s="18">
        <v>20</v>
      </c>
      <c r="D34" s="18">
        <v>0</v>
      </c>
      <c r="E34" s="18">
        <v>0</v>
      </c>
      <c r="G34" s="32"/>
      <c r="I34" s="18">
        <v>11</v>
      </c>
      <c r="J34" s="18">
        <v>15</v>
      </c>
      <c r="K34" s="18">
        <v>20</v>
      </c>
      <c r="L34" s="18">
        <v>0</v>
      </c>
      <c r="M34" s="18">
        <v>0</v>
      </c>
    </row>
    <row r="35" spans="1:13" x14ac:dyDescent="0.3">
      <c r="A35" s="18">
        <v>11</v>
      </c>
      <c r="B35" s="18">
        <v>29</v>
      </c>
      <c r="C35" s="18">
        <v>19</v>
      </c>
      <c r="D35" s="18">
        <v>0</v>
      </c>
      <c r="E35" s="18">
        <v>0</v>
      </c>
      <c r="G35" s="32"/>
      <c r="I35" s="18">
        <v>11</v>
      </c>
      <c r="J35" s="18">
        <v>29</v>
      </c>
      <c r="K35" s="18">
        <v>19</v>
      </c>
      <c r="L35" s="18">
        <v>0</v>
      </c>
      <c r="M35" s="18">
        <v>0</v>
      </c>
    </row>
    <row r="36" spans="1:13" x14ac:dyDescent="0.3">
      <c r="A36" s="18">
        <v>12</v>
      </c>
      <c r="B36" s="18">
        <v>8</v>
      </c>
      <c r="C36" s="18">
        <v>17</v>
      </c>
      <c r="D36" s="18">
        <v>0</v>
      </c>
      <c r="E36" s="18">
        <v>0</v>
      </c>
      <c r="G36" s="32"/>
      <c r="I36" s="18">
        <v>12</v>
      </c>
      <c r="J36" s="18">
        <v>8</v>
      </c>
      <c r="K36" s="18">
        <v>17</v>
      </c>
      <c r="L36" s="18">
        <v>0</v>
      </c>
      <c r="M36" s="18">
        <v>0</v>
      </c>
    </row>
    <row r="37" spans="1:13" x14ac:dyDescent="0.3">
      <c r="A37" s="18">
        <v>8</v>
      </c>
      <c r="B37" s="18">
        <v>27</v>
      </c>
      <c r="C37" s="18">
        <v>22</v>
      </c>
      <c r="D37" s="18">
        <v>0</v>
      </c>
      <c r="E37" s="18">
        <v>0</v>
      </c>
      <c r="G37" s="32"/>
      <c r="I37" s="18">
        <v>8</v>
      </c>
      <c r="J37" s="18">
        <v>27</v>
      </c>
      <c r="K37" s="18">
        <v>22</v>
      </c>
      <c r="L37" s="18">
        <v>0</v>
      </c>
      <c r="M37" s="18">
        <v>0</v>
      </c>
    </row>
    <row r="38" spans="1:13" x14ac:dyDescent="0.3">
      <c r="A38" s="18">
        <v>9</v>
      </c>
      <c r="B38" s="18">
        <v>14</v>
      </c>
      <c r="C38" s="18">
        <v>9</v>
      </c>
      <c r="D38" s="18">
        <v>0</v>
      </c>
      <c r="E38" s="18">
        <v>0</v>
      </c>
      <c r="G38" s="32"/>
      <c r="I38" s="18">
        <v>9</v>
      </c>
      <c r="J38" s="18">
        <v>14</v>
      </c>
      <c r="K38" s="18">
        <v>9</v>
      </c>
      <c r="L38" s="18">
        <v>0</v>
      </c>
      <c r="M38" s="18">
        <v>0</v>
      </c>
    </row>
    <row r="39" spans="1:13" x14ac:dyDescent="0.3">
      <c r="A39" s="18">
        <v>9</v>
      </c>
      <c r="B39" s="18">
        <v>24</v>
      </c>
      <c r="C39" s="18">
        <v>12</v>
      </c>
      <c r="D39" s="18">
        <v>0</v>
      </c>
      <c r="E39" s="18">
        <v>0</v>
      </c>
      <c r="G39" s="32"/>
      <c r="I39" s="18">
        <v>9</v>
      </c>
      <c r="J39" s="18">
        <v>24</v>
      </c>
      <c r="K39" s="18">
        <v>12</v>
      </c>
      <c r="L39" s="18">
        <v>0</v>
      </c>
      <c r="M39" s="18">
        <v>0</v>
      </c>
    </row>
    <row r="40" spans="1:13" x14ac:dyDescent="0.3">
      <c r="A40" s="18">
        <v>10</v>
      </c>
      <c r="B40" s="18">
        <v>26</v>
      </c>
      <c r="C40" s="18">
        <v>20</v>
      </c>
      <c r="D40" s="18">
        <v>0</v>
      </c>
      <c r="E40" s="18">
        <v>0</v>
      </c>
      <c r="G40" s="32"/>
      <c r="I40" s="18">
        <v>10</v>
      </c>
      <c r="J40" s="18">
        <v>26</v>
      </c>
      <c r="K40" s="18">
        <v>20</v>
      </c>
      <c r="L40" s="18">
        <v>0</v>
      </c>
      <c r="M40" s="18">
        <v>0</v>
      </c>
    </row>
    <row r="41" spans="1:13" x14ac:dyDescent="0.3">
      <c r="A41" s="18">
        <v>2</v>
      </c>
      <c r="B41" s="18">
        <v>0</v>
      </c>
      <c r="C41" s="18">
        <v>21</v>
      </c>
      <c r="D41" s="18">
        <v>0</v>
      </c>
      <c r="E41" s="18">
        <v>0</v>
      </c>
      <c r="G41" s="32"/>
      <c r="I41" s="18">
        <v>2</v>
      </c>
      <c r="J41" s="18">
        <v>0</v>
      </c>
      <c r="K41" s="18">
        <v>21</v>
      </c>
      <c r="L41" s="18">
        <v>0</v>
      </c>
      <c r="M41" s="18">
        <v>0</v>
      </c>
    </row>
    <row r="42" spans="1:13" x14ac:dyDescent="0.3">
      <c r="A42" s="18">
        <v>9</v>
      </c>
      <c r="B42" s="18">
        <v>22</v>
      </c>
      <c r="C42" s="18">
        <v>15</v>
      </c>
      <c r="D42" s="18">
        <v>0</v>
      </c>
      <c r="E42" s="18">
        <v>0</v>
      </c>
      <c r="G42" s="32"/>
      <c r="I42" s="18">
        <v>9</v>
      </c>
      <c r="J42" s="18">
        <v>22</v>
      </c>
      <c r="K42" s="18">
        <v>15</v>
      </c>
      <c r="L42" s="18">
        <v>0</v>
      </c>
      <c r="M42" s="18">
        <v>0</v>
      </c>
    </row>
    <row r="43" spans="1:13" x14ac:dyDescent="0.3">
      <c r="A43" s="18">
        <v>10</v>
      </c>
      <c r="B43" s="18">
        <v>15</v>
      </c>
      <c r="C43" s="18">
        <v>20</v>
      </c>
      <c r="D43" s="18">
        <v>0</v>
      </c>
      <c r="E43" s="18">
        <v>0</v>
      </c>
      <c r="G43" s="32"/>
      <c r="I43" s="18">
        <v>10</v>
      </c>
      <c r="J43" s="18">
        <v>15</v>
      </c>
      <c r="K43" s="18">
        <v>20</v>
      </c>
      <c r="L43" s="18">
        <v>0</v>
      </c>
      <c r="M43" s="18">
        <v>0</v>
      </c>
    </row>
    <row r="44" spans="1:13" x14ac:dyDescent="0.3">
      <c r="A44" s="18">
        <v>13</v>
      </c>
      <c r="B44" s="18">
        <v>36</v>
      </c>
      <c r="C44" s="18">
        <v>34</v>
      </c>
      <c r="D44" s="18">
        <v>0</v>
      </c>
      <c r="E44" s="18">
        <v>0</v>
      </c>
      <c r="G44" s="32"/>
      <c r="I44" s="18">
        <v>13</v>
      </c>
      <c r="J44" s="18">
        <v>36</v>
      </c>
      <c r="K44" s="18">
        <v>34</v>
      </c>
      <c r="L44" s="18">
        <v>0</v>
      </c>
      <c r="M44" s="18">
        <v>0</v>
      </c>
    </row>
    <row r="45" spans="1:13" x14ac:dyDescent="0.3">
      <c r="A45" s="18">
        <v>3</v>
      </c>
      <c r="B45" s="18">
        <v>10</v>
      </c>
      <c r="C45" s="18">
        <v>17</v>
      </c>
      <c r="D45" s="18">
        <v>0</v>
      </c>
      <c r="E45" s="18">
        <v>0</v>
      </c>
      <c r="G45" s="32"/>
      <c r="I45" s="18">
        <v>3</v>
      </c>
      <c r="J45" s="18">
        <v>10</v>
      </c>
      <c r="K45" s="18">
        <v>17</v>
      </c>
      <c r="L45" s="18">
        <v>0</v>
      </c>
      <c r="M45" s="18">
        <v>0</v>
      </c>
    </row>
    <row r="46" spans="1:13" x14ac:dyDescent="0.3">
      <c r="A46" s="18">
        <v>9</v>
      </c>
      <c r="B46" s="18">
        <v>16</v>
      </c>
      <c r="C46" s="18">
        <v>20</v>
      </c>
      <c r="D46" s="18">
        <v>0</v>
      </c>
      <c r="E46" s="18">
        <v>0</v>
      </c>
      <c r="G46" s="32"/>
      <c r="I46" s="18">
        <v>9</v>
      </c>
      <c r="J46" s="18">
        <v>16</v>
      </c>
      <c r="K46" s="18">
        <v>20</v>
      </c>
      <c r="L46" s="18">
        <v>0</v>
      </c>
      <c r="M46" s="18">
        <v>0</v>
      </c>
    </row>
    <row r="47" spans="1:13" x14ac:dyDescent="0.3">
      <c r="A47" s="18">
        <v>9</v>
      </c>
      <c r="B47" s="18">
        <v>7</v>
      </c>
      <c r="C47" s="18">
        <v>19</v>
      </c>
      <c r="D47" s="18">
        <v>0</v>
      </c>
      <c r="E47" s="18">
        <v>0</v>
      </c>
      <c r="G47" s="32"/>
      <c r="I47" s="18">
        <v>9</v>
      </c>
      <c r="J47" s="18">
        <v>7</v>
      </c>
      <c r="K47" s="18">
        <v>19</v>
      </c>
      <c r="L47" s="18">
        <v>0</v>
      </c>
      <c r="M47" s="18">
        <v>0</v>
      </c>
    </row>
    <row r="48" spans="1:13" x14ac:dyDescent="0.3">
      <c r="A48" s="18">
        <v>12</v>
      </c>
      <c r="B48" s="18">
        <v>32</v>
      </c>
      <c r="C48" s="18">
        <v>19</v>
      </c>
      <c r="D48" s="18">
        <v>0</v>
      </c>
      <c r="E48" s="18">
        <v>0</v>
      </c>
      <c r="G48" s="32"/>
      <c r="I48" s="18">
        <v>12</v>
      </c>
      <c r="J48" s="18">
        <v>32</v>
      </c>
      <c r="K48" s="18">
        <v>19</v>
      </c>
      <c r="L48" s="18">
        <v>0</v>
      </c>
      <c r="M48" s="18">
        <v>0</v>
      </c>
    </row>
    <row r="49" spans="1:13" x14ac:dyDescent="0.3">
      <c r="A49" s="18">
        <v>9</v>
      </c>
      <c r="B49" s="18">
        <v>36</v>
      </c>
      <c r="C49" s="18">
        <v>20</v>
      </c>
      <c r="D49" s="18">
        <v>0</v>
      </c>
      <c r="E49" s="18">
        <v>0</v>
      </c>
      <c r="G49" s="32"/>
      <c r="I49" s="18">
        <v>9</v>
      </c>
      <c r="J49" s="18">
        <v>36</v>
      </c>
      <c r="K49" s="18">
        <v>20</v>
      </c>
      <c r="L49" s="18">
        <v>0</v>
      </c>
      <c r="M49" s="18">
        <v>0</v>
      </c>
    </row>
    <row r="50" spans="1:13" x14ac:dyDescent="0.3">
      <c r="A50" s="18">
        <v>9</v>
      </c>
      <c r="B50" s="18">
        <v>28</v>
      </c>
      <c r="C50" s="18">
        <v>19</v>
      </c>
      <c r="D50" s="18">
        <v>0</v>
      </c>
      <c r="E50" s="18">
        <v>0</v>
      </c>
      <c r="G50" s="32"/>
      <c r="I50" s="18">
        <v>9</v>
      </c>
      <c r="J50" s="18">
        <v>28</v>
      </c>
      <c r="K50" s="18">
        <v>19</v>
      </c>
      <c r="L50" s="18">
        <v>0</v>
      </c>
      <c r="M50" s="18">
        <v>0</v>
      </c>
    </row>
    <row r="51" spans="1:13" x14ac:dyDescent="0.3">
      <c r="A51" s="18">
        <v>0</v>
      </c>
      <c r="B51" s="18">
        <v>7</v>
      </c>
      <c r="C51" s="18">
        <v>1</v>
      </c>
      <c r="D51" s="18">
        <v>0</v>
      </c>
      <c r="E51" s="18">
        <v>0</v>
      </c>
      <c r="G51" s="32"/>
      <c r="I51" s="18">
        <v>0</v>
      </c>
      <c r="J51" s="18">
        <v>7</v>
      </c>
      <c r="K51" s="18">
        <v>1</v>
      </c>
      <c r="L51" s="18">
        <v>0</v>
      </c>
      <c r="M51" s="18">
        <v>0</v>
      </c>
    </row>
    <row r="52" spans="1:13" x14ac:dyDescent="0.3">
      <c r="A52" s="18">
        <v>8</v>
      </c>
      <c r="B52" s="18">
        <v>5</v>
      </c>
      <c r="C52" s="18">
        <v>25</v>
      </c>
      <c r="D52" s="18">
        <v>0</v>
      </c>
      <c r="E52" s="18">
        <v>0</v>
      </c>
      <c r="G52" s="32"/>
      <c r="I52" s="18">
        <v>8</v>
      </c>
      <c r="J52" s="18">
        <v>5</v>
      </c>
      <c r="K52" s="18">
        <v>25</v>
      </c>
      <c r="L52" s="18">
        <v>0</v>
      </c>
      <c r="M52" s="18">
        <v>0</v>
      </c>
    </row>
    <row r="53" spans="1:13" x14ac:dyDescent="0.3">
      <c r="A53" s="18">
        <v>13</v>
      </c>
      <c r="B53" s="18">
        <v>10.5</v>
      </c>
      <c r="C53" s="18">
        <v>33</v>
      </c>
      <c r="D53" s="18">
        <v>0</v>
      </c>
      <c r="E53" s="18">
        <v>0</v>
      </c>
      <c r="G53" s="32"/>
      <c r="I53" s="18">
        <v>13</v>
      </c>
      <c r="J53" s="18">
        <v>10.5</v>
      </c>
      <c r="K53" s="18">
        <v>33</v>
      </c>
      <c r="L53" s="18">
        <v>0</v>
      </c>
      <c r="M53" s="18">
        <v>0</v>
      </c>
    </row>
    <row r="54" spans="1:13" x14ac:dyDescent="0.3">
      <c r="A54" s="18">
        <v>0</v>
      </c>
      <c r="B54" s="18">
        <v>0</v>
      </c>
      <c r="C54" s="18">
        <v>0</v>
      </c>
      <c r="D54" s="18">
        <v>0</v>
      </c>
      <c r="E54" s="18">
        <v>0</v>
      </c>
      <c r="G54" s="32"/>
      <c r="I54" s="18">
        <v>0</v>
      </c>
      <c r="J54" s="18">
        <v>0</v>
      </c>
      <c r="K54" s="18">
        <v>0</v>
      </c>
      <c r="L54" s="18">
        <v>0</v>
      </c>
      <c r="M54" s="18">
        <v>0</v>
      </c>
    </row>
    <row r="55" spans="1:13" x14ac:dyDescent="0.3">
      <c r="A55" s="18">
        <v>0</v>
      </c>
      <c r="B55" s="18">
        <v>0</v>
      </c>
      <c r="C55" s="18">
        <v>0</v>
      </c>
      <c r="D55" s="18">
        <v>0</v>
      </c>
      <c r="E55" s="18">
        <v>0</v>
      </c>
      <c r="G55" s="32"/>
      <c r="I55" s="18">
        <v>0</v>
      </c>
      <c r="J55" s="18">
        <v>0</v>
      </c>
      <c r="K55" s="18">
        <v>0</v>
      </c>
      <c r="L55" s="18">
        <v>0</v>
      </c>
      <c r="M55" s="18">
        <v>0</v>
      </c>
    </row>
    <row r="56" spans="1:13" x14ac:dyDescent="0.3">
      <c r="A56" s="18">
        <v>0</v>
      </c>
      <c r="B56" s="18">
        <v>0</v>
      </c>
      <c r="C56" s="18">
        <v>0</v>
      </c>
      <c r="D56" s="18">
        <v>0</v>
      </c>
      <c r="E56" s="18">
        <v>0</v>
      </c>
      <c r="G56" s="32"/>
      <c r="I56" s="18">
        <v>0</v>
      </c>
      <c r="J56" s="18">
        <v>0</v>
      </c>
      <c r="K56" s="18">
        <v>0</v>
      </c>
      <c r="L56" s="18">
        <v>0</v>
      </c>
      <c r="M56" s="18">
        <v>0</v>
      </c>
    </row>
    <row r="57" spans="1:13" x14ac:dyDescent="0.3">
      <c r="A57" s="18">
        <v>0</v>
      </c>
      <c r="B57" s="18">
        <v>0</v>
      </c>
      <c r="C57" s="18">
        <v>0</v>
      </c>
      <c r="D57" s="18">
        <v>0</v>
      </c>
      <c r="E57" s="18">
        <v>0</v>
      </c>
      <c r="G57" s="32"/>
      <c r="I57" s="18">
        <v>0</v>
      </c>
      <c r="J57" s="18">
        <v>0</v>
      </c>
      <c r="K57" s="18">
        <v>0</v>
      </c>
      <c r="L57" s="18">
        <v>0</v>
      </c>
      <c r="M57" s="18">
        <v>0</v>
      </c>
    </row>
    <row r="58" spans="1:13" x14ac:dyDescent="0.3">
      <c r="A58" s="18">
        <v>0</v>
      </c>
      <c r="B58" s="18">
        <v>0</v>
      </c>
      <c r="C58" s="18">
        <v>0</v>
      </c>
      <c r="D58" s="18">
        <v>0</v>
      </c>
      <c r="E58" s="18">
        <v>0</v>
      </c>
      <c r="G58" s="32"/>
      <c r="I58" s="18">
        <v>0</v>
      </c>
      <c r="J58" s="18">
        <v>0</v>
      </c>
      <c r="K58" s="18">
        <v>0</v>
      </c>
      <c r="L58" s="18">
        <v>0</v>
      </c>
      <c r="M58" s="18">
        <v>0</v>
      </c>
    </row>
    <row r="59" spans="1:13" x14ac:dyDescent="0.3">
      <c r="A59" s="18">
        <v>0</v>
      </c>
      <c r="B59" s="18">
        <v>0</v>
      </c>
      <c r="C59" s="18">
        <v>0</v>
      </c>
      <c r="D59" s="18">
        <v>0</v>
      </c>
      <c r="E59" s="18">
        <v>0</v>
      </c>
      <c r="G59" s="32"/>
      <c r="I59" s="18">
        <v>0</v>
      </c>
      <c r="J59" s="18">
        <v>0</v>
      </c>
      <c r="K59" s="18">
        <v>0</v>
      </c>
      <c r="L59" s="18">
        <v>0</v>
      </c>
      <c r="M59" s="18">
        <v>0</v>
      </c>
    </row>
    <row r="60" spans="1:13" x14ac:dyDescent="0.3">
      <c r="A60" s="18">
        <v>0</v>
      </c>
      <c r="B60" s="18">
        <v>0</v>
      </c>
      <c r="C60" s="18">
        <v>0</v>
      </c>
      <c r="D60" s="18">
        <v>0</v>
      </c>
      <c r="E60" s="18">
        <v>0</v>
      </c>
      <c r="G60" s="32"/>
      <c r="I60" s="18">
        <v>0</v>
      </c>
      <c r="J60" s="18">
        <v>0</v>
      </c>
      <c r="K60" s="18">
        <v>0</v>
      </c>
      <c r="L60" s="18">
        <v>0</v>
      </c>
      <c r="M60" s="18">
        <v>0</v>
      </c>
    </row>
    <row r="61" spans="1:13" x14ac:dyDescent="0.3">
      <c r="A61" s="18">
        <v>0</v>
      </c>
      <c r="B61" s="18">
        <v>0</v>
      </c>
      <c r="C61" s="18">
        <v>0</v>
      </c>
      <c r="D61" s="18">
        <v>0</v>
      </c>
      <c r="E61" s="18">
        <v>0</v>
      </c>
      <c r="G61" s="32"/>
      <c r="I61" s="18">
        <v>0</v>
      </c>
      <c r="J61" s="18">
        <v>0</v>
      </c>
      <c r="K61" s="18">
        <v>0</v>
      </c>
      <c r="L61" s="18">
        <v>0</v>
      </c>
      <c r="M61" s="18">
        <v>0</v>
      </c>
    </row>
    <row r="62" spans="1:13" x14ac:dyDescent="0.3">
      <c r="G62" s="32"/>
    </row>
    <row r="63" spans="1:13" x14ac:dyDescent="0.3">
      <c r="G63" s="32"/>
      <c r="H63" s="19" t="s">
        <v>71</v>
      </c>
      <c r="I63" s="34" t="s">
        <v>24</v>
      </c>
      <c r="J63" s="34" t="s">
        <v>27</v>
      </c>
      <c r="K63" s="34" t="s">
        <v>30</v>
      </c>
      <c r="L63" s="34" t="s">
        <v>32</v>
      </c>
      <c r="M63" s="34" t="s">
        <v>35</v>
      </c>
    </row>
    <row r="64" spans="1:13" x14ac:dyDescent="0.3">
      <c r="G64" s="32"/>
      <c r="H64" s="19" t="s">
        <v>197</v>
      </c>
      <c r="I64" s="35">
        <v>32</v>
      </c>
      <c r="J64" s="35">
        <v>17</v>
      </c>
      <c r="K64" s="35">
        <v>9</v>
      </c>
      <c r="L64" s="35"/>
      <c r="M64" s="35"/>
    </row>
    <row r="65" spans="7:13" x14ac:dyDescent="0.3">
      <c r="G65" s="32"/>
      <c r="H65" s="19" t="s">
        <v>198</v>
      </c>
      <c r="I65" s="8">
        <v>55</v>
      </c>
      <c r="J65" s="8">
        <v>55</v>
      </c>
      <c r="K65" s="8">
        <v>55</v>
      </c>
      <c r="L65" s="8">
        <v>55</v>
      </c>
      <c r="M65" s="8">
        <v>55</v>
      </c>
    </row>
    <row r="66" spans="7:13" x14ac:dyDescent="0.3">
      <c r="G66" s="32"/>
      <c r="H66" s="19" t="s">
        <v>200</v>
      </c>
      <c r="I66" s="35">
        <v>58.18181818181818</v>
      </c>
      <c r="J66" s="35">
        <v>30.90909090909091</v>
      </c>
      <c r="K66" s="35">
        <v>16.36363636363636</v>
      </c>
      <c r="L66" s="35" t="s">
        <v>201</v>
      </c>
      <c r="M66" s="35" t="s">
        <v>201</v>
      </c>
    </row>
  </sheetData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3</v>
      </c>
      <c r="F3" s="6">
        <v>1</v>
      </c>
      <c r="G3" s="6">
        <v>2</v>
      </c>
      <c r="H3" s="6">
        <v>2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3</v>
      </c>
      <c r="Q3" s="6">
        <v>3</v>
      </c>
      <c r="R3" s="6">
        <v>0</v>
      </c>
      <c r="S3" s="6">
        <v>0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3</v>
      </c>
      <c r="F4" s="8">
        <v>1</v>
      </c>
      <c r="G4" s="8">
        <v>2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  <c r="Q4" s="8">
        <v>3</v>
      </c>
      <c r="R4" s="8">
        <v>0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3</v>
      </c>
      <c r="F5" s="6">
        <v>1</v>
      </c>
      <c r="G5" s="6">
        <v>3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2</v>
      </c>
      <c r="N5" s="6">
        <v>0</v>
      </c>
      <c r="O5" s="6">
        <v>0</v>
      </c>
      <c r="P5" s="6">
        <v>1</v>
      </c>
      <c r="Q5" s="6">
        <v>3</v>
      </c>
      <c r="R5" s="6">
        <v>0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3</v>
      </c>
      <c r="F6" s="8">
        <v>2</v>
      </c>
      <c r="G6" s="8">
        <v>2</v>
      </c>
      <c r="H6" s="8">
        <v>2</v>
      </c>
      <c r="I6" s="8">
        <v>2</v>
      </c>
      <c r="J6" s="8">
        <v>0</v>
      </c>
      <c r="K6" s="8">
        <v>0</v>
      </c>
      <c r="L6" s="8">
        <v>0</v>
      </c>
      <c r="M6" s="8">
        <v>2</v>
      </c>
      <c r="N6" s="8">
        <v>0</v>
      </c>
      <c r="O6" s="8">
        <v>0</v>
      </c>
      <c r="P6" s="8">
        <v>2</v>
      </c>
      <c r="Q6" s="8">
        <v>3</v>
      </c>
      <c r="R6" s="8">
        <v>0</v>
      </c>
      <c r="S6" s="8">
        <v>0</v>
      </c>
      <c r="T6" s="8">
        <v>0</v>
      </c>
      <c r="U6" s="8"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v>3</v>
      </c>
      <c r="F7" s="6">
        <v>3</v>
      </c>
      <c r="G7" s="6">
        <v>3</v>
      </c>
      <c r="H7" s="6">
        <v>3</v>
      </c>
      <c r="I7" s="6">
        <v>3</v>
      </c>
      <c r="J7" s="6">
        <v>0</v>
      </c>
      <c r="K7" s="6">
        <v>0</v>
      </c>
      <c r="L7" s="6">
        <v>0</v>
      </c>
      <c r="M7" s="6">
        <v>3</v>
      </c>
      <c r="N7" s="6">
        <v>0</v>
      </c>
      <c r="O7" s="6">
        <v>0</v>
      </c>
      <c r="P7" s="6">
        <v>3</v>
      </c>
      <c r="Q7" s="6">
        <v>3</v>
      </c>
      <c r="R7" s="6">
        <v>0</v>
      </c>
      <c r="S7" s="6">
        <v>0</v>
      </c>
      <c r="T7" s="6">
        <v>0</v>
      </c>
      <c r="U7" s="6"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55</v>
      </c>
      <c r="D10" s="48" t="s">
        <v>41</v>
      </c>
      <c r="E10" s="48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v>86.28</v>
      </c>
    </row>
    <row r="13" spans="1:21" x14ac:dyDescent="0.3">
      <c r="A13" s="48" t="s">
        <v>45</v>
      </c>
      <c r="B13" s="48"/>
      <c r="D13" s="13" t="s">
        <v>27</v>
      </c>
      <c r="E13" s="13">
        <v>87.26</v>
      </c>
    </row>
    <row r="14" spans="1:21" x14ac:dyDescent="0.3">
      <c r="A14" s="3" t="s">
        <v>46</v>
      </c>
      <c r="B14" s="3">
        <v>60</v>
      </c>
      <c r="D14" s="11" t="s">
        <v>30</v>
      </c>
      <c r="E14" s="11">
        <v>85.3</v>
      </c>
    </row>
    <row r="15" spans="1:21" x14ac:dyDescent="0.3">
      <c r="A15" s="5" t="s">
        <v>47</v>
      </c>
      <c r="B15" s="5">
        <v>65</v>
      </c>
      <c r="D15" s="13" t="s">
        <v>32</v>
      </c>
      <c r="E15" s="13">
        <v>85.3</v>
      </c>
    </row>
    <row r="16" spans="1:21" x14ac:dyDescent="0.3">
      <c r="A16" s="3" t="s">
        <v>48</v>
      </c>
      <c r="B16" s="3">
        <v>35</v>
      </c>
      <c r="D16" s="11" t="s">
        <v>35</v>
      </c>
      <c r="E16" s="11">
        <v>85.79</v>
      </c>
    </row>
    <row r="17" spans="1:16" x14ac:dyDescent="0.3">
      <c r="A17" s="5" t="s">
        <v>49</v>
      </c>
      <c r="B17" s="5">
        <v>80</v>
      </c>
    </row>
    <row r="18" spans="1:16" x14ac:dyDescent="0.3">
      <c r="A18" s="3" t="s">
        <v>44</v>
      </c>
      <c r="B18" s="3">
        <v>20</v>
      </c>
      <c r="D18" s="48" t="s">
        <v>202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50</v>
      </c>
      <c r="B19" s="5">
        <v>60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6" x14ac:dyDescent="0.3"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6" x14ac:dyDescent="0.3">
      <c r="D21" s="61" t="s">
        <v>203</v>
      </c>
      <c r="E21" s="61" t="s">
        <v>204</v>
      </c>
      <c r="F21" s="61"/>
      <c r="G21" s="61" t="s">
        <v>205</v>
      </c>
      <c r="H21" s="61"/>
      <c r="I21" s="61"/>
      <c r="J21" s="61"/>
      <c r="K21" s="61"/>
      <c r="L21" s="61"/>
      <c r="M21" s="61"/>
      <c r="N21" s="61"/>
      <c r="O21" s="61"/>
      <c r="P21" s="61"/>
    </row>
    <row r="22" spans="1:16" ht="28.8" x14ac:dyDescent="0.3">
      <c r="D22" s="61"/>
      <c r="E22" s="61" t="s">
        <v>206</v>
      </c>
      <c r="F22" s="36" t="s">
        <v>207</v>
      </c>
      <c r="G22" s="61" t="s">
        <v>208</v>
      </c>
      <c r="H22" s="61"/>
      <c r="I22" s="61"/>
      <c r="J22" s="61"/>
      <c r="K22" s="61"/>
      <c r="L22" s="61"/>
      <c r="M22" s="61" t="s">
        <v>209</v>
      </c>
      <c r="N22" s="61"/>
      <c r="O22" s="60" t="s">
        <v>210</v>
      </c>
      <c r="P22" s="61"/>
    </row>
    <row r="23" spans="1:16" ht="52.05" customHeight="1" x14ac:dyDescent="0.3">
      <c r="D23" s="61"/>
      <c r="E23" s="61"/>
      <c r="F23" s="60" t="s">
        <v>211</v>
      </c>
      <c r="G23" s="61" t="s">
        <v>212</v>
      </c>
      <c r="H23" s="61"/>
      <c r="I23" s="61" t="s">
        <v>213</v>
      </c>
      <c r="J23" s="61"/>
      <c r="K23" s="60" t="s">
        <v>214</v>
      </c>
      <c r="L23" s="61"/>
      <c r="M23" s="61" t="s">
        <v>215</v>
      </c>
      <c r="N23" s="61" t="s">
        <v>216</v>
      </c>
      <c r="O23" s="61"/>
      <c r="P23" s="61"/>
    </row>
    <row r="24" spans="1:16" ht="72" x14ac:dyDescent="0.3">
      <c r="D24" s="61"/>
      <c r="E24" s="61"/>
      <c r="F24" s="61"/>
      <c r="G24" s="36" t="s">
        <v>215</v>
      </c>
      <c r="H24" s="36" t="s">
        <v>216</v>
      </c>
      <c r="I24" s="36" t="s">
        <v>215</v>
      </c>
      <c r="J24" s="36" t="s">
        <v>216</v>
      </c>
      <c r="K24" s="37" t="s">
        <v>215</v>
      </c>
      <c r="L24" s="37" t="s">
        <v>216</v>
      </c>
      <c r="M24" s="61"/>
      <c r="N24" s="61"/>
      <c r="O24" s="37" t="s">
        <v>215</v>
      </c>
      <c r="P24" s="37" t="s">
        <v>216</v>
      </c>
    </row>
    <row r="25" spans="1:16" x14ac:dyDescent="0.3">
      <c r="D25" s="61" t="s">
        <v>24</v>
      </c>
      <c r="E25" s="38" t="s">
        <v>5</v>
      </c>
      <c r="F25" s="38">
        <v>3</v>
      </c>
      <c r="G25" s="58">
        <v>58.18181818181818</v>
      </c>
      <c r="H25" s="62">
        <v>2</v>
      </c>
      <c r="I25" s="58">
        <v>81.818181818181827</v>
      </c>
      <c r="J25" s="62">
        <v>3</v>
      </c>
      <c r="K25" s="58">
        <v>73.545454545454547</v>
      </c>
      <c r="L25" s="62">
        <v>3</v>
      </c>
      <c r="M25" s="58">
        <v>86.28</v>
      </c>
      <c r="N25" s="62">
        <v>3</v>
      </c>
      <c r="O25" s="58">
        <v>76.092363636363643</v>
      </c>
      <c r="P25" s="62">
        <v>3</v>
      </c>
    </row>
    <row r="26" spans="1:16" x14ac:dyDescent="0.3">
      <c r="D26" s="59"/>
      <c r="E26" s="39" t="s">
        <v>6</v>
      </c>
      <c r="F26" s="39">
        <v>1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6" x14ac:dyDescent="0.3">
      <c r="D27" s="59"/>
      <c r="E27" s="38" t="s">
        <v>7</v>
      </c>
      <c r="F27" s="38">
        <v>2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 x14ac:dyDescent="0.3">
      <c r="D28" s="59"/>
      <c r="E28" s="39" t="s">
        <v>8</v>
      </c>
      <c r="F28" s="39">
        <v>2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6" x14ac:dyDescent="0.3">
      <c r="D29" s="59"/>
      <c r="E29" s="38" t="s">
        <v>9</v>
      </c>
      <c r="F29" s="38">
        <v>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6" x14ac:dyDescent="0.3">
      <c r="D30" s="59"/>
      <c r="E30" s="39" t="s">
        <v>10</v>
      </c>
      <c r="F30" s="39">
        <v>0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6" x14ac:dyDescent="0.3">
      <c r="D31" s="59"/>
      <c r="E31" s="38" t="s">
        <v>11</v>
      </c>
      <c r="F31" s="38">
        <v>0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6" x14ac:dyDescent="0.3">
      <c r="D32" s="59"/>
      <c r="E32" s="39" t="s">
        <v>12</v>
      </c>
      <c r="F32" s="39">
        <v>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4:16" x14ac:dyDescent="0.3">
      <c r="D33" s="59"/>
      <c r="E33" s="38" t="s">
        <v>13</v>
      </c>
      <c r="F33" s="38">
        <v>0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4:16" x14ac:dyDescent="0.3">
      <c r="D34" s="59"/>
      <c r="E34" s="39" t="s">
        <v>14</v>
      </c>
      <c r="F34" s="39">
        <v>0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 spans="4:16" x14ac:dyDescent="0.3">
      <c r="D35" s="59"/>
      <c r="E35" s="38" t="s">
        <v>15</v>
      </c>
      <c r="F35" s="38">
        <v>0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4:16" x14ac:dyDescent="0.3">
      <c r="D36" s="59"/>
      <c r="E36" s="39" t="s">
        <v>16</v>
      </c>
      <c r="F36" s="39">
        <v>3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4:16" x14ac:dyDescent="0.3">
      <c r="D37" s="59"/>
      <c r="E37" s="38" t="s">
        <v>17</v>
      </c>
      <c r="F37" s="38">
        <v>3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 spans="4:16" x14ac:dyDescent="0.3">
      <c r="D38" s="59"/>
      <c r="E38" s="39" t="s">
        <v>18</v>
      </c>
      <c r="F38" s="39">
        <v>0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 spans="4:16" x14ac:dyDescent="0.3">
      <c r="D39" s="59"/>
      <c r="E39" s="38" t="s">
        <v>19</v>
      </c>
      <c r="F39" s="38">
        <v>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 spans="4:16" x14ac:dyDescent="0.3">
      <c r="D40" s="59"/>
      <c r="E40" s="39" t="s">
        <v>20</v>
      </c>
      <c r="F40" s="39">
        <v>0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pans="4:16" x14ac:dyDescent="0.3">
      <c r="D41" s="59"/>
      <c r="E41" s="38" t="s">
        <v>21</v>
      </c>
      <c r="F41" s="38">
        <v>0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 spans="4:16" x14ac:dyDescent="0.3">
      <c r="D42" s="60" t="s">
        <v>27</v>
      </c>
      <c r="E42" s="38" t="s">
        <v>5</v>
      </c>
      <c r="F42" s="38">
        <v>3</v>
      </c>
      <c r="G42" s="58">
        <v>30.90909090909091</v>
      </c>
      <c r="H42" s="62">
        <v>1</v>
      </c>
      <c r="I42" s="58">
        <v>40</v>
      </c>
      <c r="J42" s="62">
        <v>2</v>
      </c>
      <c r="K42" s="58">
        <v>36.818181818181813</v>
      </c>
      <c r="L42" s="62">
        <v>1</v>
      </c>
      <c r="M42" s="58">
        <v>87.26</v>
      </c>
      <c r="N42" s="62">
        <v>3</v>
      </c>
      <c r="O42" s="58">
        <v>46.906545454545451</v>
      </c>
      <c r="P42" s="62">
        <v>2</v>
      </c>
    </row>
    <row r="43" spans="4:16" x14ac:dyDescent="0.3">
      <c r="D43" s="59"/>
      <c r="E43" s="39" t="s">
        <v>6</v>
      </c>
      <c r="F43" s="39">
        <v>1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 spans="4:16" x14ac:dyDescent="0.3">
      <c r="D44" s="59"/>
      <c r="E44" s="38" t="s">
        <v>7</v>
      </c>
      <c r="F44" s="38">
        <v>2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 spans="4:16" x14ac:dyDescent="0.3">
      <c r="D45" s="59"/>
      <c r="E45" s="39" t="s">
        <v>8</v>
      </c>
      <c r="F45" s="39">
        <v>1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 spans="4:16" x14ac:dyDescent="0.3">
      <c r="D46" s="59"/>
      <c r="E46" s="38" t="s">
        <v>9</v>
      </c>
      <c r="F46" s="38">
        <v>0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 spans="4:16" x14ac:dyDescent="0.3">
      <c r="D47" s="59"/>
      <c r="E47" s="39" t="s">
        <v>10</v>
      </c>
      <c r="F47" s="39">
        <v>0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4:16" x14ac:dyDescent="0.3">
      <c r="D48" s="59"/>
      <c r="E48" s="38" t="s">
        <v>11</v>
      </c>
      <c r="F48" s="38">
        <v>0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4:16" x14ac:dyDescent="0.3">
      <c r="D49" s="59"/>
      <c r="E49" s="39" t="s">
        <v>12</v>
      </c>
      <c r="F49" s="39">
        <v>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 spans="4:16" x14ac:dyDescent="0.3">
      <c r="D50" s="59"/>
      <c r="E50" s="38" t="s">
        <v>13</v>
      </c>
      <c r="F50" s="38">
        <v>0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 spans="4:16" x14ac:dyDescent="0.3">
      <c r="D51" s="59"/>
      <c r="E51" s="39" t="s">
        <v>14</v>
      </c>
      <c r="F51" s="39">
        <v>0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 spans="4:16" x14ac:dyDescent="0.3">
      <c r="D52" s="59"/>
      <c r="E52" s="38" t="s">
        <v>15</v>
      </c>
      <c r="F52" s="38">
        <v>0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4:16" x14ac:dyDescent="0.3">
      <c r="D53" s="59"/>
      <c r="E53" s="39" t="s">
        <v>16</v>
      </c>
      <c r="F53" s="39">
        <v>1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4:16" x14ac:dyDescent="0.3">
      <c r="D54" s="59"/>
      <c r="E54" s="38" t="s">
        <v>17</v>
      </c>
      <c r="F54" s="38">
        <v>3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4:16" x14ac:dyDescent="0.3">
      <c r="D55" s="59"/>
      <c r="E55" s="39" t="s">
        <v>18</v>
      </c>
      <c r="F55" s="39">
        <v>0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 spans="4:16" x14ac:dyDescent="0.3">
      <c r="D56" s="59"/>
      <c r="E56" s="38" t="s">
        <v>19</v>
      </c>
      <c r="F56" s="38">
        <v>0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 spans="4:16" x14ac:dyDescent="0.3">
      <c r="D57" s="59"/>
      <c r="E57" s="39" t="s">
        <v>20</v>
      </c>
      <c r="F57" s="39">
        <v>0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 spans="4:16" x14ac:dyDescent="0.3">
      <c r="D58" s="59"/>
      <c r="E58" s="38" t="s">
        <v>21</v>
      </c>
      <c r="F58" s="38">
        <v>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 spans="4:16" x14ac:dyDescent="0.3">
      <c r="D59" s="61" t="s">
        <v>30</v>
      </c>
      <c r="E59" s="38" t="s">
        <v>5</v>
      </c>
      <c r="F59" s="38">
        <v>3</v>
      </c>
      <c r="G59" s="58">
        <v>16.36363636363636</v>
      </c>
      <c r="H59" s="62">
        <v>1</v>
      </c>
      <c r="I59" s="58">
        <v>23.63636363636364</v>
      </c>
      <c r="J59" s="62">
        <v>1</v>
      </c>
      <c r="K59" s="58">
        <v>21.09090909090909</v>
      </c>
      <c r="L59" s="62">
        <v>1</v>
      </c>
      <c r="M59" s="58">
        <v>85.3</v>
      </c>
      <c r="N59" s="62">
        <v>3</v>
      </c>
      <c r="O59" s="58">
        <v>33.932727272727277</v>
      </c>
      <c r="P59" s="62">
        <v>1</v>
      </c>
    </row>
    <row r="60" spans="4:16" x14ac:dyDescent="0.3">
      <c r="D60" s="59"/>
      <c r="E60" s="39" t="s">
        <v>6</v>
      </c>
      <c r="F60" s="39">
        <v>1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 spans="4:16" x14ac:dyDescent="0.3">
      <c r="D61" s="59"/>
      <c r="E61" s="38" t="s">
        <v>7</v>
      </c>
      <c r="F61" s="38">
        <v>3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 spans="4:16" x14ac:dyDescent="0.3">
      <c r="D62" s="59"/>
      <c r="E62" s="39" t="s">
        <v>8</v>
      </c>
      <c r="F62" s="39">
        <v>1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4:16" x14ac:dyDescent="0.3">
      <c r="D63" s="59"/>
      <c r="E63" s="38" t="s">
        <v>9</v>
      </c>
      <c r="F63" s="38">
        <v>2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4:16" x14ac:dyDescent="0.3">
      <c r="D64" s="59"/>
      <c r="E64" s="39" t="s">
        <v>10</v>
      </c>
      <c r="F64" s="39">
        <v>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4:16" x14ac:dyDescent="0.3">
      <c r="D65" s="59"/>
      <c r="E65" s="38" t="s">
        <v>11</v>
      </c>
      <c r="F65" s="38">
        <v>0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 spans="4:16" x14ac:dyDescent="0.3">
      <c r="D66" s="59"/>
      <c r="E66" s="39" t="s">
        <v>12</v>
      </c>
      <c r="F66" s="39">
        <v>0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 spans="4:16" x14ac:dyDescent="0.3">
      <c r="D67" s="59"/>
      <c r="E67" s="38" t="s">
        <v>13</v>
      </c>
      <c r="F67" s="38">
        <v>2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 spans="4:16" x14ac:dyDescent="0.3">
      <c r="D68" s="59"/>
      <c r="E68" s="39" t="s">
        <v>14</v>
      </c>
      <c r="F68" s="39">
        <v>0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 spans="4:16" x14ac:dyDescent="0.3">
      <c r="D69" s="59"/>
      <c r="E69" s="38" t="s">
        <v>15</v>
      </c>
      <c r="F69" s="38">
        <v>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 spans="4:16" x14ac:dyDescent="0.3">
      <c r="D70" s="59"/>
      <c r="E70" s="39" t="s">
        <v>16</v>
      </c>
      <c r="F70" s="39">
        <v>1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 spans="4:16" x14ac:dyDescent="0.3">
      <c r="D71" s="59"/>
      <c r="E71" s="38" t="s">
        <v>17</v>
      </c>
      <c r="F71" s="38">
        <v>3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 spans="4:16" x14ac:dyDescent="0.3">
      <c r="D72" s="59"/>
      <c r="E72" s="39" t="s">
        <v>18</v>
      </c>
      <c r="F72" s="39">
        <v>0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 spans="4:16" x14ac:dyDescent="0.3">
      <c r="D73" s="59"/>
      <c r="E73" s="38" t="s">
        <v>19</v>
      </c>
      <c r="F73" s="38">
        <v>0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 spans="4:16" x14ac:dyDescent="0.3">
      <c r="D74" s="59"/>
      <c r="E74" s="39" t="s">
        <v>20</v>
      </c>
      <c r="F74" s="39">
        <v>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 spans="4:16" x14ac:dyDescent="0.3">
      <c r="D75" s="59"/>
      <c r="E75" s="38" t="s">
        <v>21</v>
      </c>
      <c r="F75" s="38">
        <v>0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 spans="4:16" x14ac:dyDescent="0.3">
      <c r="D76" s="60" t="s">
        <v>32</v>
      </c>
      <c r="E76" s="38" t="s">
        <v>5</v>
      </c>
      <c r="F76" s="38">
        <v>3</v>
      </c>
      <c r="G76" s="58" t="s">
        <v>201</v>
      </c>
      <c r="H76" s="62" t="s">
        <v>201</v>
      </c>
      <c r="I76" s="58">
        <v>87.272727272727266</v>
      </c>
      <c r="J76" s="62">
        <v>3</v>
      </c>
      <c r="K76" s="58">
        <v>56.727272727272727</v>
      </c>
      <c r="L76" s="62">
        <v>2</v>
      </c>
      <c r="M76" s="58">
        <v>85.3</v>
      </c>
      <c r="N76" s="62">
        <v>3</v>
      </c>
      <c r="O76" s="58">
        <v>62.441818181818178</v>
      </c>
      <c r="P76" s="62">
        <v>3</v>
      </c>
    </row>
    <row r="77" spans="4:16" x14ac:dyDescent="0.3">
      <c r="D77" s="59"/>
      <c r="E77" s="39" t="s">
        <v>6</v>
      </c>
      <c r="F77" s="39">
        <v>2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 spans="4:16" x14ac:dyDescent="0.3">
      <c r="D78" s="59"/>
      <c r="E78" s="38" t="s">
        <v>7</v>
      </c>
      <c r="F78" s="38">
        <v>2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 spans="4:16" x14ac:dyDescent="0.3">
      <c r="D79" s="59"/>
      <c r="E79" s="39" t="s">
        <v>8</v>
      </c>
      <c r="F79" s="39">
        <v>2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 spans="4:16" x14ac:dyDescent="0.3">
      <c r="D80" s="59"/>
      <c r="E80" s="38" t="s">
        <v>9</v>
      </c>
      <c r="F80" s="38">
        <v>2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4:16" x14ac:dyDescent="0.3">
      <c r="D81" s="59"/>
      <c r="E81" s="39" t="s">
        <v>10</v>
      </c>
      <c r="F81" s="39">
        <v>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 spans="4:16" x14ac:dyDescent="0.3">
      <c r="D82" s="59"/>
      <c r="E82" s="38" t="s">
        <v>11</v>
      </c>
      <c r="F82" s="38">
        <v>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 spans="4:16" x14ac:dyDescent="0.3">
      <c r="D83" s="59"/>
      <c r="E83" s="39" t="s">
        <v>12</v>
      </c>
      <c r="F83" s="39">
        <v>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 spans="4:16" x14ac:dyDescent="0.3">
      <c r="D84" s="59"/>
      <c r="E84" s="38" t="s">
        <v>13</v>
      </c>
      <c r="F84" s="38">
        <v>2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 spans="4:16" x14ac:dyDescent="0.3">
      <c r="D85" s="59"/>
      <c r="E85" s="39" t="s">
        <v>14</v>
      </c>
      <c r="F85" s="39">
        <v>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 spans="4:16" x14ac:dyDescent="0.3">
      <c r="D86" s="59"/>
      <c r="E86" s="38" t="s">
        <v>15</v>
      </c>
      <c r="F86" s="38">
        <v>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 spans="4:16" x14ac:dyDescent="0.3">
      <c r="D87" s="59"/>
      <c r="E87" s="39" t="s">
        <v>16</v>
      </c>
      <c r="F87" s="39">
        <v>2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 spans="4:16" x14ac:dyDescent="0.3">
      <c r="D88" s="59"/>
      <c r="E88" s="38" t="s">
        <v>17</v>
      </c>
      <c r="F88" s="38">
        <v>3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 spans="4:16" x14ac:dyDescent="0.3">
      <c r="D89" s="59"/>
      <c r="E89" s="39" t="s">
        <v>18</v>
      </c>
      <c r="F89" s="39">
        <v>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 spans="4:16" x14ac:dyDescent="0.3">
      <c r="D90" s="59"/>
      <c r="E90" s="38" t="s">
        <v>19</v>
      </c>
      <c r="F90" s="38">
        <v>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 spans="4:16" x14ac:dyDescent="0.3">
      <c r="D91" s="59"/>
      <c r="E91" s="39" t="s">
        <v>20</v>
      </c>
      <c r="F91" s="39">
        <v>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 spans="4:16" x14ac:dyDescent="0.3">
      <c r="D92" s="59"/>
      <c r="E92" s="38" t="s">
        <v>21</v>
      </c>
      <c r="F92" s="38">
        <v>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 spans="4:16" x14ac:dyDescent="0.3">
      <c r="D93" s="61" t="s">
        <v>35</v>
      </c>
      <c r="E93" s="38" t="s">
        <v>5</v>
      </c>
      <c r="F93" s="38">
        <v>3</v>
      </c>
      <c r="G93" s="58" t="s">
        <v>201</v>
      </c>
      <c r="H93" s="62" t="s">
        <v>201</v>
      </c>
      <c r="I93" s="58">
        <v>87.272727272727266</v>
      </c>
      <c r="J93" s="62">
        <v>3</v>
      </c>
      <c r="K93" s="58">
        <v>56.727272727272727</v>
      </c>
      <c r="L93" s="62">
        <v>2</v>
      </c>
      <c r="M93" s="58">
        <v>85.79</v>
      </c>
      <c r="N93" s="62">
        <v>3</v>
      </c>
      <c r="O93" s="58">
        <v>62.539818181818177</v>
      </c>
      <c r="P93" s="62">
        <v>3</v>
      </c>
    </row>
    <row r="94" spans="4:16" x14ac:dyDescent="0.3">
      <c r="D94" s="59"/>
      <c r="E94" s="39" t="s">
        <v>6</v>
      </c>
      <c r="F94" s="39">
        <v>3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 spans="4:16" x14ac:dyDescent="0.3">
      <c r="D95" s="59"/>
      <c r="E95" s="38" t="s">
        <v>7</v>
      </c>
      <c r="F95" s="38">
        <v>3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 spans="4:16" x14ac:dyDescent="0.3">
      <c r="D96" s="59"/>
      <c r="E96" s="39" t="s">
        <v>8</v>
      </c>
      <c r="F96" s="39">
        <v>3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 spans="4:16" x14ac:dyDescent="0.3">
      <c r="D97" s="59"/>
      <c r="E97" s="38" t="s">
        <v>9</v>
      </c>
      <c r="F97" s="38">
        <v>3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 spans="4:16" x14ac:dyDescent="0.3">
      <c r="D98" s="59"/>
      <c r="E98" s="39" t="s">
        <v>10</v>
      </c>
      <c r="F98" s="39">
        <v>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 spans="4:16" x14ac:dyDescent="0.3">
      <c r="D99" s="59"/>
      <c r="E99" s="38" t="s">
        <v>11</v>
      </c>
      <c r="F99" s="38">
        <v>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 spans="4:16" x14ac:dyDescent="0.3">
      <c r="D100" s="59"/>
      <c r="E100" s="39" t="s">
        <v>12</v>
      </c>
      <c r="F100" s="39">
        <v>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 spans="4:16" x14ac:dyDescent="0.3">
      <c r="D101" s="59"/>
      <c r="E101" s="38" t="s">
        <v>13</v>
      </c>
      <c r="F101" s="38">
        <v>3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 spans="4:16" x14ac:dyDescent="0.3">
      <c r="D102" s="59"/>
      <c r="E102" s="39" t="s">
        <v>14</v>
      </c>
      <c r="F102" s="39">
        <v>0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 spans="4:16" x14ac:dyDescent="0.3">
      <c r="D103" s="59"/>
      <c r="E103" s="38" t="s">
        <v>15</v>
      </c>
      <c r="F103" s="38">
        <v>0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 spans="4:16" x14ac:dyDescent="0.3">
      <c r="D104" s="59"/>
      <c r="E104" s="39" t="s">
        <v>16</v>
      </c>
      <c r="F104" s="39">
        <v>3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 spans="4:16" x14ac:dyDescent="0.3">
      <c r="D105" s="59"/>
      <c r="E105" s="38" t="s">
        <v>17</v>
      </c>
      <c r="F105" s="38">
        <v>3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 spans="4:16" x14ac:dyDescent="0.3">
      <c r="D106" s="59"/>
      <c r="E106" s="39" t="s">
        <v>18</v>
      </c>
      <c r="F106" s="39">
        <v>0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 spans="4:16" x14ac:dyDescent="0.3">
      <c r="D107" s="59"/>
      <c r="E107" s="38" t="s">
        <v>19</v>
      </c>
      <c r="F107" s="38">
        <v>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 spans="4:16" x14ac:dyDescent="0.3">
      <c r="D108" s="59"/>
      <c r="E108" s="39" t="s">
        <v>20</v>
      </c>
      <c r="F108" s="39">
        <v>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 spans="4:16" x14ac:dyDescent="0.3">
      <c r="D109" s="59"/>
      <c r="E109" s="38" t="s">
        <v>21</v>
      </c>
      <c r="F109" s="38">
        <v>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3" spans="1:21" x14ac:dyDescent="0.3">
      <c r="D113" s="48" t="s">
        <v>217</v>
      </c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3">
      <c r="D114" s="23" t="s">
        <v>4</v>
      </c>
      <c r="E114" s="23" t="s">
        <v>218</v>
      </c>
      <c r="F114" s="23" t="s">
        <v>219</v>
      </c>
      <c r="G114" s="23" t="s">
        <v>220</v>
      </c>
      <c r="H114" s="23" t="s">
        <v>221</v>
      </c>
      <c r="I114" s="23" t="s">
        <v>222</v>
      </c>
      <c r="J114" s="23" t="s">
        <v>223</v>
      </c>
      <c r="K114" s="23" t="s">
        <v>224</v>
      </c>
      <c r="L114" s="23" t="s">
        <v>225</v>
      </c>
      <c r="M114" s="23" t="s">
        <v>226</v>
      </c>
      <c r="N114" s="23" t="s">
        <v>227</v>
      </c>
      <c r="O114" s="23" t="s">
        <v>228</v>
      </c>
      <c r="P114" s="23" t="s">
        <v>229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v>9</v>
      </c>
      <c r="F115" s="25">
        <v>3</v>
      </c>
      <c r="G115" s="25">
        <v>6</v>
      </c>
      <c r="H115" s="25">
        <v>6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9</v>
      </c>
      <c r="Q115" s="25">
        <v>9</v>
      </c>
      <c r="R115" s="25">
        <v>0</v>
      </c>
      <c r="S115" s="25">
        <v>0</v>
      </c>
      <c r="T115" s="25">
        <v>0</v>
      </c>
      <c r="U115" s="25">
        <v>0</v>
      </c>
    </row>
    <row r="116" spans="1:21" x14ac:dyDescent="0.3">
      <c r="D116" s="23" t="s">
        <v>27</v>
      </c>
      <c r="E116" s="25">
        <v>6</v>
      </c>
      <c r="F116" s="25">
        <v>2</v>
      </c>
      <c r="G116" s="25">
        <v>4</v>
      </c>
      <c r="H116" s="25">
        <v>2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2</v>
      </c>
      <c r="Q116" s="25">
        <v>6</v>
      </c>
      <c r="R116" s="25">
        <v>0</v>
      </c>
      <c r="S116" s="25">
        <v>0</v>
      </c>
      <c r="T116" s="25">
        <v>0</v>
      </c>
      <c r="U116" s="25">
        <v>0</v>
      </c>
    </row>
    <row r="117" spans="1:21" x14ac:dyDescent="0.3">
      <c r="D117" s="23" t="s">
        <v>30</v>
      </c>
      <c r="E117" s="25">
        <v>3</v>
      </c>
      <c r="F117" s="25">
        <v>1</v>
      </c>
      <c r="G117" s="25">
        <v>3</v>
      </c>
      <c r="H117" s="25">
        <v>1</v>
      </c>
      <c r="I117" s="25">
        <v>2</v>
      </c>
      <c r="J117" s="25">
        <v>0</v>
      </c>
      <c r="K117" s="25">
        <v>0</v>
      </c>
      <c r="L117" s="25">
        <v>0</v>
      </c>
      <c r="M117" s="25">
        <v>2</v>
      </c>
      <c r="N117" s="25">
        <v>0</v>
      </c>
      <c r="O117" s="25">
        <v>0</v>
      </c>
      <c r="P117" s="25">
        <v>1</v>
      </c>
      <c r="Q117" s="25">
        <v>3</v>
      </c>
      <c r="R117" s="25">
        <v>0</v>
      </c>
      <c r="S117" s="25">
        <v>0</v>
      </c>
      <c r="T117" s="25">
        <v>0</v>
      </c>
      <c r="U117" s="25">
        <v>0</v>
      </c>
    </row>
    <row r="118" spans="1:21" x14ac:dyDescent="0.3">
      <c r="D118" s="23" t="s">
        <v>32</v>
      </c>
      <c r="E118" s="25">
        <v>9</v>
      </c>
      <c r="F118" s="25">
        <v>6</v>
      </c>
      <c r="G118" s="25">
        <v>6</v>
      </c>
      <c r="H118" s="25">
        <v>6</v>
      </c>
      <c r="I118" s="25">
        <v>6</v>
      </c>
      <c r="J118" s="25">
        <v>0</v>
      </c>
      <c r="K118" s="25">
        <v>0</v>
      </c>
      <c r="L118" s="25">
        <v>0</v>
      </c>
      <c r="M118" s="25">
        <v>6</v>
      </c>
      <c r="N118" s="25">
        <v>0</v>
      </c>
      <c r="O118" s="25">
        <v>0</v>
      </c>
      <c r="P118" s="25">
        <v>6</v>
      </c>
      <c r="Q118" s="25">
        <v>9</v>
      </c>
      <c r="R118" s="25">
        <v>0</v>
      </c>
      <c r="S118" s="25">
        <v>0</v>
      </c>
      <c r="T118" s="25">
        <v>0</v>
      </c>
      <c r="U118" s="25">
        <v>0</v>
      </c>
    </row>
    <row r="119" spans="1:21" x14ac:dyDescent="0.3">
      <c r="D119" s="23" t="s">
        <v>35</v>
      </c>
      <c r="E119" s="25">
        <v>9</v>
      </c>
      <c r="F119" s="25">
        <v>9</v>
      </c>
      <c r="G119" s="25">
        <v>9</v>
      </c>
      <c r="H119" s="25">
        <v>9</v>
      </c>
      <c r="I119" s="25">
        <v>9</v>
      </c>
      <c r="J119" s="25">
        <v>0</v>
      </c>
      <c r="K119" s="25">
        <v>0</v>
      </c>
      <c r="L119" s="25">
        <v>0</v>
      </c>
      <c r="M119" s="25">
        <v>9</v>
      </c>
      <c r="N119" s="25">
        <v>0</v>
      </c>
      <c r="O119" s="25">
        <v>0</v>
      </c>
      <c r="P119" s="25">
        <v>9</v>
      </c>
      <c r="Q119" s="25">
        <v>9</v>
      </c>
      <c r="R119" s="25">
        <v>0</v>
      </c>
      <c r="S119" s="25">
        <v>0</v>
      </c>
      <c r="T119" s="25">
        <v>0</v>
      </c>
      <c r="U119" s="25">
        <v>0</v>
      </c>
    </row>
    <row r="120" spans="1:21" x14ac:dyDescent="0.3">
      <c r="A120" s="1" t="s">
        <v>230</v>
      </c>
      <c r="B120" s="1" t="s">
        <v>25</v>
      </c>
      <c r="C120" s="1" t="s">
        <v>231</v>
      </c>
      <c r="D120" s="1" t="s">
        <v>232</v>
      </c>
      <c r="E120" s="48" t="s">
        <v>233</v>
      </c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v>2.4</v>
      </c>
      <c r="F121" s="18">
        <v>2.625</v>
      </c>
      <c r="G121" s="18">
        <v>2.333333333333333</v>
      </c>
      <c r="H121" s="18">
        <v>2.666666666666667</v>
      </c>
      <c r="I121" s="18">
        <v>2.4285714285714279</v>
      </c>
      <c r="J121" s="18">
        <v>0</v>
      </c>
      <c r="K121" s="18">
        <v>0</v>
      </c>
      <c r="L121" s="18">
        <v>0</v>
      </c>
      <c r="M121" s="18">
        <v>2.4285714285714279</v>
      </c>
      <c r="N121" s="18">
        <v>0</v>
      </c>
      <c r="O121" s="18">
        <v>0</v>
      </c>
      <c r="P121" s="18">
        <v>2.7</v>
      </c>
      <c r="Q121" s="18">
        <v>2.4</v>
      </c>
      <c r="R121" s="18">
        <v>0</v>
      </c>
      <c r="S121" s="18">
        <v>0</v>
      </c>
      <c r="T121" s="18">
        <v>0</v>
      </c>
      <c r="U121" s="18">
        <v>0</v>
      </c>
    </row>
  </sheetData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6" t="s">
        <v>234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4" t="s">
        <v>235</v>
      </c>
      <c r="E2" s="64" t="s">
        <v>236</v>
      </c>
      <c r="F2" s="64" t="s">
        <v>43</v>
      </c>
      <c r="G2" s="64" t="s">
        <v>237</v>
      </c>
      <c r="H2" s="64"/>
      <c r="I2" s="64" t="s">
        <v>238</v>
      </c>
      <c r="J2" s="64"/>
      <c r="K2" s="64" t="s">
        <v>208</v>
      </c>
      <c r="L2" s="64"/>
      <c r="M2" s="64" t="s">
        <v>209</v>
      </c>
      <c r="N2" s="64"/>
      <c r="O2" s="64" t="s">
        <v>239</v>
      </c>
      <c r="P2" s="64"/>
      <c r="Q2" s="40" t="s">
        <v>240</v>
      </c>
      <c r="R2" s="40" t="s">
        <v>241</v>
      </c>
    </row>
    <row r="3" spans="1:18" x14ac:dyDescent="0.3">
      <c r="A3" s="5" t="s">
        <v>22</v>
      </c>
      <c r="B3" s="5" t="s">
        <v>23</v>
      </c>
      <c r="D3" s="64"/>
      <c r="E3" s="64"/>
      <c r="F3" s="64"/>
      <c r="G3" s="64" t="s">
        <v>242</v>
      </c>
      <c r="H3" s="64"/>
      <c r="I3" s="64" t="s">
        <v>243</v>
      </c>
      <c r="J3" s="64"/>
      <c r="K3" s="64" t="s">
        <v>244</v>
      </c>
      <c r="L3" s="64"/>
      <c r="M3" s="64"/>
      <c r="N3" s="64"/>
      <c r="O3" s="64" t="s">
        <v>245</v>
      </c>
      <c r="P3" s="64"/>
      <c r="Q3" s="40" t="s">
        <v>246</v>
      </c>
      <c r="R3" s="40" t="s">
        <v>247</v>
      </c>
    </row>
    <row r="4" spans="1:18" x14ac:dyDescent="0.3">
      <c r="A4" s="3" t="s">
        <v>25</v>
      </c>
      <c r="B4" s="3" t="s">
        <v>26</v>
      </c>
      <c r="D4" s="64"/>
      <c r="E4" s="64"/>
      <c r="F4" s="64"/>
      <c r="G4" s="41" t="s">
        <v>215</v>
      </c>
      <c r="H4" s="41" t="s">
        <v>248</v>
      </c>
      <c r="I4" s="41" t="s">
        <v>215</v>
      </c>
      <c r="J4" s="41" t="s">
        <v>248</v>
      </c>
      <c r="K4" s="41" t="s">
        <v>215</v>
      </c>
      <c r="L4" s="41" t="s">
        <v>248</v>
      </c>
      <c r="M4" s="41" t="s">
        <v>215</v>
      </c>
      <c r="N4" s="41" t="s">
        <v>248</v>
      </c>
      <c r="O4" s="41" t="s">
        <v>215</v>
      </c>
      <c r="P4" s="41" t="s">
        <v>248</v>
      </c>
      <c r="Q4" s="41"/>
      <c r="R4" s="41"/>
    </row>
    <row r="5" spans="1:18" x14ac:dyDescent="0.3">
      <c r="A5" s="5" t="s">
        <v>28</v>
      </c>
      <c r="B5" s="5" t="s">
        <v>29</v>
      </c>
      <c r="D5" s="63" t="s">
        <v>37</v>
      </c>
      <c r="E5" s="65" t="s">
        <v>39</v>
      </c>
      <c r="F5" s="42" t="s">
        <v>24</v>
      </c>
      <c r="G5" s="40">
        <v>58.18181818181818</v>
      </c>
      <c r="H5" s="43">
        <v>2</v>
      </c>
      <c r="I5" s="40">
        <v>81.818181818181827</v>
      </c>
      <c r="J5" s="43">
        <v>3</v>
      </c>
      <c r="K5" s="40">
        <v>73.545454545454547</v>
      </c>
      <c r="L5" s="43">
        <v>3</v>
      </c>
      <c r="M5" s="40">
        <v>86.28</v>
      </c>
      <c r="N5" s="43">
        <v>3</v>
      </c>
      <c r="O5" s="40">
        <v>76.092363636363643</v>
      </c>
      <c r="P5" s="43">
        <v>3</v>
      </c>
      <c r="Q5" s="42">
        <v>60</v>
      </c>
      <c r="R5" s="40" t="s">
        <v>249</v>
      </c>
    </row>
    <row r="6" spans="1:18" x14ac:dyDescent="0.3">
      <c r="A6" s="3" t="s">
        <v>31</v>
      </c>
      <c r="B6" s="3">
        <v>2019</v>
      </c>
      <c r="D6" s="64"/>
      <c r="E6" s="64"/>
      <c r="F6" s="40" t="s">
        <v>27</v>
      </c>
      <c r="G6" s="40">
        <v>30.90909090909091</v>
      </c>
      <c r="H6" s="43">
        <v>1</v>
      </c>
      <c r="I6" s="40">
        <v>40</v>
      </c>
      <c r="J6" s="43">
        <v>2</v>
      </c>
      <c r="K6" s="40">
        <v>36.818181818181813</v>
      </c>
      <c r="L6" s="43">
        <v>1</v>
      </c>
      <c r="M6" s="40">
        <v>87.26</v>
      </c>
      <c r="N6" s="43">
        <v>3</v>
      </c>
      <c r="O6" s="40">
        <v>46.906545454545451</v>
      </c>
      <c r="P6" s="43">
        <v>2</v>
      </c>
      <c r="Q6" s="42">
        <v>60</v>
      </c>
      <c r="R6" s="40" t="s">
        <v>250</v>
      </c>
    </row>
    <row r="7" spans="1:18" x14ac:dyDescent="0.3">
      <c r="A7" s="5" t="s">
        <v>33</v>
      </c>
      <c r="B7" s="5" t="s">
        <v>34</v>
      </c>
      <c r="D7" s="64"/>
      <c r="E7" s="64"/>
      <c r="F7" s="42" t="s">
        <v>30</v>
      </c>
      <c r="G7" s="40">
        <v>16.36363636363636</v>
      </c>
      <c r="H7" s="43">
        <v>1</v>
      </c>
      <c r="I7" s="40">
        <v>23.63636363636364</v>
      </c>
      <c r="J7" s="43">
        <v>1</v>
      </c>
      <c r="K7" s="40">
        <v>21.09090909090909</v>
      </c>
      <c r="L7" s="43">
        <v>1</v>
      </c>
      <c r="M7" s="40">
        <v>85.3</v>
      </c>
      <c r="N7" s="43">
        <v>3</v>
      </c>
      <c r="O7" s="40">
        <v>33.932727272727277</v>
      </c>
      <c r="P7" s="43">
        <v>1</v>
      </c>
      <c r="Q7" s="42">
        <v>60</v>
      </c>
      <c r="R7" s="40" t="s">
        <v>250</v>
      </c>
    </row>
    <row r="8" spans="1:18" x14ac:dyDescent="0.3">
      <c r="A8" s="3" t="s">
        <v>36</v>
      </c>
      <c r="B8" s="3" t="s">
        <v>37</v>
      </c>
      <c r="D8" s="64"/>
      <c r="E8" s="64"/>
      <c r="F8" s="40" t="s">
        <v>32</v>
      </c>
      <c r="G8" s="40" t="s">
        <v>201</v>
      </c>
      <c r="H8" s="43" t="s">
        <v>201</v>
      </c>
      <c r="I8" s="40">
        <v>87.272727272727266</v>
      </c>
      <c r="J8" s="43">
        <v>3</v>
      </c>
      <c r="K8" s="40">
        <v>56.727272727272727</v>
      </c>
      <c r="L8" s="43">
        <v>2</v>
      </c>
      <c r="M8" s="40">
        <v>85.3</v>
      </c>
      <c r="N8" s="43">
        <v>3</v>
      </c>
      <c r="O8" s="40">
        <v>62.441818181818178</v>
      </c>
      <c r="P8" s="43">
        <v>3</v>
      </c>
      <c r="Q8" s="42">
        <v>60</v>
      </c>
      <c r="R8" s="40" t="s">
        <v>249</v>
      </c>
    </row>
    <row r="9" spans="1:18" x14ac:dyDescent="0.3">
      <c r="A9" s="5" t="s">
        <v>38</v>
      </c>
      <c r="B9" s="5" t="s">
        <v>39</v>
      </c>
      <c r="D9" s="64"/>
      <c r="E9" s="64"/>
      <c r="F9" s="42" t="s">
        <v>35</v>
      </c>
      <c r="G9" s="40" t="s">
        <v>201</v>
      </c>
      <c r="H9" s="43" t="s">
        <v>201</v>
      </c>
      <c r="I9" s="40">
        <v>87.272727272727266</v>
      </c>
      <c r="J9" s="43">
        <v>3</v>
      </c>
      <c r="K9" s="40">
        <v>56.727272727272727</v>
      </c>
      <c r="L9" s="43">
        <v>2</v>
      </c>
      <c r="M9" s="40">
        <v>85.79</v>
      </c>
      <c r="N9" s="43">
        <v>3</v>
      </c>
      <c r="O9" s="40">
        <v>62.539818181818177</v>
      </c>
      <c r="P9" s="43">
        <v>3</v>
      </c>
      <c r="Q9" s="42">
        <v>60</v>
      </c>
      <c r="R9" s="40" t="s">
        <v>249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8" t="s">
        <v>45</v>
      </c>
      <c r="B13" s="48"/>
    </row>
    <row r="14" spans="1:18" x14ac:dyDescent="0.3">
      <c r="A14" s="3" t="s">
        <v>46</v>
      </c>
      <c r="B14" s="3">
        <v>60</v>
      </c>
    </row>
    <row r="15" spans="1:18" x14ac:dyDescent="0.3">
      <c r="A15" s="5" t="s">
        <v>47</v>
      </c>
      <c r="B15" s="5">
        <v>65</v>
      </c>
    </row>
    <row r="16" spans="1:18" x14ac:dyDescent="0.3">
      <c r="A16" s="3" t="s">
        <v>48</v>
      </c>
      <c r="B16" s="3">
        <v>35</v>
      </c>
    </row>
    <row r="17" spans="1:2" x14ac:dyDescent="0.3">
      <c r="A17" s="5" t="s">
        <v>49</v>
      </c>
      <c r="B17" s="5">
        <v>80</v>
      </c>
    </row>
    <row r="18" spans="1:2" x14ac:dyDescent="0.3">
      <c r="A18" s="3" t="s">
        <v>44</v>
      </c>
      <c r="B18" s="3">
        <v>20</v>
      </c>
    </row>
    <row r="19" spans="1:2" x14ac:dyDescent="0.3">
      <c r="A19" s="5" t="s">
        <v>50</v>
      </c>
      <c r="B19" s="5">
        <v>60</v>
      </c>
    </row>
  </sheetData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A_Input_Details</vt:lpstr>
      <vt:lpstr>A_P1-I</vt:lpstr>
      <vt:lpstr>A_P2-I</vt:lpstr>
      <vt:lpstr>A_CA-I</vt:lpstr>
      <vt:lpstr>A_END_SEM-E</vt:lpstr>
      <vt:lpstr>A_Internal_Components</vt:lpstr>
      <vt:lpstr>A_External_Components</vt:lpstr>
      <vt:lpstr>A_Course_Attainment</vt:lpstr>
      <vt:lpstr>A_Printout</vt:lpstr>
      <vt:lpstr>B_Input_Details</vt:lpstr>
      <vt:lpstr>B_P1-I</vt:lpstr>
      <vt:lpstr>B_P2-I</vt:lpstr>
      <vt:lpstr>B_CA-I</vt:lpstr>
      <vt:lpstr>B_END_SEM-E</vt:lpstr>
      <vt:lpstr>B_Internal_Components</vt:lpstr>
      <vt:lpstr>B_External_Components</vt:lpstr>
      <vt:lpstr>B_Course_Attainment</vt:lpstr>
      <vt:lpstr>B_Printout</vt:lpstr>
      <vt:lpstr>C_Input_Details</vt:lpstr>
      <vt:lpstr>C_P1-I</vt:lpstr>
      <vt:lpstr>C_P2-I</vt:lpstr>
      <vt:lpstr>C_CA-I</vt:lpstr>
      <vt:lpstr>C_END_SEM-E</vt:lpstr>
      <vt:lpstr>C_Internal_Components</vt:lpstr>
      <vt:lpstr>C_External_Components</vt:lpstr>
      <vt:lpstr>C_Course_Attainment</vt:lpstr>
      <vt:lpstr>C_Printout</vt:lpstr>
      <vt:lpstr>Combined_Input_Details</vt:lpstr>
      <vt:lpstr>Combined_P1-I</vt:lpstr>
      <vt:lpstr>Combined_P2-I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2024-03-15T09:12:14Z</dcterms:created>
  <dcterms:modified xsi:type="dcterms:W3CDTF">2024-03-15T10:33:49Z</dcterms:modified>
</cp:coreProperties>
</file>