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435 Additive Manufacturing (Elective)/"/>
    </mc:Choice>
  </mc:AlternateContent>
  <xr:revisionPtr revIDLastSave="37" documentId="11_2338280768ED10B124FB3079C608D3C43F0F7A7B" xr6:coauthVersionLast="47" xr6:coauthVersionMax="47" xr10:uidLastSave="{6AC8E077-87C8-40B6-B0D9-A12B28FACC7C}"/>
  <bookViews>
    <workbookView xWindow="-108" yWindow="-108" windowWidth="23256" windowHeight="12456" firstSheet="5" activeTab="6" xr2:uid="{00000000-000D-0000-FFFF-FFFF00000000}"/>
  </bookViews>
  <sheets>
    <sheet name="Combined_Input_Details" sheetId="1" r:id="rId1"/>
    <sheet name="Combined_MIDTERM-I" sheetId="2" r:id="rId2"/>
    <sheet name="Combined_CA-I" sheetId="3" r:id="rId3"/>
    <sheet name="Combined_END_SEM-E" sheetId="4" r:id="rId4"/>
    <sheet name="Combined_Internal_Components" sheetId="5" r:id="rId5"/>
    <sheet name="Combined_External_Components" sheetId="6" r:id="rId6"/>
    <sheet name="Combined_Course_Attainment" sheetId="7" r:id="rId7"/>
    <sheet name="Combined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8" i="8" s="1"/>
  <c r="B17" i="8"/>
  <c r="B15" i="8"/>
  <c r="B1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F73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F56" i="7"/>
  <c r="E56" i="7"/>
  <c r="E55" i="7"/>
  <c r="F54" i="7"/>
  <c r="E54" i="7"/>
  <c r="E53" i="7"/>
  <c r="E52" i="7"/>
  <c r="E51" i="7"/>
  <c r="E50" i="7"/>
  <c r="E49" i="7"/>
  <c r="E48" i="7"/>
  <c r="E47" i="7"/>
  <c r="E46" i="7"/>
  <c r="E45" i="7"/>
  <c r="E44" i="7"/>
  <c r="E43" i="7"/>
  <c r="F42" i="7"/>
  <c r="E42" i="7"/>
  <c r="E41" i="7"/>
  <c r="E40" i="7"/>
  <c r="E39" i="7"/>
  <c r="E38" i="7"/>
  <c r="E37" i="7"/>
  <c r="E36" i="7"/>
  <c r="F35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M23" i="7" s="1"/>
  <c r="N23" i="7" s="1"/>
  <c r="N5" i="8" s="1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T4" i="7"/>
  <c r="F55" i="7" s="1"/>
  <c r="S4" i="7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F46" i="7" s="1"/>
  <c r="J4" i="7"/>
  <c r="F45" i="7" s="1"/>
  <c r="I4" i="7"/>
  <c r="F44" i="7" s="1"/>
  <c r="H4" i="7"/>
  <c r="F43" i="7" s="1"/>
  <c r="G4" i="7"/>
  <c r="F4" i="7"/>
  <c r="F41" i="7" s="1"/>
  <c r="E4" i="7"/>
  <c r="F40" i="7" s="1"/>
  <c r="U3" i="7"/>
  <c r="F39" i="7" s="1"/>
  <c r="T3" i="7"/>
  <c r="F38" i="7" s="1"/>
  <c r="S3" i="7"/>
  <c r="F37" i="7" s="1"/>
  <c r="R3" i="7"/>
  <c r="F36" i="7" s="1"/>
  <c r="Q3" i="7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L6" i="4"/>
  <c r="K6" i="4"/>
  <c r="J6" i="4"/>
  <c r="I6" i="4"/>
  <c r="H6" i="4"/>
  <c r="G6" i="4"/>
  <c r="F6" i="4"/>
  <c r="E6" i="4"/>
  <c r="D6" i="4"/>
  <c r="C6" i="4"/>
  <c r="O59" i="4" s="1"/>
  <c r="B55" i="6" s="1"/>
  <c r="I55" i="6" s="1"/>
  <c r="L4" i="4"/>
  <c r="K4" i="4"/>
  <c r="J4" i="4"/>
  <c r="I4" i="4"/>
  <c r="H4" i="4"/>
  <c r="G4" i="4"/>
  <c r="F4" i="4"/>
  <c r="E4" i="4"/>
  <c r="D4" i="4"/>
  <c r="C4" i="4"/>
  <c r="Q65" i="3"/>
  <c r="I61" i="5" s="1"/>
  <c r="Q56" i="3"/>
  <c r="I52" i="5" s="1"/>
  <c r="Q47" i="3"/>
  <c r="I43" i="5" s="1"/>
  <c r="Q38" i="3"/>
  <c r="I34" i="5" s="1"/>
  <c r="Q29" i="3"/>
  <c r="I25" i="5" s="1"/>
  <c r="Q20" i="3"/>
  <c r="I16" i="5" s="1"/>
  <c r="Q11" i="3"/>
  <c r="I7" i="5" s="1"/>
  <c r="L6" i="3"/>
  <c r="K6" i="3"/>
  <c r="J6" i="3"/>
  <c r="I6" i="3"/>
  <c r="H6" i="3"/>
  <c r="G6" i="3"/>
  <c r="F6" i="3"/>
  <c r="E6" i="3"/>
  <c r="D6" i="3"/>
  <c r="C6" i="3"/>
  <c r="P62" i="3" s="1"/>
  <c r="H58" i="5" s="1"/>
  <c r="O4" i="3"/>
  <c r="G4" i="5" s="1"/>
  <c r="L4" i="3"/>
  <c r="K4" i="3"/>
  <c r="J4" i="3"/>
  <c r="I4" i="3"/>
  <c r="H4" i="3"/>
  <c r="G4" i="3"/>
  <c r="F4" i="3"/>
  <c r="E4" i="3"/>
  <c r="D4" i="3"/>
  <c r="C4" i="3"/>
  <c r="G6" i="2"/>
  <c r="F6" i="2"/>
  <c r="E6" i="2"/>
  <c r="D6" i="2"/>
  <c r="C6" i="2"/>
  <c r="K48" i="2" s="1"/>
  <c r="C44" i="5" s="1"/>
  <c r="G4" i="2"/>
  <c r="F4" i="2"/>
  <c r="E4" i="2"/>
  <c r="D4" i="2"/>
  <c r="C4" i="2"/>
  <c r="B18" i="1"/>
  <c r="B16" i="1"/>
  <c r="Q3" i="4" l="1"/>
  <c r="D3" i="6" s="1"/>
  <c r="K3" i="6" s="1"/>
  <c r="P13" i="4"/>
  <c r="C9" i="6" s="1"/>
  <c r="J9" i="6" s="1"/>
  <c r="Q13" i="4"/>
  <c r="D9" i="6" s="1"/>
  <c r="K9" i="6" s="1"/>
  <c r="Q43" i="4"/>
  <c r="D39" i="6" s="1"/>
  <c r="K39" i="6" s="1"/>
  <c r="N14" i="4"/>
  <c r="A10" i="6" s="1"/>
  <c r="H10" i="6" s="1"/>
  <c r="N26" i="4"/>
  <c r="A22" i="6" s="1"/>
  <c r="H22" i="6" s="1"/>
  <c r="N44" i="4"/>
  <c r="A40" i="6" s="1"/>
  <c r="H40" i="6" s="1"/>
  <c r="N68" i="4"/>
  <c r="A64" i="6" s="1"/>
  <c r="H64" i="6" s="1"/>
  <c r="O23" i="4"/>
  <c r="B19" i="6" s="1"/>
  <c r="I19" i="6" s="1"/>
  <c r="P25" i="4"/>
  <c r="C21" i="6" s="1"/>
  <c r="J21" i="6" s="1"/>
  <c r="Q67" i="4"/>
  <c r="D63" i="6" s="1"/>
  <c r="K63" i="6" s="1"/>
  <c r="O14" i="4"/>
  <c r="B10" i="6" s="1"/>
  <c r="I10" i="6" s="1"/>
  <c r="Q31" i="4"/>
  <c r="D27" i="6" s="1"/>
  <c r="K27" i="6" s="1"/>
  <c r="Q49" i="4"/>
  <c r="D45" i="6" s="1"/>
  <c r="K45" i="6" s="1"/>
  <c r="N11" i="4"/>
  <c r="A7" i="6" s="1"/>
  <c r="H7" i="6" s="1"/>
  <c r="P43" i="4"/>
  <c r="C39" i="6" s="1"/>
  <c r="J39" i="6" s="1"/>
  <c r="P16" i="4"/>
  <c r="C12" i="6" s="1"/>
  <c r="J12" i="6" s="1"/>
  <c r="Q16" i="4"/>
  <c r="D12" i="6" s="1"/>
  <c r="K12" i="6" s="1"/>
  <c r="O32" i="4"/>
  <c r="B28" i="6" s="1"/>
  <c r="I28" i="6" s="1"/>
  <c r="O50" i="4"/>
  <c r="B46" i="6" s="1"/>
  <c r="I46" i="6" s="1"/>
  <c r="P61" i="4"/>
  <c r="C57" i="6" s="1"/>
  <c r="J57" i="6" s="1"/>
  <c r="Q61" i="4"/>
  <c r="D57" i="6" s="1"/>
  <c r="K57" i="6" s="1"/>
  <c r="N32" i="4"/>
  <c r="A28" i="6" s="1"/>
  <c r="H28" i="6" s="1"/>
  <c r="N17" i="4"/>
  <c r="A13" i="6" s="1"/>
  <c r="H13" i="6" s="1"/>
  <c r="P34" i="4"/>
  <c r="C30" i="6" s="1"/>
  <c r="J30" i="6" s="1"/>
  <c r="P52" i="4"/>
  <c r="C48" i="6" s="1"/>
  <c r="J48" i="6" s="1"/>
  <c r="N50" i="4"/>
  <c r="A46" i="6" s="1"/>
  <c r="H46" i="6" s="1"/>
  <c r="O17" i="4"/>
  <c r="B13" i="6" s="1"/>
  <c r="I13" i="6" s="1"/>
  <c r="Q34" i="4"/>
  <c r="D30" i="6" s="1"/>
  <c r="K30" i="6" s="1"/>
  <c r="Q52" i="4"/>
  <c r="D48" i="6" s="1"/>
  <c r="K48" i="6" s="1"/>
  <c r="O4" i="4"/>
  <c r="B4" i="6" s="1"/>
  <c r="I4" i="6" s="1"/>
  <c r="P4" i="4"/>
  <c r="C4" i="6" s="1"/>
  <c r="J4" i="6" s="1"/>
  <c r="Q25" i="4"/>
  <c r="D21" i="6" s="1"/>
  <c r="K21" i="6" s="1"/>
  <c r="N20" i="4"/>
  <c r="A16" i="6" s="1"/>
  <c r="H16" i="6" s="1"/>
  <c r="N35" i="4"/>
  <c r="A31" i="6" s="1"/>
  <c r="H31" i="6" s="1"/>
  <c r="Q58" i="4"/>
  <c r="D54" i="6" s="1"/>
  <c r="K54" i="6" s="1"/>
  <c r="N59" i="4"/>
  <c r="A55" i="6" s="1"/>
  <c r="H55" i="6" s="1"/>
  <c r="O41" i="4"/>
  <c r="B37" i="6" s="1"/>
  <c r="I37" i="6" s="1"/>
  <c r="P67" i="4"/>
  <c r="C63" i="6" s="1"/>
  <c r="J63" i="6" s="1"/>
  <c r="Q22" i="4"/>
  <c r="D18" i="6" s="1"/>
  <c r="K18" i="6" s="1"/>
  <c r="Q40" i="4"/>
  <c r="D36" i="6" s="1"/>
  <c r="K36" i="6" s="1"/>
  <c r="P3" i="4"/>
  <c r="C3" i="6" s="1"/>
  <c r="J3" i="6" s="1"/>
  <c r="N4" i="4"/>
  <c r="A4" i="6" s="1"/>
  <c r="H4" i="6" s="1"/>
  <c r="N23" i="4"/>
  <c r="A19" i="6" s="1"/>
  <c r="H19" i="6" s="1"/>
  <c r="N41" i="4"/>
  <c r="A37" i="6" s="1"/>
  <c r="H37" i="6" s="1"/>
  <c r="J12" i="2"/>
  <c r="B8" i="5" s="1"/>
  <c r="K30" i="2"/>
  <c r="C26" i="5" s="1"/>
  <c r="J52" i="2"/>
  <c r="B48" i="5" s="1"/>
  <c r="K12" i="2"/>
  <c r="C8" i="5" s="1"/>
  <c r="L30" i="2"/>
  <c r="D26" i="5" s="1"/>
  <c r="L52" i="2"/>
  <c r="D48" i="5" s="1"/>
  <c r="J15" i="2"/>
  <c r="B11" i="5" s="1"/>
  <c r="L33" i="2"/>
  <c r="D29" i="5" s="1"/>
  <c r="K57" i="2"/>
  <c r="C53" i="5" s="1"/>
  <c r="K15" i="2"/>
  <c r="C11" i="5" s="1"/>
  <c r="I34" i="2"/>
  <c r="A30" i="5" s="1"/>
  <c r="L57" i="2"/>
  <c r="D53" i="5" s="1"/>
  <c r="J18" i="2"/>
  <c r="B14" i="5" s="1"/>
  <c r="I37" i="2"/>
  <c r="A33" i="5" s="1"/>
  <c r="L63" i="2"/>
  <c r="D59" i="5" s="1"/>
  <c r="K4" i="2"/>
  <c r="C4" i="5" s="1"/>
  <c r="K18" i="2"/>
  <c r="C14" i="5" s="1"/>
  <c r="J37" i="2"/>
  <c r="B33" i="5" s="1"/>
  <c r="I64" i="2"/>
  <c r="A60" i="5" s="1"/>
  <c r="J21" i="2"/>
  <c r="B17" i="5" s="1"/>
  <c r="K40" i="2"/>
  <c r="C36" i="5" s="1"/>
  <c r="J70" i="2"/>
  <c r="B66" i="5" s="1"/>
  <c r="K21" i="2"/>
  <c r="C17" i="5" s="1"/>
  <c r="L40" i="2"/>
  <c r="D36" i="5" s="1"/>
  <c r="J49" i="2"/>
  <c r="B45" i="5" s="1"/>
  <c r="J24" i="2"/>
  <c r="B20" i="5" s="1"/>
  <c r="I44" i="2"/>
  <c r="A40" i="5" s="1"/>
  <c r="L4" i="2"/>
  <c r="D4" i="5" s="1"/>
  <c r="K24" i="2"/>
  <c r="C20" i="5" s="1"/>
  <c r="J44" i="2"/>
  <c r="B40" i="5" s="1"/>
  <c r="J27" i="2"/>
  <c r="B23" i="5" s="1"/>
  <c r="J48" i="2"/>
  <c r="B44" i="5" s="1"/>
  <c r="I3" i="2"/>
  <c r="A3" i="5" s="1"/>
  <c r="K27" i="2"/>
  <c r="C23" i="5" s="1"/>
  <c r="Q3" i="3"/>
  <c r="I3" i="5" s="1"/>
  <c r="N30" i="3"/>
  <c r="F26" i="5" s="1"/>
  <c r="N66" i="3"/>
  <c r="F62" i="5" s="1"/>
  <c r="J3" i="2"/>
  <c r="B3" i="5" s="1"/>
  <c r="J69" i="2"/>
  <c r="B65" i="5" s="1"/>
  <c r="J66" i="2"/>
  <c r="B62" i="5" s="1"/>
  <c r="J63" i="2"/>
  <c r="B59" i="5" s="1"/>
  <c r="I69" i="2"/>
  <c r="A65" i="5" s="1"/>
  <c r="I66" i="2"/>
  <c r="A62" i="5" s="1"/>
  <c r="I63" i="2"/>
  <c r="A59" i="5" s="1"/>
  <c r="I60" i="2"/>
  <c r="A56" i="5" s="1"/>
  <c r="I57" i="2"/>
  <c r="A53" i="5" s="1"/>
  <c r="I54" i="2"/>
  <c r="A50" i="5" s="1"/>
  <c r="I51" i="2"/>
  <c r="A47" i="5" s="1"/>
  <c r="I48" i="2"/>
  <c r="A44" i="5" s="1"/>
  <c r="I45" i="2"/>
  <c r="A41" i="5" s="1"/>
  <c r="I42" i="2"/>
  <c r="A38" i="5" s="1"/>
  <c r="I39" i="2"/>
  <c r="A35" i="5" s="1"/>
  <c r="I36" i="2"/>
  <c r="A32" i="5" s="1"/>
  <c r="I33" i="2"/>
  <c r="A29" i="5" s="1"/>
  <c r="I30" i="2"/>
  <c r="A26" i="5" s="1"/>
  <c r="K68" i="2"/>
  <c r="C64" i="5" s="1"/>
  <c r="K65" i="2"/>
  <c r="C61" i="5" s="1"/>
  <c r="K62" i="2"/>
  <c r="C58" i="5" s="1"/>
  <c r="O58" i="5" s="1"/>
  <c r="K59" i="2"/>
  <c r="C55" i="5" s="1"/>
  <c r="K56" i="2"/>
  <c r="C52" i="5" s="1"/>
  <c r="K53" i="2"/>
  <c r="C49" i="5" s="1"/>
  <c r="K50" i="2"/>
  <c r="C46" i="5" s="1"/>
  <c r="K47" i="2"/>
  <c r="C43" i="5" s="1"/>
  <c r="K44" i="2"/>
  <c r="C40" i="5" s="1"/>
  <c r="K41" i="2"/>
  <c r="C37" i="5" s="1"/>
  <c r="K38" i="2"/>
  <c r="C34" i="5" s="1"/>
  <c r="J68" i="2"/>
  <c r="B64" i="5" s="1"/>
  <c r="J65" i="2"/>
  <c r="B61" i="5" s="1"/>
  <c r="J62" i="2"/>
  <c r="B58" i="5" s="1"/>
  <c r="J59" i="2"/>
  <c r="B55" i="5" s="1"/>
  <c r="J56" i="2"/>
  <c r="B52" i="5" s="1"/>
  <c r="I68" i="2"/>
  <c r="A64" i="5" s="1"/>
  <c r="I65" i="2"/>
  <c r="A61" i="5" s="1"/>
  <c r="I62" i="2"/>
  <c r="A58" i="5" s="1"/>
  <c r="I59" i="2"/>
  <c r="A55" i="5" s="1"/>
  <c r="I56" i="2"/>
  <c r="A52" i="5" s="1"/>
  <c r="I53" i="2"/>
  <c r="A49" i="5" s="1"/>
  <c r="I50" i="2"/>
  <c r="A46" i="5" s="1"/>
  <c r="I47" i="2"/>
  <c r="A43" i="5" s="1"/>
  <c r="L70" i="2"/>
  <c r="D66" i="5" s="1"/>
  <c r="L67" i="2"/>
  <c r="D63" i="5" s="1"/>
  <c r="L64" i="2"/>
  <c r="D60" i="5" s="1"/>
  <c r="L61" i="2"/>
  <c r="D57" i="5" s="1"/>
  <c r="L58" i="2"/>
  <c r="D54" i="5" s="1"/>
  <c r="K70" i="2"/>
  <c r="C66" i="5" s="1"/>
  <c r="K67" i="2"/>
  <c r="C63" i="5" s="1"/>
  <c r="K64" i="2"/>
  <c r="C60" i="5" s="1"/>
  <c r="K61" i="2"/>
  <c r="C57" i="5" s="1"/>
  <c r="K58" i="2"/>
  <c r="C54" i="5" s="1"/>
  <c r="K55" i="2"/>
  <c r="C51" i="5" s="1"/>
  <c r="K52" i="2"/>
  <c r="C48" i="5" s="1"/>
  <c r="K49" i="2"/>
  <c r="C45" i="5" s="1"/>
  <c r="L12" i="2"/>
  <c r="D8" i="5" s="1"/>
  <c r="L15" i="2"/>
  <c r="D11" i="5" s="1"/>
  <c r="L18" i="2"/>
  <c r="D14" i="5" s="1"/>
  <c r="L21" i="2"/>
  <c r="D17" i="5" s="1"/>
  <c r="L24" i="2"/>
  <c r="D20" i="5" s="1"/>
  <c r="L27" i="2"/>
  <c r="D23" i="5" s="1"/>
  <c r="I31" i="2"/>
  <c r="A27" i="5" s="1"/>
  <c r="J34" i="2"/>
  <c r="B30" i="5" s="1"/>
  <c r="K37" i="2"/>
  <c r="C33" i="5" s="1"/>
  <c r="I41" i="2"/>
  <c r="A37" i="5" s="1"/>
  <c r="L44" i="2"/>
  <c r="D40" i="5" s="1"/>
  <c r="L48" i="2"/>
  <c r="D44" i="5" s="1"/>
  <c r="J53" i="2"/>
  <c r="B49" i="5" s="1"/>
  <c r="I58" i="2"/>
  <c r="A54" i="5" s="1"/>
  <c r="J64" i="2"/>
  <c r="B60" i="5" s="1"/>
  <c r="O12" i="3"/>
  <c r="G8" i="5" s="1"/>
  <c r="N8" i="5" s="1"/>
  <c r="O21" i="3"/>
  <c r="G17" i="5" s="1"/>
  <c r="N17" i="5" s="1"/>
  <c r="O30" i="3"/>
  <c r="G26" i="5" s="1"/>
  <c r="O39" i="3"/>
  <c r="G35" i="5" s="1"/>
  <c r="O48" i="3"/>
  <c r="G44" i="5" s="1"/>
  <c r="O57" i="3"/>
  <c r="G53" i="5" s="1"/>
  <c r="O66" i="3"/>
  <c r="G62" i="5" s="1"/>
  <c r="O68" i="4"/>
  <c r="B64" i="6" s="1"/>
  <c r="I64" i="6" s="1"/>
  <c r="N48" i="3"/>
  <c r="F44" i="5" s="1"/>
  <c r="I13" i="2"/>
  <c r="A9" i="5" s="1"/>
  <c r="I49" i="2"/>
  <c r="A45" i="5" s="1"/>
  <c r="P23" i="3"/>
  <c r="H19" i="5" s="1"/>
  <c r="P59" i="3"/>
  <c r="H55" i="5" s="1"/>
  <c r="K31" i="2"/>
  <c r="C27" i="5" s="1"/>
  <c r="K19" i="2"/>
  <c r="C15" i="5" s="1"/>
  <c r="I35" i="2"/>
  <c r="A31" i="5" s="1"/>
  <c r="J38" i="2"/>
  <c r="B34" i="5" s="1"/>
  <c r="J42" i="2"/>
  <c r="B38" i="5" s="1"/>
  <c r="L45" i="2"/>
  <c r="D41" i="5" s="1"/>
  <c r="L49" i="2"/>
  <c r="D45" i="5" s="1"/>
  <c r="K54" i="2"/>
  <c r="C50" i="5" s="1"/>
  <c r="J60" i="2"/>
  <c r="B56" i="5" s="1"/>
  <c r="L66" i="2"/>
  <c r="D62" i="5" s="1"/>
  <c r="N15" i="3"/>
  <c r="F11" i="5" s="1"/>
  <c r="N24" i="3"/>
  <c r="F20" i="5" s="1"/>
  <c r="N33" i="3"/>
  <c r="F29" i="5" s="1"/>
  <c r="N42" i="3"/>
  <c r="F38" i="5" s="1"/>
  <c r="N51" i="3"/>
  <c r="F47" i="5" s="1"/>
  <c r="N60" i="3"/>
  <c r="F56" i="5" s="1"/>
  <c r="N69" i="3"/>
  <c r="F65" i="5" s="1"/>
  <c r="N53" i="4"/>
  <c r="A49" i="6" s="1"/>
  <c r="H49" i="6" s="1"/>
  <c r="N62" i="4"/>
  <c r="A58" i="6" s="1"/>
  <c r="H58" i="6" s="1"/>
  <c r="B18" i="8"/>
  <c r="O3" i="8" s="1"/>
  <c r="B18" i="7"/>
  <c r="I16" i="2"/>
  <c r="A12" i="5" s="1"/>
  <c r="J45" i="2"/>
  <c r="B41" i="5" s="1"/>
  <c r="J13" i="2"/>
  <c r="B9" i="5" s="1"/>
  <c r="K45" i="2"/>
  <c r="C41" i="5" s="1"/>
  <c r="L31" i="2"/>
  <c r="D27" i="5" s="1"/>
  <c r="L13" i="2"/>
  <c r="D9" i="5" s="1"/>
  <c r="L16" i="2"/>
  <c r="D12" i="5" s="1"/>
  <c r="L19" i="2"/>
  <c r="D15" i="5" s="1"/>
  <c r="L22" i="2"/>
  <c r="D18" i="5" s="1"/>
  <c r="L25" i="2"/>
  <c r="D21" i="5" s="1"/>
  <c r="L28" i="2"/>
  <c r="D24" i="5" s="1"/>
  <c r="I32" i="2"/>
  <c r="A28" i="5" s="1"/>
  <c r="J35" i="2"/>
  <c r="B31" i="5" s="1"/>
  <c r="L38" i="2"/>
  <c r="D34" i="5" s="1"/>
  <c r="P34" i="5" s="1"/>
  <c r="K42" i="2"/>
  <c r="C38" i="5" s="1"/>
  <c r="I46" i="2"/>
  <c r="A42" i="5" s="1"/>
  <c r="J50" i="2"/>
  <c r="B46" i="5" s="1"/>
  <c r="L54" i="2"/>
  <c r="D50" i="5" s="1"/>
  <c r="K60" i="2"/>
  <c r="C56" i="5" s="1"/>
  <c r="I67" i="2"/>
  <c r="A63" i="5" s="1"/>
  <c r="O15" i="3"/>
  <c r="G11" i="5" s="1"/>
  <c r="N11" i="5" s="1"/>
  <c r="O24" i="3"/>
  <c r="G20" i="5" s="1"/>
  <c r="N20" i="5" s="1"/>
  <c r="O33" i="3"/>
  <c r="G29" i="5" s="1"/>
  <c r="O42" i="3"/>
  <c r="G38" i="5" s="1"/>
  <c r="O51" i="3"/>
  <c r="G47" i="5" s="1"/>
  <c r="O60" i="3"/>
  <c r="G56" i="5" s="1"/>
  <c r="O69" i="3"/>
  <c r="G65" i="5" s="1"/>
  <c r="O26" i="4"/>
  <c r="B22" i="6" s="1"/>
  <c r="I22" i="6" s="1"/>
  <c r="O35" i="4"/>
  <c r="B31" i="6" s="1"/>
  <c r="I31" i="6" s="1"/>
  <c r="O44" i="4"/>
  <c r="B40" i="6" s="1"/>
  <c r="I40" i="6" s="1"/>
  <c r="O53" i="4"/>
  <c r="B49" i="6" s="1"/>
  <c r="I49" i="6" s="1"/>
  <c r="O62" i="4"/>
  <c r="B58" i="6" s="1"/>
  <c r="I58" i="6" s="1"/>
  <c r="J41" i="2"/>
  <c r="B37" i="5" s="1"/>
  <c r="P14" i="3"/>
  <c r="H10" i="5" s="1"/>
  <c r="P32" i="3"/>
  <c r="H28" i="5" s="1"/>
  <c r="P68" i="3"/>
  <c r="H64" i="5" s="1"/>
  <c r="L3" i="2"/>
  <c r="D3" i="5" s="1"/>
  <c r="J25" i="2"/>
  <c r="B21" i="5" s="1"/>
  <c r="J54" i="2"/>
  <c r="B50" i="5" s="1"/>
  <c r="Q23" i="3"/>
  <c r="I19" i="5" s="1"/>
  <c r="K22" i="2"/>
  <c r="C18" i="5" s="1"/>
  <c r="I11" i="2"/>
  <c r="A7" i="5" s="1"/>
  <c r="I14" i="2"/>
  <c r="A10" i="5" s="1"/>
  <c r="I17" i="2"/>
  <c r="A13" i="5" s="1"/>
  <c r="I20" i="2"/>
  <c r="A16" i="5" s="1"/>
  <c r="I23" i="2"/>
  <c r="A19" i="5" s="1"/>
  <c r="I26" i="2"/>
  <c r="A22" i="5" s="1"/>
  <c r="I29" i="2"/>
  <c r="A25" i="5" s="1"/>
  <c r="J32" i="2"/>
  <c r="B28" i="5" s="1"/>
  <c r="K35" i="2"/>
  <c r="C31" i="5" s="1"/>
  <c r="J39" i="2"/>
  <c r="B35" i="5" s="1"/>
  <c r="N35" i="5" s="1"/>
  <c r="L42" i="2"/>
  <c r="D38" i="5" s="1"/>
  <c r="J46" i="2"/>
  <c r="B42" i="5" s="1"/>
  <c r="L50" i="2"/>
  <c r="D46" i="5" s="1"/>
  <c r="I55" i="2"/>
  <c r="A51" i="5" s="1"/>
  <c r="L60" i="2"/>
  <c r="D56" i="5" s="1"/>
  <c r="J67" i="2"/>
  <c r="B63" i="5" s="1"/>
  <c r="P17" i="3"/>
  <c r="H13" i="5" s="1"/>
  <c r="P26" i="3"/>
  <c r="H22" i="5" s="1"/>
  <c r="P35" i="3"/>
  <c r="H31" i="5" s="1"/>
  <c r="P44" i="3"/>
  <c r="H40" i="5" s="1"/>
  <c r="P53" i="3"/>
  <c r="H49" i="5" s="1"/>
  <c r="P19" i="4"/>
  <c r="C15" i="6" s="1"/>
  <c r="J15" i="6" s="1"/>
  <c r="P28" i="4"/>
  <c r="C24" i="6" s="1"/>
  <c r="J24" i="6" s="1"/>
  <c r="P37" i="4"/>
  <c r="C33" i="6" s="1"/>
  <c r="J33" i="6" s="1"/>
  <c r="P46" i="4"/>
  <c r="C42" i="6" s="1"/>
  <c r="J42" i="6" s="1"/>
  <c r="P55" i="4"/>
  <c r="C51" i="6" s="1"/>
  <c r="J51" i="6" s="1"/>
  <c r="P64" i="4"/>
  <c r="C60" i="6" s="1"/>
  <c r="J60" i="6" s="1"/>
  <c r="O68" i="3"/>
  <c r="G64" i="5" s="1"/>
  <c r="O65" i="3"/>
  <c r="G61" i="5" s="1"/>
  <c r="O62" i="3"/>
  <c r="G58" i="5" s="1"/>
  <c r="O59" i="3"/>
  <c r="G55" i="5" s="1"/>
  <c r="O56" i="3"/>
  <c r="G52" i="5" s="1"/>
  <c r="O53" i="3"/>
  <c r="G49" i="5" s="1"/>
  <c r="O50" i="3"/>
  <c r="G46" i="5" s="1"/>
  <c r="O47" i="3"/>
  <c r="G43" i="5" s="1"/>
  <c r="O44" i="3"/>
  <c r="G40" i="5" s="1"/>
  <c r="N40" i="5" s="1"/>
  <c r="O41" i="3"/>
  <c r="G37" i="5" s="1"/>
  <c r="O38" i="3"/>
  <c r="G34" i="5" s="1"/>
  <c r="O35" i="3"/>
  <c r="G31" i="5" s="1"/>
  <c r="O32" i="3"/>
  <c r="G28" i="5" s="1"/>
  <c r="O29" i="3"/>
  <c r="G25" i="5" s="1"/>
  <c r="O26" i="3"/>
  <c r="G22" i="5" s="1"/>
  <c r="O23" i="3"/>
  <c r="G19" i="5" s="1"/>
  <c r="O20" i="3"/>
  <c r="G16" i="5" s="1"/>
  <c r="O17" i="3"/>
  <c r="G13" i="5" s="1"/>
  <c r="O14" i="3"/>
  <c r="G10" i="5" s="1"/>
  <c r="O11" i="3"/>
  <c r="G7" i="5" s="1"/>
  <c r="Q4" i="3"/>
  <c r="I4" i="5" s="1"/>
  <c r="P4" i="5" s="1"/>
  <c r="N68" i="3"/>
  <c r="F64" i="5" s="1"/>
  <c r="N65" i="3"/>
  <c r="F61" i="5" s="1"/>
  <c r="N62" i="3"/>
  <c r="F58" i="5" s="1"/>
  <c r="N59" i="3"/>
  <c r="F55" i="5" s="1"/>
  <c r="N56" i="3"/>
  <c r="F52" i="5" s="1"/>
  <c r="N53" i="3"/>
  <c r="F49" i="5" s="1"/>
  <c r="N50" i="3"/>
  <c r="F46" i="5" s="1"/>
  <c r="N47" i="3"/>
  <c r="F43" i="5" s="1"/>
  <c r="N44" i="3"/>
  <c r="F40" i="5" s="1"/>
  <c r="M40" i="5" s="1"/>
  <c r="N41" i="3"/>
  <c r="F37" i="5" s="1"/>
  <c r="N38" i="3"/>
  <c r="F34" i="5" s="1"/>
  <c r="N35" i="3"/>
  <c r="F31" i="5" s="1"/>
  <c r="N32" i="3"/>
  <c r="F28" i="5" s="1"/>
  <c r="N29" i="3"/>
  <c r="F25" i="5" s="1"/>
  <c r="N26" i="3"/>
  <c r="F22" i="5" s="1"/>
  <c r="N23" i="3"/>
  <c r="F19" i="5" s="1"/>
  <c r="N20" i="3"/>
  <c r="F16" i="5" s="1"/>
  <c r="N17" i="3"/>
  <c r="F13" i="5" s="1"/>
  <c r="N14" i="3"/>
  <c r="F10" i="5" s="1"/>
  <c r="N11" i="3"/>
  <c r="F7" i="5" s="1"/>
  <c r="P4" i="3"/>
  <c r="H4" i="5" s="1"/>
  <c r="O4" i="5" s="1"/>
  <c r="Q70" i="3"/>
  <c r="I66" i="5" s="1"/>
  <c r="Q67" i="3"/>
  <c r="I63" i="5" s="1"/>
  <c r="Q64" i="3"/>
  <c r="I60" i="5" s="1"/>
  <c r="Q61" i="3"/>
  <c r="I57" i="5" s="1"/>
  <c r="Q58" i="3"/>
  <c r="I54" i="5" s="1"/>
  <c r="Q55" i="3"/>
  <c r="I51" i="5" s="1"/>
  <c r="Q52" i="3"/>
  <c r="I48" i="5" s="1"/>
  <c r="P48" i="5" s="1"/>
  <c r="Q49" i="3"/>
  <c r="I45" i="5" s="1"/>
  <c r="Q46" i="3"/>
  <c r="I42" i="5" s="1"/>
  <c r="Q43" i="3"/>
  <c r="I39" i="5" s="1"/>
  <c r="Q40" i="3"/>
  <c r="I36" i="5" s="1"/>
  <c r="P36" i="5" s="1"/>
  <c r="Q37" i="3"/>
  <c r="I33" i="5" s="1"/>
  <c r="Q34" i="3"/>
  <c r="I30" i="5" s="1"/>
  <c r="Q31" i="3"/>
  <c r="I27" i="5" s="1"/>
  <c r="Q28" i="3"/>
  <c r="I24" i="5" s="1"/>
  <c r="Q25" i="3"/>
  <c r="I21" i="5" s="1"/>
  <c r="Q22" i="3"/>
  <c r="I18" i="5" s="1"/>
  <c r="Q19" i="3"/>
  <c r="I15" i="5" s="1"/>
  <c r="Q16" i="3"/>
  <c r="I12" i="5" s="1"/>
  <c r="Q13" i="3"/>
  <c r="I9" i="5" s="1"/>
  <c r="P70" i="3"/>
  <c r="H66" i="5" s="1"/>
  <c r="P67" i="3"/>
  <c r="H63" i="5" s="1"/>
  <c r="P64" i="3"/>
  <c r="H60" i="5" s="1"/>
  <c r="P61" i="3"/>
  <c r="H57" i="5" s="1"/>
  <c r="P58" i="3"/>
  <c r="H54" i="5" s="1"/>
  <c r="P55" i="3"/>
  <c r="H51" i="5" s="1"/>
  <c r="P52" i="3"/>
  <c r="H48" i="5" s="1"/>
  <c r="P49" i="3"/>
  <c r="H45" i="5" s="1"/>
  <c r="P46" i="3"/>
  <c r="H42" i="5" s="1"/>
  <c r="P43" i="3"/>
  <c r="H39" i="5" s="1"/>
  <c r="P40" i="3"/>
  <c r="H36" i="5" s="1"/>
  <c r="O36" i="5" s="1"/>
  <c r="P37" i="3"/>
  <c r="H33" i="5" s="1"/>
  <c r="P34" i="3"/>
  <c r="H30" i="5" s="1"/>
  <c r="P31" i="3"/>
  <c r="H27" i="5" s="1"/>
  <c r="P28" i="3"/>
  <c r="H24" i="5" s="1"/>
  <c r="P25" i="3"/>
  <c r="H21" i="5" s="1"/>
  <c r="P22" i="3"/>
  <c r="H18" i="5" s="1"/>
  <c r="P19" i="3"/>
  <c r="H15" i="5" s="1"/>
  <c r="P16" i="3"/>
  <c r="H12" i="5" s="1"/>
  <c r="P13" i="3"/>
  <c r="H9" i="5" s="1"/>
  <c r="N4" i="3"/>
  <c r="F4" i="5" s="1"/>
  <c r="P3" i="3"/>
  <c r="H3" i="5" s="1"/>
  <c r="O70" i="3"/>
  <c r="G66" i="5" s="1"/>
  <c r="N66" i="5" s="1"/>
  <c r="O67" i="3"/>
  <c r="G63" i="5" s="1"/>
  <c r="O64" i="3"/>
  <c r="G60" i="5" s="1"/>
  <c r="O61" i="3"/>
  <c r="G57" i="5" s="1"/>
  <c r="O58" i="3"/>
  <c r="G54" i="5" s="1"/>
  <c r="O55" i="3"/>
  <c r="G51" i="5" s="1"/>
  <c r="O52" i="3"/>
  <c r="G48" i="5" s="1"/>
  <c r="N48" i="5" s="1"/>
  <c r="O49" i="3"/>
  <c r="G45" i="5" s="1"/>
  <c r="N45" i="5" s="1"/>
  <c r="O46" i="3"/>
  <c r="G42" i="5" s="1"/>
  <c r="O43" i="3"/>
  <c r="G39" i="5" s="1"/>
  <c r="O40" i="3"/>
  <c r="G36" i="5" s="1"/>
  <c r="O37" i="3"/>
  <c r="G33" i="5" s="1"/>
  <c r="O34" i="3"/>
  <c r="G30" i="5" s="1"/>
  <c r="O31" i="3"/>
  <c r="G27" i="5" s="1"/>
  <c r="O28" i="3"/>
  <c r="G24" i="5" s="1"/>
  <c r="O25" i="3"/>
  <c r="G21" i="5" s="1"/>
  <c r="O22" i="3"/>
  <c r="G18" i="5" s="1"/>
  <c r="O19" i="3"/>
  <c r="G15" i="5" s="1"/>
  <c r="O16" i="3"/>
  <c r="G12" i="5" s="1"/>
  <c r="O13" i="3"/>
  <c r="G9" i="5" s="1"/>
  <c r="O3" i="3"/>
  <c r="G3" i="5" s="1"/>
  <c r="N70" i="3"/>
  <c r="F66" i="5" s="1"/>
  <c r="N67" i="3"/>
  <c r="F63" i="5" s="1"/>
  <c r="N64" i="3"/>
  <c r="F60" i="5" s="1"/>
  <c r="M60" i="5" s="1"/>
  <c r="N61" i="3"/>
  <c r="F57" i="5" s="1"/>
  <c r="N58" i="3"/>
  <c r="F54" i="5" s="1"/>
  <c r="N55" i="3"/>
  <c r="F51" i="5" s="1"/>
  <c r="N52" i="3"/>
  <c r="F48" i="5" s="1"/>
  <c r="N49" i="3"/>
  <c r="F45" i="5" s="1"/>
  <c r="N46" i="3"/>
  <c r="F42" i="5" s="1"/>
  <c r="N43" i="3"/>
  <c r="F39" i="5" s="1"/>
  <c r="N40" i="3"/>
  <c r="F36" i="5" s="1"/>
  <c r="N37" i="3"/>
  <c r="F33" i="5" s="1"/>
  <c r="M33" i="5" s="1"/>
  <c r="N34" i="3"/>
  <c r="F30" i="5" s="1"/>
  <c r="M30" i="5" s="1"/>
  <c r="N31" i="3"/>
  <c r="F27" i="5" s="1"/>
  <c r="N28" i="3"/>
  <c r="F24" i="5" s="1"/>
  <c r="N25" i="3"/>
  <c r="F21" i="5" s="1"/>
  <c r="N22" i="3"/>
  <c r="F18" i="5" s="1"/>
  <c r="N19" i="3"/>
  <c r="F15" i="5" s="1"/>
  <c r="N16" i="3"/>
  <c r="F12" i="5" s="1"/>
  <c r="N13" i="3"/>
  <c r="F9" i="5" s="1"/>
  <c r="N3" i="3"/>
  <c r="F3" i="5" s="1"/>
  <c r="M3" i="5" s="1"/>
  <c r="Q69" i="3"/>
  <c r="I65" i="5" s="1"/>
  <c r="Q66" i="3"/>
  <c r="I62" i="5" s="1"/>
  <c r="Q63" i="3"/>
  <c r="I59" i="5" s="1"/>
  <c r="P59" i="5" s="1"/>
  <c r="Q60" i="3"/>
  <c r="I56" i="5" s="1"/>
  <c r="Q57" i="3"/>
  <c r="I53" i="5" s="1"/>
  <c r="P53" i="5" s="1"/>
  <c r="Q54" i="3"/>
  <c r="I50" i="5" s="1"/>
  <c r="Q51" i="3"/>
  <c r="I47" i="5" s="1"/>
  <c r="Q48" i="3"/>
  <c r="I44" i="5" s="1"/>
  <c r="Q45" i="3"/>
  <c r="I41" i="5" s="1"/>
  <c r="Q42" i="3"/>
  <c r="I38" i="5" s="1"/>
  <c r="Q39" i="3"/>
  <c r="I35" i="5" s="1"/>
  <c r="Q36" i="3"/>
  <c r="I32" i="5" s="1"/>
  <c r="Q33" i="3"/>
  <c r="I29" i="5" s="1"/>
  <c r="P29" i="5" s="1"/>
  <c r="Q30" i="3"/>
  <c r="I26" i="5" s="1"/>
  <c r="P26" i="5" s="1"/>
  <c r="Q27" i="3"/>
  <c r="I23" i="5" s="1"/>
  <c r="Q24" i="3"/>
  <c r="I20" i="5" s="1"/>
  <c r="Q21" i="3"/>
  <c r="I17" i="5" s="1"/>
  <c r="Q18" i="3"/>
  <c r="I14" i="5" s="1"/>
  <c r="Q15" i="3"/>
  <c r="I11" i="5" s="1"/>
  <c r="Q12" i="3"/>
  <c r="I8" i="5" s="1"/>
  <c r="P69" i="3"/>
  <c r="H65" i="5" s="1"/>
  <c r="P66" i="3"/>
  <c r="H62" i="5" s="1"/>
  <c r="P63" i="3"/>
  <c r="H59" i="5" s="1"/>
  <c r="P60" i="3"/>
  <c r="H56" i="5" s="1"/>
  <c r="P57" i="3"/>
  <c r="H53" i="5" s="1"/>
  <c r="O53" i="5" s="1"/>
  <c r="P54" i="3"/>
  <c r="H50" i="5" s="1"/>
  <c r="P51" i="3"/>
  <c r="H47" i="5" s="1"/>
  <c r="P48" i="3"/>
  <c r="H44" i="5" s="1"/>
  <c r="O44" i="5" s="1"/>
  <c r="P45" i="3"/>
  <c r="H41" i="5" s="1"/>
  <c r="P42" i="3"/>
  <c r="H38" i="5" s="1"/>
  <c r="P39" i="3"/>
  <c r="H35" i="5" s="1"/>
  <c r="P36" i="3"/>
  <c r="H32" i="5" s="1"/>
  <c r="P33" i="3"/>
  <c r="H29" i="5" s="1"/>
  <c r="P30" i="3"/>
  <c r="H26" i="5" s="1"/>
  <c r="O26" i="5" s="1"/>
  <c r="P27" i="3"/>
  <c r="H23" i="5" s="1"/>
  <c r="O23" i="5" s="1"/>
  <c r="P24" i="3"/>
  <c r="H20" i="5" s="1"/>
  <c r="O20" i="5" s="1"/>
  <c r="P21" i="3"/>
  <c r="H17" i="5" s="1"/>
  <c r="O17" i="5" s="1"/>
  <c r="P18" i="3"/>
  <c r="H14" i="5" s="1"/>
  <c r="O14" i="5" s="1"/>
  <c r="P15" i="3"/>
  <c r="H11" i="5" s="1"/>
  <c r="O11" i="5" s="1"/>
  <c r="P12" i="3"/>
  <c r="H8" i="5" s="1"/>
  <c r="O8" i="5" s="1"/>
  <c r="I28" i="2"/>
  <c r="A24" i="5" s="1"/>
  <c r="L37" i="2"/>
  <c r="D33" i="5" s="1"/>
  <c r="P41" i="3"/>
  <c r="H37" i="5" s="1"/>
  <c r="J22" i="2"/>
  <c r="B18" i="5" s="1"/>
  <c r="I38" i="2"/>
  <c r="A34" i="5" s="1"/>
  <c r="L59" i="2"/>
  <c r="D55" i="5" s="1"/>
  <c r="Q41" i="3"/>
  <c r="I37" i="5" s="1"/>
  <c r="Q68" i="3"/>
  <c r="I64" i="5" s="1"/>
  <c r="K16" i="2"/>
  <c r="C12" i="5" s="1"/>
  <c r="O12" i="5" s="1"/>
  <c r="J11" i="2"/>
  <c r="B7" i="5" s="1"/>
  <c r="N7" i="5" s="1"/>
  <c r="J20" i="2"/>
  <c r="B16" i="5" s="1"/>
  <c r="N16" i="5" s="1"/>
  <c r="J23" i="2"/>
  <c r="B19" i="5" s="1"/>
  <c r="N19" i="5" s="1"/>
  <c r="J26" i="2"/>
  <c r="B22" i="5" s="1"/>
  <c r="N22" i="5" s="1"/>
  <c r="J29" i="2"/>
  <c r="B25" i="5" s="1"/>
  <c r="N25" i="5" s="1"/>
  <c r="K32" i="2"/>
  <c r="C28" i="5" s="1"/>
  <c r="O28" i="5" s="1"/>
  <c r="L35" i="2"/>
  <c r="D31" i="5" s="1"/>
  <c r="K39" i="2"/>
  <c r="C35" i="5" s="1"/>
  <c r="I43" i="2"/>
  <c r="A39" i="5" s="1"/>
  <c r="K46" i="2"/>
  <c r="C42" i="5" s="1"/>
  <c r="O42" i="5" s="1"/>
  <c r="J51" i="2"/>
  <c r="B47" i="5" s="1"/>
  <c r="N47" i="5" s="1"/>
  <c r="J55" i="2"/>
  <c r="B51" i="5" s="1"/>
  <c r="I61" i="2"/>
  <c r="A57" i="5" s="1"/>
  <c r="M57" i="5" s="1"/>
  <c r="L68" i="2"/>
  <c r="D64" i="5" s="1"/>
  <c r="Q17" i="3"/>
  <c r="I13" i="5" s="1"/>
  <c r="Q26" i="3"/>
  <c r="I22" i="5" s="1"/>
  <c r="Q35" i="3"/>
  <c r="I31" i="5" s="1"/>
  <c r="Q44" i="3"/>
  <c r="I40" i="5" s="1"/>
  <c r="Q53" i="3"/>
  <c r="I49" i="5" s="1"/>
  <c r="Q62" i="3"/>
  <c r="I58" i="5" s="1"/>
  <c r="Q19" i="4"/>
  <c r="D15" i="6" s="1"/>
  <c r="K15" i="6" s="1"/>
  <c r="Q28" i="4"/>
  <c r="D24" i="6" s="1"/>
  <c r="K24" i="6" s="1"/>
  <c r="Q37" i="4"/>
  <c r="D33" i="6" s="1"/>
  <c r="K33" i="6" s="1"/>
  <c r="Q46" i="4"/>
  <c r="D42" i="6" s="1"/>
  <c r="K42" i="6" s="1"/>
  <c r="Q55" i="4"/>
  <c r="D51" i="6" s="1"/>
  <c r="K51" i="6" s="1"/>
  <c r="Q64" i="4"/>
  <c r="D60" i="6" s="1"/>
  <c r="K60" i="6" s="1"/>
  <c r="N12" i="3"/>
  <c r="F8" i="5" s="1"/>
  <c r="N21" i="3"/>
  <c r="F17" i="5" s="1"/>
  <c r="N39" i="3"/>
  <c r="F35" i="5" s="1"/>
  <c r="N57" i="3"/>
  <c r="F53" i="5" s="1"/>
  <c r="I19" i="2"/>
  <c r="A15" i="5" s="1"/>
  <c r="L65" i="2"/>
  <c r="D61" i="5" s="1"/>
  <c r="P61" i="5" s="1"/>
  <c r="J19" i="2"/>
  <c r="B15" i="5" s="1"/>
  <c r="L34" i="2"/>
  <c r="D30" i="5" s="1"/>
  <c r="K66" i="2"/>
  <c r="C62" i="5" s="1"/>
  <c r="O62" i="5" s="1"/>
  <c r="J17" i="2"/>
  <c r="B13" i="5" s="1"/>
  <c r="N13" i="5" s="1"/>
  <c r="K11" i="2"/>
  <c r="C7" i="5" s="1"/>
  <c r="K20" i="2"/>
  <c r="C16" i="5" s="1"/>
  <c r="K26" i="2"/>
  <c r="C22" i="5" s="1"/>
  <c r="O22" i="5" s="1"/>
  <c r="L32" i="2"/>
  <c r="D28" i="5" s="1"/>
  <c r="L39" i="2"/>
  <c r="D35" i="5" s="1"/>
  <c r="K51" i="2"/>
  <c r="C47" i="5" s="1"/>
  <c r="J61" i="2"/>
  <c r="B57" i="5" s="1"/>
  <c r="N57" i="5" s="1"/>
  <c r="N18" i="3"/>
  <c r="F14" i="5" s="1"/>
  <c r="N27" i="3"/>
  <c r="F23" i="5" s="1"/>
  <c r="N36" i="3"/>
  <c r="F32" i="5" s="1"/>
  <c r="N45" i="3"/>
  <c r="F41" i="5" s="1"/>
  <c r="N54" i="3"/>
  <c r="F50" i="5" s="1"/>
  <c r="N63" i="3"/>
  <c r="F59" i="5" s="1"/>
  <c r="N29" i="4"/>
  <c r="A25" i="6" s="1"/>
  <c r="H25" i="6" s="1"/>
  <c r="N38" i="4"/>
  <c r="A34" i="6" s="1"/>
  <c r="H34" i="6" s="1"/>
  <c r="N47" i="4"/>
  <c r="A43" i="6" s="1"/>
  <c r="H43" i="6" s="1"/>
  <c r="N56" i="4"/>
  <c r="A52" i="6" s="1"/>
  <c r="H52" i="6" s="1"/>
  <c r="N65" i="4"/>
  <c r="A61" i="6" s="1"/>
  <c r="H61" i="6" s="1"/>
  <c r="N33" i="5"/>
  <c r="K3" i="2"/>
  <c r="C3" i="5" s="1"/>
  <c r="I25" i="2"/>
  <c r="A21" i="5" s="1"/>
  <c r="L53" i="2"/>
  <c r="D49" i="5" s="1"/>
  <c r="J28" i="2"/>
  <c r="B24" i="5" s="1"/>
  <c r="L41" i="2"/>
  <c r="D37" i="5" s="1"/>
  <c r="Q14" i="3"/>
  <c r="I10" i="5" s="1"/>
  <c r="K13" i="2"/>
  <c r="C9" i="5" s="1"/>
  <c r="K28" i="2"/>
  <c r="C24" i="5" s="1"/>
  <c r="J14" i="2"/>
  <c r="B10" i="5" s="1"/>
  <c r="K14" i="2"/>
  <c r="C10" i="5" s="1"/>
  <c r="O10" i="5" s="1"/>
  <c r="K17" i="2"/>
  <c r="C13" i="5" s="1"/>
  <c r="O13" i="5" s="1"/>
  <c r="K23" i="2"/>
  <c r="C19" i="5" s="1"/>
  <c r="O19" i="5" s="1"/>
  <c r="K29" i="2"/>
  <c r="C25" i="5" s="1"/>
  <c r="J36" i="2"/>
  <c r="B32" i="5" s="1"/>
  <c r="J43" i="2"/>
  <c r="B39" i="5" s="1"/>
  <c r="N39" i="5" s="1"/>
  <c r="L46" i="2"/>
  <c r="D42" i="5" s="1"/>
  <c r="L55" i="2"/>
  <c r="D51" i="5" s="1"/>
  <c r="P51" i="5" s="1"/>
  <c r="K69" i="2"/>
  <c r="C65" i="5" s="1"/>
  <c r="I4" i="2"/>
  <c r="A4" i="5" s="1"/>
  <c r="L11" i="2"/>
  <c r="D7" i="5" s="1"/>
  <c r="P7" i="5" s="1"/>
  <c r="L14" i="2"/>
  <c r="D10" i="5" s="1"/>
  <c r="L17" i="2"/>
  <c r="D13" i="5" s="1"/>
  <c r="L20" i="2"/>
  <c r="D16" i="5" s="1"/>
  <c r="P16" i="5" s="1"/>
  <c r="L23" i="2"/>
  <c r="D19" i="5" s="1"/>
  <c r="L26" i="2"/>
  <c r="D22" i="5" s="1"/>
  <c r="L29" i="2"/>
  <c r="D25" i="5" s="1"/>
  <c r="P25" i="5" s="1"/>
  <c r="J33" i="2"/>
  <c r="B29" i="5" s="1"/>
  <c r="N29" i="5" s="1"/>
  <c r="K36" i="2"/>
  <c r="C32" i="5" s="1"/>
  <c r="I40" i="2"/>
  <c r="A36" i="5" s="1"/>
  <c r="K43" i="2"/>
  <c r="C39" i="5" s="1"/>
  <c r="J47" i="2"/>
  <c r="B43" i="5" s="1"/>
  <c r="L51" i="2"/>
  <c r="D47" i="5" s="1"/>
  <c r="L56" i="2"/>
  <c r="D52" i="5" s="1"/>
  <c r="P52" i="5" s="1"/>
  <c r="L62" i="2"/>
  <c r="D58" i="5" s="1"/>
  <c r="L69" i="2"/>
  <c r="D65" i="5" s="1"/>
  <c r="O18" i="3"/>
  <c r="G14" i="5" s="1"/>
  <c r="N14" i="5" s="1"/>
  <c r="O27" i="3"/>
  <c r="G23" i="5" s="1"/>
  <c r="O36" i="3"/>
  <c r="G32" i="5" s="1"/>
  <c r="O45" i="3"/>
  <c r="G41" i="5" s="1"/>
  <c r="O54" i="3"/>
  <c r="G50" i="5" s="1"/>
  <c r="O63" i="3"/>
  <c r="G59" i="5" s="1"/>
  <c r="Q4" i="4"/>
  <c r="D4" i="6" s="1"/>
  <c r="K4" i="6" s="1"/>
  <c r="O11" i="4"/>
  <c r="B7" i="6" s="1"/>
  <c r="I7" i="6" s="1"/>
  <c r="O20" i="4"/>
  <c r="B16" i="6" s="1"/>
  <c r="I16" i="6" s="1"/>
  <c r="O29" i="4"/>
  <c r="B25" i="6" s="1"/>
  <c r="I25" i="6" s="1"/>
  <c r="O38" i="4"/>
  <c r="B34" i="6" s="1"/>
  <c r="I34" i="6" s="1"/>
  <c r="O47" i="4"/>
  <c r="B43" i="6" s="1"/>
  <c r="I43" i="6" s="1"/>
  <c r="O56" i="4"/>
  <c r="B52" i="6" s="1"/>
  <c r="I52" i="6" s="1"/>
  <c r="O65" i="4"/>
  <c r="B61" i="6" s="1"/>
  <c r="I61" i="6" s="1"/>
  <c r="I22" i="2"/>
  <c r="A18" i="5" s="1"/>
  <c r="M18" i="5" s="1"/>
  <c r="J31" i="2"/>
  <c r="B27" i="5" s="1"/>
  <c r="N27" i="5" s="1"/>
  <c r="K34" i="2"/>
  <c r="C30" i="5" s="1"/>
  <c r="J58" i="2"/>
  <c r="B54" i="5" s="1"/>
  <c r="N54" i="5" s="1"/>
  <c r="P50" i="3"/>
  <c r="H46" i="5" s="1"/>
  <c r="J16" i="2"/>
  <c r="B12" i="5" s="1"/>
  <c r="Q32" i="3"/>
  <c r="I28" i="5" s="1"/>
  <c r="Q50" i="3"/>
  <c r="I46" i="5" s="1"/>
  <c r="Q59" i="3"/>
  <c r="I55" i="5" s="1"/>
  <c r="K25" i="2"/>
  <c r="C21" i="5" s="1"/>
  <c r="B16" i="8"/>
  <c r="K3" i="8" s="1"/>
  <c r="B16" i="7"/>
  <c r="K21" i="7" s="1"/>
  <c r="J4" i="2"/>
  <c r="B4" i="5" s="1"/>
  <c r="N4" i="5" s="1"/>
  <c r="I12" i="2"/>
  <c r="A8" i="5" s="1"/>
  <c r="I15" i="2"/>
  <c r="A11" i="5" s="1"/>
  <c r="M11" i="5" s="1"/>
  <c r="I18" i="2"/>
  <c r="A14" i="5" s="1"/>
  <c r="I21" i="2"/>
  <c r="A17" i="5" s="1"/>
  <c r="I24" i="2"/>
  <c r="A20" i="5" s="1"/>
  <c r="I27" i="2"/>
  <c r="A23" i="5" s="1"/>
  <c r="J30" i="2"/>
  <c r="B26" i="5" s="1"/>
  <c r="N26" i="5" s="1"/>
  <c r="K33" i="2"/>
  <c r="C29" i="5" s="1"/>
  <c r="L36" i="2"/>
  <c r="D32" i="5" s="1"/>
  <c r="J40" i="2"/>
  <c r="B36" i="5" s="1"/>
  <c r="N36" i="5" s="1"/>
  <c r="L43" i="2"/>
  <c r="D39" i="5" s="1"/>
  <c r="P39" i="5" s="1"/>
  <c r="L47" i="2"/>
  <c r="D43" i="5" s="1"/>
  <c r="P43" i="5" s="1"/>
  <c r="I52" i="2"/>
  <c r="A48" i="5" s="1"/>
  <c r="M48" i="5" s="1"/>
  <c r="J57" i="2"/>
  <c r="B53" i="5" s="1"/>
  <c r="N53" i="5" s="1"/>
  <c r="K63" i="2"/>
  <c r="C59" i="5" s="1"/>
  <c r="I70" i="2"/>
  <c r="A66" i="5" s="1"/>
  <c r="P11" i="3"/>
  <c r="H7" i="5" s="1"/>
  <c r="P20" i="3"/>
  <c r="H16" i="5" s="1"/>
  <c r="P29" i="3"/>
  <c r="H25" i="5" s="1"/>
  <c r="P38" i="3"/>
  <c r="H34" i="5" s="1"/>
  <c r="P47" i="3"/>
  <c r="H43" i="5" s="1"/>
  <c r="P56" i="3"/>
  <c r="H52" i="5" s="1"/>
  <c r="P65" i="3"/>
  <c r="H61" i="5" s="1"/>
  <c r="P22" i="4"/>
  <c r="C18" i="6" s="1"/>
  <c r="J18" i="6" s="1"/>
  <c r="P31" i="4"/>
  <c r="C27" i="6" s="1"/>
  <c r="J27" i="6" s="1"/>
  <c r="P40" i="4"/>
  <c r="C36" i="6" s="1"/>
  <c r="J36" i="6" s="1"/>
  <c r="P49" i="4"/>
  <c r="C45" i="6" s="1"/>
  <c r="J45" i="6" s="1"/>
  <c r="P58" i="4"/>
  <c r="C54" i="6" s="1"/>
  <c r="J54" i="6" s="1"/>
  <c r="N70" i="4"/>
  <c r="A66" i="6" s="1"/>
  <c r="H66" i="6" s="1"/>
  <c r="Q69" i="4"/>
  <c r="D65" i="6" s="1"/>
  <c r="K65" i="6" s="1"/>
  <c r="P69" i="4"/>
  <c r="C65" i="6" s="1"/>
  <c r="J65" i="6" s="1"/>
  <c r="O69" i="4"/>
  <c r="B65" i="6" s="1"/>
  <c r="I65" i="6" s="1"/>
  <c r="N69" i="4"/>
  <c r="A65" i="6" s="1"/>
  <c r="H65" i="6" s="1"/>
  <c r="P68" i="4"/>
  <c r="C64" i="6" s="1"/>
  <c r="J64" i="6" s="1"/>
  <c r="P11" i="4"/>
  <c r="C7" i="6" s="1"/>
  <c r="J7" i="6" s="1"/>
  <c r="P14" i="4"/>
  <c r="C10" i="6" s="1"/>
  <c r="J10" i="6" s="1"/>
  <c r="P17" i="4"/>
  <c r="C13" i="6" s="1"/>
  <c r="J13" i="6" s="1"/>
  <c r="P20" i="4"/>
  <c r="C16" i="6" s="1"/>
  <c r="J16" i="6" s="1"/>
  <c r="P23" i="4"/>
  <c r="C19" i="6" s="1"/>
  <c r="J19" i="6" s="1"/>
  <c r="P26" i="4"/>
  <c r="C22" i="6" s="1"/>
  <c r="J22" i="6" s="1"/>
  <c r="P29" i="4"/>
  <c r="C25" i="6" s="1"/>
  <c r="J25" i="6" s="1"/>
  <c r="P32" i="4"/>
  <c r="C28" i="6" s="1"/>
  <c r="J28" i="6" s="1"/>
  <c r="P35" i="4"/>
  <c r="C31" i="6" s="1"/>
  <c r="J31" i="6" s="1"/>
  <c r="P38" i="4"/>
  <c r="C34" i="6" s="1"/>
  <c r="J34" i="6" s="1"/>
  <c r="P41" i="4"/>
  <c r="C37" i="6" s="1"/>
  <c r="J37" i="6" s="1"/>
  <c r="P44" i="4"/>
  <c r="C40" i="6" s="1"/>
  <c r="J40" i="6" s="1"/>
  <c r="P47" i="4"/>
  <c r="C43" i="6" s="1"/>
  <c r="J43" i="6" s="1"/>
  <c r="P50" i="4"/>
  <c r="C46" i="6" s="1"/>
  <c r="J46" i="6" s="1"/>
  <c r="P53" i="4"/>
  <c r="C49" i="6" s="1"/>
  <c r="J49" i="6" s="1"/>
  <c r="P56" i="4"/>
  <c r="C52" i="6" s="1"/>
  <c r="J52" i="6" s="1"/>
  <c r="P59" i="4"/>
  <c r="C55" i="6" s="1"/>
  <c r="J55" i="6" s="1"/>
  <c r="P62" i="4"/>
  <c r="C58" i="6" s="1"/>
  <c r="J58" i="6" s="1"/>
  <c r="P65" i="4"/>
  <c r="C61" i="6" s="1"/>
  <c r="J61" i="6" s="1"/>
  <c r="Q68" i="4"/>
  <c r="D64" i="6" s="1"/>
  <c r="K64" i="6" s="1"/>
  <c r="Q11" i="4"/>
  <c r="D7" i="6" s="1"/>
  <c r="K7" i="6" s="1"/>
  <c r="Q14" i="4"/>
  <c r="D10" i="6" s="1"/>
  <c r="K10" i="6" s="1"/>
  <c r="Q17" i="4"/>
  <c r="D13" i="6" s="1"/>
  <c r="K13" i="6" s="1"/>
  <c r="Q20" i="4"/>
  <c r="D16" i="6" s="1"/>
  <c r="K16" i="6" s="1"/>
  <c r="Q23" i="4"/>
  <c r="D19" i="6" s="1"/>
  <c r="K19" i="6" s="1"/>
  <c r="Q26" i="4"/>
  <c r="D22" i="6" s="1"/>
  <c r="K22" i="6" s="1"/>
  <c r="Q29" i="4"/>
  <c r="D25" i="6" s="1"/>
  <c r="K25" i="6" s="1"/>
  <c r="Q32" i="4"/>
  <c r="D28" i="6" s="1"/>
  <c r="K28" i="6" s="1"/>
  <c r="Q35" i="4"/>
  <c r="D31" i="6" s="1"/>
  <c r="K31" i="6" s="1"/>
  <c r="Q38" i="4"/>
  <c r="D34" i="6" s="1"/>
  <c r="K34" i="6" s="1"/>
  <c r="Q41" i="4"/>
  <c r="D37" i="6" s="1"/>
  <c r="K37" i="6" s="1"/>
  <c r="Q44" i="4"/>
  <c r="D40" i="6" s="1"/>
  <c r="K40" i="6" s="1"/>
  <c r="Q47" i="4"/>
  <c r="D43" i="6" s="1"/>
  <c r="K43" i="6" s="1"/>
  <c r="Q50" i="4"/>
  <c r="D46" i="6" s="1"/>
  <c r="K46" i="6" s="1"/>
  <c r="Q53" i="4"/>
  <c r="D49" i="6" s="1"/>
  <c r="K49" i="6" s="1"/>
  <c r="Q56" i="4"/>
  <c r="D52" i="6" s="1"/>
  <c r="K52" i="6" s="1"/>
  <c r="Q59" i="4"/>
  <c r="D55" i="6" s="1"/>
  <c r="K55" i="6" s="1"/>
  <c r="Q62" i="4"/>
  <c r="D58" i="6" s="1"/>
  <c r="K58" i="6" s="1"/>
  <c r="Q65" i="4"/>
  <c r="D61" i="6" s="1"/>
  <c r="K61" i="6" s="1"/>
  <c r="O70" i="4"/>
  <c r="B66" i="6" s="1"/>
  <c r="I66" i="6" s="1"/>
  <c r="N12" i="4"/>
  <c r="A8" i="6" s="1"/>
  <c r="H8" i="6" s="1"/>
  <c r="N15" i="4"/>
  <c r="A11" i="6" s="1"/>
  <c r="H11" i="6" s="1"/>
  <c r="N18" i="4"/>
  <c r="A14" i="6" s="1"/>
  <c r="H14" i="6" s="1"/>
  <c r="N21" i="4"/>
  <c r="A17" i="6" s="1"/>
  <c r="H17" i="6" s="1"/>
  <c r="N24" i="4"/>
  <c r="A20" i="6" s="1"/>
  <c r="H20" i="6" s="1"/>
  <c r="N27" i="4"/>
  <c r="A23" i="6" s="1"/>
  <c r="H23" i="6" s="1"/>
  <c r="N30" i="4"/>
  <c r="A26" i="6" s="1"/>
  <c r="H26" i="6" s="1"/>
  <c r="N33" i="4"/>
  <c r="A29" i="6" s="1"/>
  <c r="H29" i="6" s="1"/>
  <c r="N36" i="4"/>
  <c r="A32" i="6" s="1"/>
  <c r="H32" i="6" s="1"/>
  <c r="N39" i="4"/>
  <c r="A35" i="6" s="1"/>
  <c r="H35" i="6" s="1"/>
  <c r="N42" i="4"/>
  <c r="A38" i="6" s="1"/>
  <c r="H38" i="6" s="1"/>
  <c r="N45" i="4"/>
  <c r="A41" i="6" s="1"/>
  <c r="H41" i="6" s="1"/>
  <c r="N48" i="4"/>
  <c r="A44" i="6" s="1"/>
  <c r="H44" i="6" s="1"/>
  <c r="N51" i="4"/>
  <c r="A47" i="6" s="1"/>
  <c r="H47" i="6" s="1"/>
  <c r="N54" i="4"/>
  <c r="A50" i="6" s="1"/>
  <c r="H50" i="6" s="1"/>
  <c r="N57" i="4"/>
  <c r="A53" i="6" s="1"/>
  <c r="H53" i="6" s="1"/>
  <c r="N60" i="4"/>
  <c r="A56" i="6" s="1"/>
  <c r="H56" i="6" s="1"/>
  <c r="N63" i="4"/>
  <c r="A59" i="6" s="1"/>
  <c r="H59" i="6" s="1"/>
  <c r="N66" i="4"/>
  <c r="A62" i="6" s="1"/>
  <c r="H62" i="6" s="1"/>
  <c r="P70" i="4"/>
  <c r="C66" i="6" s="1"/>
  <c r="J66" i="6" s="1"/>
  <c r="O12" i="4"/>
  <c r="B8" i="6" s="1"/>
  <c r="I8" i="6" s="1"/>
  <c r="O15" i="4"/>
  <c r="B11" i="6" s="1"/>
  <c r="I11" i="6" s="1"/>
  <c r="O18" i="4"/>
  <c r="B14" i="6" s="1"/>
  <c r="I14" i="6" s="1"/>
  <c r="O21" i="4"/>
  <c r="B17" i="6" s="1"/>
  <c r="I17" i="6" s="1"/>
  <c r="O24" i="4"/>
  <c r="B20" i="6" s="1"/>
  <c r="I20" i="6" s="1"/>
  <c r="O27" i="4"/>
  <c r="B23" i="6" s="1"/>
  <c r="I23" i="6" s="1"/>
  <c r="O30" i="4"/>
  <c r="B26" i="6" s="1"/>
  <c r="I26" i="6" s="1"/>
  <c r="O33" i="4"/>
  <c r="B29" i="6" s="1"/>
  <c r="I29" i="6" s="1"/>
  <c r="O36" i="4"/>
  <c r="B32" i="6" s="1"/>
  <c r="I32" i="6" s="1"/>
  <c r="O39" i="4"/>
  <c r="B35" i="6" s="1"/>
  <c r="I35" i="6" s="1"/>
  <c r="O42" i="4"/>
  <c r="B38" i="6" s="1"/>
  <c r="I38" i="6" s="1"/>
  <c r="O45" i="4"/>
  <c r="B41" i="6" s="1"/>
  <c r="I41" i="6" s="1"/>
  <c r="O48" i="4"/>
  <c r="B44" i="6" s="1"/>
  <c r="I44" i="6" s="1"/>
  <c r="O51" i="4"/>
  <c r="B47" i="6" s="1"/>
  <c r="I47" i="6" s="1"/>
  <c r="O54" i="4"/>
  <c r="B50" i="6" s="1"/>
  <c r="I50" i="6" s="1"/>
  <c r="O57" i="4"/>
  <c r="B53" i="6" s="1"/>
  <c r="I53" i="6" s="1"/>
  <c r="O60" i="4"/>
  <c r="B56" i="6" s="1"/>
  <c r="I56" i="6" s="1"/>
  <c r="O63" i="4"/>
  <c r="B59" i="6" s="1"/>
  <c r="I59" i="6" s="1"/>
  <c r="O66" i="4"/>
  <c r="B62" i="6" s="1"/>
  <c r="I62" i="6" s="1"/>
  <c r="Q70" i="4"/>
  <c r="D66" i="6" s="1"/>
  <c r="K66" i="6" s="1"/>
  <c r="P12" i="4"/>
  <c r="C8" i="6" s="1"/>
  <c r="J8" i="6" s="1"/>
  <c r="P15" i="4"/>
  <c r="C11" i="6" s="1"/>
  <c r="J11" i="6" s="1"/>
  <c r="P18" i="4"/>
  <c r="C14" i="6" s="1"/>
  <c r="J14" i="6" s="1"/>
  <c r="P21" i="4"/>
  <c r="C17" i="6" s="1"/>
  <c r="J17" i="6" s="1"/>
  <c r="P24" i="4"/>
  <c r="C20" i="6" s="1"/>
  <c r="J20" i="6" s="1"/>
  <c r="P27" i="4"/>
  <c r="C23" i="6" s="1"/>
  <c r="J23" i="6" s="1"/>
  <c r="P30" i="4"/>
  <c r="C26" i="6" s="1"/>
  <c r="J26" i="6" s="1"/>
  <c r="P33" i="4"/>
  <c r="C29" i="6" s="1"/>
  <c r="J29" i="6" s="1"/>
  <c r="P36" i="4"/>
  <c r="C32" i="6" s="1"/>
  <c r="J32" i="6" s="1"/>
  <c r="P39" i="4"/>
  <c r="C35" i="6" s="1"/>
  <c r="J35" i="6" s="1"/>
  <c r="P42" i="4"/>
  <c r="C38" i="6" s="1"/>
  <c r="J38" i="6" s="1"/>
  <c r="P45" i="4"/>
  <c r="C41" i="6" s="1"/>
  <c r="J41" i="6" s="1"/>
  <c r="P48" i="4"/>
  <c r="C44" i="6" s="1"/>
  <c r="J44" i="6" s="1"/>
  <c r="P51" i="4"/>
  <c r="C47" i="6" s="1"/>
  <c r="J47" i="6" s="1"/>
  <c r="P54" i="4"/>
  <c r="C50" i="6" s="1"/>
  <c r="J50" i="6" s="1"/>
  <c r="P57" i="4"/>
  <c r="C53" i="6" s="1"/>
  <c r="J53" i="6" s="1"/>
  <c r="P60" i="4"/>
  <c r="C56" i="6" s="1"/>
  <c r="J56" i="6" s="1"/>
  <c r="P63" i="4"/>
  <c r="C59" i="6" s="1"/>
  <c r="J59" i="6" s="1"/>
  <c r="P66" i="4"/>
  <c r="C62" i="6" s="1"/>
  <c r="J62" i="6" s="1"/>
  <c r="Q12" i="4"/>
  <c r="D8" i="6" s="1"/>
  <c r="K8" i="6" s="1"/>
  <c r="Q15" i="4"/>
  <c r="D11" i="6" s="1"/>
  <c r="K11" i="6" s="1"/>
  <c r="Q18" i="4"/>
  <c r="D14" i="6" s="1"/>
  <c r="K14" i="6" s="1"/>
  <c r="Q21" i="4"/>
  <c r="D17" i="6" s="1"/>
  <c r="K17" i="6" s="1"/>
  <c r="Q24" i="4"/>
  <c r="D20" i="6" s="1"/>
  <c r="K20" i="6" s="1"/>
  <c r="Q27" i="4"/>
  <c r="D23" i="6" s="1"/>
  <c r="K23" i="6" s="1"/>
  <c r="Q30" i="4"/>
  <c r="D26" i="6" s="1"/>
  <c r="K26" i="6" s="1"/>
  <c r="Q33" i="4"/>
  <c r="D29" i="6" s="1"/>
  <c r="K29" i="6" s="1"/>
  <c r="Q36" i="4"/>
  <c r="D32" i="6" s="1"/>
  <c r="K32" i="6" s="1"/>
  <c r="Q39" i="4"/>
  <c r="D35" i="6" s="1"/>
  <c r="K35" i="6" s="1"/>
  <c r="Q42" i="4"/>
  <c r="D38" i="6" s="1"/>
  <c r="K38" i="6" s="1"/>
  <c r="Q45" i="4"/>
  <c r="D41" i="6" s="1"/>
  <c r="K41" i="6" s="1"/>
  <c r="Q48" i="4"/>
  <c r="D44" i="6" s="1"/>
  <c r="K44" i="6" s="1"/>
  <c r="Q51" i="4"/>
  <c r="D47" i="6" s="1"/>
  <c r="K47" i="6" s="1"/>
  <c r="Q54" i="4"/>
  <c r="D50" i="6" s="1"/>
  <c r="K50" i="6" s="1"/>
  <c r="Q57" i="4"/>
  <c r="D53" i="6" s="1"/>
  <c r="K53" i="6" s="1"/>
  <c r="Q60" i="4"/>
  <c r="D56" i="6" s="1"/>
  <c r="K56" i="6" s="1"/>
  <c r="Q63" i="4"/>
  <c r="D59" i="6" s="1"/>
  <c r="K59" i="6" s="1"/>
  <c r="Q66" i="4"/>
  <c r="D62" i="6" s="1"/>
  <c r="K62" i="6" s="1"/>
  <c r="N3" i="4"/>
  <c r="A3" i="6" s="1"/>
  <c r="H3" i="6" s="1"/>
  <c r="N13" i="4"/>
  <c r="A9" i="6" s="1"/>
  <c r="H9" i="6" s="1"/>
  <c r="N16" i="4"/>
  <c r="A12" i="6" s="1"/>
  <c r="H12" i="6" s="1"/>
  <c r="N19" i="4"/>
  <c r="A15" i="6" s="1"/>
  <c r="H15" i="6" s="1"/>
  <c r="N22" i="4"/>
  <c r="A18" i="6" s="1"/>
  <c r="H18" i="6" s="1"/>
  <c r="N25" i="4"/>
  <c r="A21" i="6" s="1"/>
  <c r="H21" i="6" s="1"/>
  <c r="N28" i="4"/>
  <c r="A24" i="6" s="1"/>
  <c r="H24" i="6" s="1"/>
  <c r="N31" i="4"/>
  <c r="A27" i="6" s="1"/>
  <c r="H27" i="6" s="1"/>
  <c r="N34" i="4"/>
  <c r="A30" i="6" s="1"/>
  <c r="H30" i="6" s="1"/>
  <c r="N37" i="4"/>
  <c r="A33" i="6" s="1"/>
  <c r="H33" i="6" s="1"/>
  <c r="N40" i="4"/>
  <c r="A36" i="6" s="1"/>
  <c r="H36" i="6" s="1"/>
  <c r="N43" i="4"/>
  <c r="A39" i="6" s="1"/>
  <c r="H39" i="6" s="1"/>
  <c r="N46" i="4"/>
  <c r="A42" i="6" s="1"/>
  <c r="H42" i="6" s="1"/>
  <c r="N49" i="4"/>
  <c r="A45" i="6" s="1"/>
  <c r="H45" i="6" s="1"/>
  <c r="N52" i="4"/>
  <c r="A48" i="6" s="1"/>
  <c r="H48" i="6" s="1"/>
  <c r="N55" i="4"/>
  <c r="A51" i="6" s="1"/>
  <c r="H51" i="6" s="1"/>
  <c r="N58" i="4"/>
  <c r="A54" i="6" s="1"/>
  <c r="H54" i="6" s="1"/>
  <c r="N61" i="4"/>
  <c r="A57" i="6" s="1"/>
  <c r="H57" i="6" s="1"/>
  <c r="N64" i="4"/>
  <c r="A60" i="6" s="1"/>
  <c r="H60" i="6" s="1"/>
  <c r="N67" i="4"/>
  <c r="A63" i="6" s="1"/>
  <c r="H63" i="6" s="1"/>
  <c r="O3" i="4"/>
  <c r="B3" i="6" s="1"/>
  <c r="I3" i="6" s="1"/>
  <c r="O13" i="4"/>
  <c r="B9" i="6" s="1"/>
  <c r="I9" i="6" s="1"/>
  <c r="O16" i="4"/>
  <c r="B12" i="6" s="1"/>
  <c r="I12" i="6" s="1"/>
  <c r="O19" i="4"/>
  <c r="B15" i="6" s="1"/>
  <c r="I15" i="6" s="1"/>
  <c r="O22" i="4"/>
  <c r="B18" i="6" s="1"/>
  <c r="I18" i="6" s="1"/>
  <c r="O25" i="4"/>
  <c r="B21" i="6" s="1"/>
  <c r="I21" i="6" s="1"/>
  <c r="O28" i="4"/>
  <c r="B24" i="6" s="1"/>
  <c r="I24" i="6" s="1"/>
  <c r="O31" i="4"/>
  <c r="B27" i="6" s="1"/>
  <c r="I27" i="6" s="1"/>
  <c r="O34" i="4"/>
  <c r="B30" i="6" s="1"/>
  <c r="I30" i="6" s="1"/>
  <c r="O37" i="4"/>
  <c r="B33" i="6" s="1"/>
  <c r="I33" i="6" s="1"/>
  <c r="O40" i="4"/>
  <c r="B36" i="6" s="1"/>
  <c r="I36" i="6" s="1"/>
  <c r="O43" i="4"/>
  <c r="B39" i="6" s="1"/>
  <c r="I39" i="6" s="1"/>
  <c r="O46" i="4"/>
  <c r="B42" i="6" s="1"/>
  <c r="I42" i="6" s="1"/>
  <c r="O49" i="4"/>
  <c r="B45" i="6" s="1"/>
  <c r="I45" i="6" s="1"/>
  <c r="O52" i="4"/>
  <c r="B48" i="6" s="1"/>
  <c r="I48" i="6" s="1"/>
  <c r="O55" i="4"/>
  <c r="B51" i="6" s="1"/>
  <c r="I51" i="6" s="1"/>
  <c r="O58" i="4"/>
  <c r="B54" i="6" s="1"/>
  <c r="I54" i="6" s="1"/>
  <c r="O61" i="4"/>
  <c r="B57" i="6" s="1"/>
  <c r="I57" i="6" s="1"/>
  <c r="O64" i="4"/>
  <c r="B60" i="6" s="1"/>
  <c r="I60" i="6" s="1"/>
  <c r="O67" i="4"/>
  <c r="B63" i="6" s="1"/>
  <c r="I63" i="6" s="1"/>
  <c r="M6" i="8"/>
  <c r="N40" i="7"/>
  <c r="N6" i="8" s="1"/>
  <c r="N57" i="7"/>
  <c r="N7" i="8" s="1"/>
  <c r="M7" i="8"/>
  <c r="N74" i="7"/>
  <c r="N8" i="8" s="1"/>
  <c r="M8" i="8"/>
  <c r="M5" i="8"/>
  <c r="Q5" i="8"/>
  <c r="Q6" i="8"/>
  <c r="Q7" i="8"/>
  <c r="H69" i="6" l="1"/>
  <c r="H71" i="6" s="1"/>
  <c r="G23" i="7" s="1"/>
  <c r="O47" i="5"/>
  <c r="M66" i="5"/>
  <c r="O9" i="5"/>
  <c r="O21" i="5"/>
  <c r="P13" i="5"/>
  <c r="P32" i="5"/>
  <c r="M17" i="5"/>
  <c r="M24" i="5"/>
  <c r="O39" i="5"/>
  <c r="M61" i="5"/>
  <c r="M44" i="5"/>
  <c r="P3" i="5"/>
  <c r="O3" i="5"/>
  <c r="M4" i="5"/>
  <c r="N52" i="5"/>
  <c r="O55" i="5"/>
  <c r="P19" i="5"/>
  <c r="O29" i="5"/>
  <c r="P65" i="5"/>
  <c r="M15" i="5"/>
  <c r="M39" i="5"/>
  <c r="N56" i="5"/>
  <c r="M26" i="5"/>
  <c r="M62" i="5"/>
  <c r="N23" i="5"/>
  <c r="M23" i="5"/>
  <c r="P10" i="5"/>
  <c r="P35" i="5"/>
  <c r="M20" i="5"/>
  <c r="N12" i="5"/>
  <c r="O24" i="5"/>
  <c r="N10" i="5"/>
  <c r="N38" i="5"/>
  <c r="O59" i="5"/>
  <c r="M14" i="5"/>
  <c r="O65" i="5"/>
  <c r="O30" i="5"/>
  <c r="P50" i="5"/>
  <c r="P9" i="5"/>
  <c r="M31" i="5"/>
  <c r="P49" i="5"/>
  <c r="N32" i="5"/>
  <c r="P30" i="5"/>
  <c r="P58" i="5"/>
  <c r="P37" i="5"/>
  <c r="O32" i="5"/>
  <c r="P42" i="5"/>
  <c r="N24" i="5"/>
  <c r="N42" i="5"/>
  <c r="O18" i="5"/>
  <c r="P20" i="5"/>
  <c r="O66" i="5"/>
  <c r="O49" i="5"/>
  <c r="N44" i="5"/>
  <c r="P22" i="5"/>
  <c r="O25" i="5"/>
  <c r="P64" i="5"/>
  <c r="P46" i="5"/>
  <c r="M7" i="5"/>
  <c r="O56" i="5"/>
  <c r="P12" i="5"/>
  <c r="P41" i="5"/>
  <c r="P23" i="5"/>
  <c r="O63" i="5"/>
  <c r="M58" i="5"/>
  <c r="O46" i="5"/>
  <c r="M41" i="5"/>
  <c r="N3" i="5"/>
  <c r="N15" i="5"/>
  <c r="N51" i="5"/>
  <c r="P38" i="5"/>
  <c r="N46" i="5"/>
  <c r="P27" i="5"/>
  <c r="N34" i="5"/>
  <c r="P17" i="5"/>
  <c r="P54" i="5"/>
  <c r="M64" i="5"/>
  <c r="O52" i="5"/>
  <c r="M47" i="5"/>
  <c r="N50" i="5"/>
  <c r="M42" i="5"/>
  <c r="O41" i="5"/>
  <c r="N60" i="5"/>
  <c r="P14" i="5"/>
  <c r="P57" i="5"/>
  <c r="M50" i="5"/>
  <c r="O31" i="5"/>
  <c r="N21" i="5"/>
  <c r="O38" i="5"/>
  <c r="N9" i="5"/>
  <c r="O15" i="5"/>
  <c r="M54" i="5"/>
  <c r="P11" i="5"/>
  <c r="P60" i="5"/>
  <c r="N55" i="5"/>
  <c r="M53" i="5"/>
  <c r="P47" i="5"/>
  <c r="P55" i="5"/>
  <c r="N28" i="5"/>
  <c r="N41" i="5"/>
  <c r="O27" i="5"/>
  <c r="N49" i="5"/>
  <c r="P8" i="5"/>
  <c r="P63" i="5"/>
  <c r="N58" i="5"/>
  <c r="O61" i="5"/>
  <c r="M56" i="5"/>
  <c r="M8" i="5"/>
  <c r="I69" i="6"/>
  <c r="I71" i="6" s="1"/>
  <c r="G40" i="7" s="1"/>
  <c r="N43" i="5"/>
  <c r="O35" i="5"/>
  <c r="M34" i="5"/>
  <c r="M25" i="5"/>
  <c r="N31" i="5"/>
  <c r="M12" i="5"/>
  <c r="P44" i="5"/>
  <c r="O45" i="5"/>
  <c r="P66" i="5"/>
  <c r="N61" i="5"/>
  <c r="O64" i="5"/>
  <c r="M59" i="5"/>
  <c r="P28" i="5"/>
  <c r="P31" i="5"/>
  <c r="N18" i="5"/>
  <c r="M22" i="5"/>
  <c r="M28" i="5"/>
  <c r="P40" i="5"/>
  <c r="O48" i="5"/>
  <c r="M43" i="5"/>
  <c r="N64" i="5"/>
  <c r="M19" i="5"/>
  <c r="P24" i="5"/>
  <c r="P62" i="5"/>
  <c r="M45" i="5"/>
  <c r="M37" i="5"/>
  <c r="O51" i="5"/>
  <c r="M46" i="5"/>
  <c r="O34" i="5"/>
  <c r="M29" i="5"/>
  <c r="M65" i="5"/>
  <c r="J69" i="6"/>
  <c r="J71" i="6" s="1"/>
  <c r="G57" i="7" s="1"/>
  <c r="M36" i="5"/>
  <c r="O16" i="5"/>
  <c r="P33" i="5"/>
  <c r="N63" i="5"/>
  <c r="M16" i="5"/>
  <c r="N37" i="5"/>
  <c r="P21" i="5"/>
  <c r="M9" i="5"/>
  <c r="O33" i="5"/>
  <c r="O54" i="5"/>
  <c r="M49" i="5"/>
  <c r="O37" i="5"/>
  <c r="M32" i="5"/>
  <c r="N59" i="5"/>
  <c r="K69" i="6"/>
  <c r="K71" i="6" s="1"/>
  <c r="G74" i="7" s="1"/>
  <c r="O7" i="5"/>
  <c r="P56" i="5"/>
  <c r="M13" i="5"/>
  <c r="P18" i="5"/>
  <c r="O50" i="5"/>
  <c r="N30" i="5"/>
  <c r="O57" i="5"/>
  <c r="M52" i="5"/>
  <c r="O40" i="5"/>
  <c r="M35" i="5"/>
  <c r="N62" i="5"/>
  <c r="M21" i="5"/>
  <c r="M51" i="5"/>
  <c r="M10" i="5"/>
  <c r="M63" i="5"/>
  <c r="P15" i="5"/>
  <c r="P45" i="5"/>
  <c r="M27" i="5"/>
  <c r="O60" i="5"/>
  <c r="M55" i="5"/>
  <c r="O43" i="5"/>
  <c r="M38" i="5"/>
  <c r="N65" i="5"/>
  <c r="H23" i="7" l="1"/>
  <c r="H5" i="8" s="1"/>
  <c r="G5" i="8"/>
  <c r="M69" i="5"/>
  <c r="M71" i="5" s="1"/>
  <c r="I23" i="7" s="1"/>
  <c r="N69" i="5"/>
  <c r="N71" i="5" s="1"/>
  <c r="I40" i="7" s="1"/>
  <c r="J40" i="7" s="1"/>
  <c r="J6" i="8" s="1"/>
  <c r="H74" i="7"/>
  <c r="H8" i="8" s="1"/>
  <c r="G8" i="8"/>
  <c r="G6" i="8"/>
  <c r="H40" i="7"/>
  <c r="H6" i="8" s="1"/>
  <c r="P69" i="5"/>
  <c r="P71" i="5" s="1"/>
  <c r="I74" i="7" s="1"/>
  <c r="I8" i="8" s="1"/>
  <c r="H57" i="7"/>
  <c r="H7" i="8" s="1"/>
  <c r="G7" i="8"/>
  <c r="O69" i="5"/>
  <c r="O71" i="5" s="1"/>
  <c r="I57" i="7" s="1"/>
  <c r="K40" i="7" l="1"/>
  <c r="K6" i="8" s="1"/>
  <c r="K74" i="7"/>
  <c r="L74" i="7" s="1"/>
  <c r="L8" i="8" s="1"/>
  <c r="I6" i="8"/>
  <c r="J74" i="7"/>
  <c r="J8" i="8" s="1"/>
  <c r="I7" i="8"/>
  <c r="J57" i="7"/>
  <c r="J7" i="8" s="1"/>
  <c r="K57" i="7"/>
  <c r="I5" i="8"/>
  <c r="J23" i="7"/>
  <c r="J5" i="8" s="1"/>
  <c r="K23" i="7"/>
  <c r="O40" i="7" l="1"/>
  <c r="P40" i="7" s="1"/>
  <c r="O74" i="7"/>
  <c r="O8" i="8" s="1"/>
  <c r="R8" i="8" s="1"/>
  <c r="L40" i="7"/>
  <c r="L6" i="8" s="1"/>
  <c r="K8" i="8"/>
  <c r="L23" i="7"/>
  <c r="L5" i="8" s="1"/>
  <c r="K5" i="8"/>
  <c r="O23" i="7"/>
  <c r="O57" i="7"/>
  <c r="L57" i="7"/>
  <c r="L7" i="8" s="1"/>
  <c r="K7" i="8"/>
  <c r="O6" i="8" l="1"/>
  <c r="R6" i="8" s="1"/>
  <c r="P74" i="7"/>
  <c r="Q99" i="7" s="1"/>
  <c r="O5" i="8"/>
  <c r="R5" i="8" s="1"/>
  <c r="P23" i="7"/>
  <c r="O7" i="8"/>
  <c r="R7" i="8" s="1"/>
  <c r="P57" i="7"/>
  <c r="P6" i="8"/>
  <c r="G97" i="7"/>
  <c r="I97" i="7"/>
  <c r="S97" i="7"/>
  <c r="L97" i="7"/>
  <c r="J97" i="7"/>
  <c r="F97" i="7"/>
  <c r="N97" i="7"/>
  <c r="R97" i="7"/>
  <c r="E97" i="7"/>
  <c r="Q97" i="7"/>
  <c r="M97" i="7"/>
  <c r="U97" i="7"/>
  <c r="O97" i="7"/>
  <c r="H97" i="7"/>
  <c r="P97" i="7"/>
  <c r="K97" i="7"/>
  <c r="T97" i="7"/>
  <c r="H99" i="7" l="1"/>
  <c r="S99" i="7"/>
  <c r="F99" i="7"/>
  <c r="G99" i="7"/>
  <c r="N99" i="7"/>
  <c r="O99" i="7"/>
  <c r="K99" i="7"/>
  <c r="E99" i="7"/>
  <c r="P99" i="7"/>
  <c r="R99" i="7"/>
  <c r="J99" i="7"/>
  <c r="I99" i="7"/>
  <c r="P8" i="8"/>
  <c r="T99" i="7"/>
  <c r="L99" i="7"/>
  <c r="M99" i="7"/>
  <c r="U99" i="7"/>
  <c r="P7" i="8"/>
  <c r="U98" i="7"/>
  <c r="Q98" i="7"/>
  <c r="I98" i="7"/>
  <c r="J98" i="7"/>
  <c r="K98" i="7"/>
  <c r="G98" i="7"/>
  <c r="N98" i="7"/>
  <c r="E98" i="7"/>
  <c r="S98" i="7"/>
  <c r="M98" i="7"/>
  <c r="L98" i="7"/>
  <c r="O98" i="7"/>
  <c r="F98" i="7"/>
  <c r="H98" i="7"/>
  <c r="R98" i="7"/>
  <c r="T98" i="7"/>
  <c r="P98" i="7"/>
  <c r="P5" i="8"/>
  <c r="G96" i="7"/>
  <c r="T96" i="7"/>
  <c r="S96" i="7"/>
  <c r="O96" i="7"/>
  <c r="N96" i="7"/>
  <c r="Q96" i="7"/>
  <c r="L96" i="7"/>
  <c r="K96" i="7"/>
  <c r="J96" i="7"/>
  <c r="M96" i="7"/>
  <c r="I96" i="7"/>
  <c r="U96" i="7"/>
  <c r="U101" i="7" s="1"/>
  <c r="P96" i="7"/>
  <c r="F96" i="7"/>
  <c r="R96" i="7"/>
  <c r="H96" i="7"/>
  <c r="E96" i="7"/>
  <c r="P101" i="7" l="1"/>
  <c r="R101" i="7"/>
  <c r="F101" i="7"/>
  <c r="T101" i="7"/>
  <c r="N101" i="7"/>
  <c r="E101" i="7"/>
  <c r="H101" i="7"/>
  <c r="O101" i="7"/>
  <c r="G101" i="7"/>
  <c r="S101" i="7"/>
  <c r="I101" i="7"/>
  <c r="Q101" i="7"/>
  <c r="J101" i="7"/>
  <c r="K101" i="7"/>
  <c r="M101" i="7"/>
  <c r="L101" i="7"/>
</calcChain>
</file>

<file path=xl/sharedStrings.xml><?xml version="1.0" encoding="utf-8"?>
<sst xmlns="http://schemas.openxmlformats.org/spreadsheetml/2006/main" count="790" uniqueCount="253">
  <si>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</si>
  <si>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</si>
  <si>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</si>
  <si>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</si>
  <si>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</si>
  <si>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</si>
  <si>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</si>
  <si>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</si>
  <si>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</si>
  <si>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</si>
  <si>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</si>
  <si>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</si>
  <si>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</si>
  <si>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</si>
  <si>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</si>
  <si>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</si>
  <si>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</si>
  <si>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</si>
  <si>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</si>
  <si>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</si>
  <si>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</si>
  <si>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</si>
  <si>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</si>
  <si>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</si>
  <si>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</si>
  <si>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</si>
  <si>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</si>
  <si>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</si>
  <si>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</si>
  <si>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</si>
  <si>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</si>
  <si>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</si>
  <si>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</si>
  <si>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</si>
  <si>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</si>
  <si>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Subject_Code</t>
  </si>
  <si>
    <t>19MEE435</t>
  </si>
  <si>
    <t>Subject_Name</t>
  </si>
  <si>
    <t>Additive Manufacturing (Elective)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</si>
  <si>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</si>
  <si>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</si>
  <si>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</si>
  <si>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</si>
  <si>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</si>
  <si>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</si>
  <si>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</si>
  <si>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</si>
  <si>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</si>
  <si>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</si>
  <si>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</si>
  <si>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</si>
  <si>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</si>
  <si>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Combined_MIDTERM-I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</si>
  <si>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</si>
  <si>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</si>
  <si>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</si>
  <si>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</si>
  <si>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</si>
  <si>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</si>
  <si>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</si>
  <si>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</si>
  <si>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</si>
  <si>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</si>
  <si>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</si>
  <si>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</si>
  <si>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</si>
  <si>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</si>
  <si>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</si>
  <si>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</si>
  <si>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</si>
  <si>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</si>
  <si>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</si>
  <si>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</si>
  <si>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</si>
  <si>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</si>
  <si>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</si>
  <si>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</si>
  <si>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</si>
  <si>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</si>
  <si>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Q6</t>
  </si>
  <si>
    <t>Q7</t>
  </si>
  <si>
    <t>Q8</t>
  </si>
  <si>
    <t>Q9</t>
  </si>
  <si>
    <t>Q10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</si>
  <si>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</si>
  <si>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</si>
  <si>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</si>
  <si>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</si>
  <si>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</si>
  <si>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</si>
  <si>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</si>
  <si>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</si>
  <si>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</si>
  <si>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</si>
  <si>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</si>
  <si>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</si>
  <si>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</si>
  <si>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</si>
  <si>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</si>
  <si>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</si>
  <si>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</si>
  <si>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</si>
  <si>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</si>
  <si>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</si>
  <si>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</si>
  <si>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</si>
  <si>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</si>
  <si>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</si>
  <si>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</si>
  <si>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</si>
  <si>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</si>
  <si>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</si>
  <si>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</si>
  <si>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</si>
  <si>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</si>
  <si>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</si>
  <si>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</si>
  <si>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</si>
  <si>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</si>
  <si>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</si>
  <si>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Combined_2019_MEE_Even_19MEE435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</si>
  <si>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</si>
  <si>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</si>
  <si>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</si>
  <si>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</si>
  <si>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</si>
  <si>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</si>
  <si>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</si>
  <si>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</si>
  <si>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</si>
  <si>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</si>
  <si>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</si>
  <si>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</si>
  <si>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CB.EN.U4MEE19006</t>
  </si>
  <si>
    <t>ARJUN KARTHIKEYA</t>
  </si>
  <si>
    <t>CB.EN.U4MEE19008</t>
  </si>
  <si>
    <t>Aswin Kumar M</t>
  </si>
  <si>
    <t>CB.EN.U4MEE19009</t>
  </si>
  <si>
    <t>Athish M</t>
  </si>
  <si>
    <t>CB.EN.U4MEE19010</t>
  </si>
  <si>
    <t>BATHYALA PHANI DATTA</t>
  </si>
  <si>
    <t>CB.EN.U4MEE19013</t>
  </si>
  <si>
    <t>Chethan S G</t>
  </si>
  <si>
    <t>CB.EN.U4MEE19014</t>
  </si>
  <si>
    <t>CHITRADA SAI DINESH</t>
  </si>
  <si>
    <t>CB.EN.U4MEE19015</t>
  </si>
  <si>
    <t>Devarapalli Sai Charan Reddy</t>
  </si>
  <si>
    <t>CB.EN.U4MEE19017</t>
  </si>
  <si>
    <t>GOPAL MAHESH</t>
  </si>
  <si>
    <t>CB.EN.U4MEE19019</t>
  </si>
  <si>
    <t>ISHAN BINU SAINUDEEN</t>
  </si>
  <si>
    <t>CB.EN.U4MEE19024</t>
  </si>
  <si>
    <t>Kanagaraj S</t>
  </si>
  <si>
    <t>CB.EN.U4MEE19025</t>
  </si>
  <si>
    <t>Madhuwaran R</t>
  </si>
  <si>
    <t>CB.EN.U4MEE19030</t>
  </si>
  <si>
    <t>Niranjan K</t>
  </si>
  <si>
    <t>CB.EN.U4MEE19032</t>
  </si>
  <si>
    <t>Pasunuri Vidyanand</t>
  </si>
  <si>
    <t>CB.EN.U4MEE19033</t>
  </si>
  <si>
    <t>Penta Harshith Naidu</t>
  </si>
  <si>
    <t>CB.EN.U4MEE19034</t>
  </si>
  <si>
    <t>Pranav Aravind</t>
  </si>
  <si>
    <t>CB.EN.U4MEE19035</t>
  </si>
  <si>
    <t>Preneeth M</t>
  </si>
  <si>
    <t>CB.EN.U4MEE19036</t>
  </si>
  <si>
    <t>Puchakayala Akash</t>
  </si>
  <si>
    <t>CB.EN.U4MEE19038</t>
  </si>
  <si>
    <t>Raghul M</t>
  </si>
  <si>
    <t>CB.EN.U4MEE19039</t>
  </si>
  <si>
    <t>RAMAN BINU</t>
  </si>
  <si>
    <t>CB.EN.U4MEE19040</t>
  </si>
  <si>
    <t>Ramkumar Pranav</t>
  </si>
  <si>
    <t>CB.EN.U4MEE19041</t>
  </si>
  <si>
    <t>ROHITH V S</t>
  </si>
  <si>
    <t>CB.EN.U4MEE19043</t>
  </si>
  <si>
    <t>SAKTHI SHARAN T</t>
  </si>
  <si>
    <t>CB.EN.U4MEE19044</t>
  </si>
  <si>
    <t>Sama Abhinav Reddy</t>
  </si>
  <si>
    <t>CB.EN.U4MEE19051</t>
  </si>
  <si>
    <t>TEEGALA SRIKARA BALARAM</t>
  </si>
  <si>
    <t>CB.EN.U4MEE19052</t>
  </si>
  <si>
    <t>Udatha Gowri Sai Akhilesh</t>
  </si>
  <si>
    <t>CB.EN.U4MEE19054</t>
  </si>
  <si>
    <t>Singamsetty Abhijit</t>
  </si>
  <si>
    <t>CB.EN.U4MEE19055</t>
  </si>
  <si>
    <t>C V S S S Sharanya</t>
  </si>
  <si>
    <t>CB.EN.U4MEE19056</t>
  </si>
  <si>
    <t>SREELAKSHMI R</t>
  </si>
  <si>
    <t>CB.EN.U4MEE19057</t>
  </si>
  <si>
    <t>R Srimathi</t>
  </si>
  <si>
    <t>CB.EN.U4MEE19102</t>
  </si>
  <si>
    <t>Akash S</t>
  </si>
  <si>
    <t>CB.EN.U4MEE19104</t>
  </si>
  <si>
    <t>B KRITHIVASAN</t>
  </si>
  <si>
    <t>CB.EN.U4MEE19105</t>
  </si>
  <si>
    <t>Sivasailam B</t>
  </si>
  <si>
    <t>CB.EN.U4MEE19109</t>
  </si>
  <si>
    <t>Devaraj S</t>
  </si>
  <si>
    <t>CB.EN.U4MEE19111</t>
  </si>
  <si>
    <t>Dhanush A</t>
  </si>
  <si>
    <t>CB.EN.U4MEE19115</t>
  </si>
  <si>
    <t>HARE KARTHIK S</t>
  </si>
  <si>
    <t>CB.EN.U4MEE19117</t>
  </si>
  <si>
    <t>HEMANTH S</t>
  </si>
  <si>
    <t>CB.EN.U4MEE19118</t>
  </si>
  <si>
    <t>Jaganath D</t>
  </si>
  <si>
    <t>CB.EN.U4MEE19119</t>
  </si>
  <si>
    <t>K A Akash</t>
  </si>
  <si>
    <t>CB.EN.U4MEE19121</t>
  </si>
  <si>
    <t>Krishna Prakash J</t>
  </si>
  <si>
    <t>CB.EN.U4MEE19122</t>
  </si>
  <si>
    <t>MALLA SAI SRIKAR</t>
  </si>
  <si>
    <t>CB.EN.U4MEE19123</t>
  </si>
  <si>
    <t>Midhuen S</t>
  </si>
  <si>
    <t>CB.EN.U4MEE19124</t>
  </si>
  <si>
    <t>Muthushankarr K</t>
  </si>
  <si>
    <t>CB.EN.U4MEE19132</t>
  </si>
  <si>
    <t>Ramasubramanian M</t>
  </si>
  <si>
    <t>CB.EN.U4MEE19139</t>
  </si>
  <si>
    <t>Shanmukha Sriram Jeeri</t>
  </si>
  <si>
    <t>CB.EN.U4MEE19152</t>
  </si>
  <si>
    <t>Nakka Pranav</t>
  </si>
  <si>
    <t>CB.EN.U4MEE19155</t>
  </si>
  <si>
    <t>Rahuldev C</t>
  </si>
  <si>
    <t>CB.EN.U4MEE19214</t>
  </si>
  <si>
    <t>JAIMIN JOSHI</t>
  </si>
  <si>
    <t>CB.EN.U4MEE19219</t>
  </si>
  <si>
    <t>M N S HAREESWAR</t>
  </si>
  <si>
    <t>CB.EN.U4MEE19220</t>
  </si>
  <si>
    <t>Makkena Bala Anush Choudhary</t>
  </si>
  <si>
    <t>CB.EN.U4MEE19223</t>
  </si>
  <si>
    <t>Modugapalam Shiva Teja</t>
  </si>
  <si>
    <t>CB.EN.U4MEE19226</t>
  </si>
  <si>
    <t>Muthukrishnan M</t>
  </si>
  <si>
    <t>CB.EN.U4MEE19227</t>
  </si>
  <si>
    <t>Naren Karthikeyan S</t>
  </si>
  <si>
    <t>CB.EN.U4MEE19228</t>
  </si>
  <si>
    <t>PADIRI GAGAN SHYAM REDDY</t>
  </si>
  <si>
    <t>CB.EN.U4MEE19229</t>
  </si>
  <si>
    <t>PAVILAN P</t>
  </si>
  <si>
    <t>CB.EN.U4MEE19236</t>
  </si>
  <si>
    <t>Nadish S Y</t>
  </si>
  <si>
    <t>CB.EN.U4MEE19244</t>
  </si>
  <si>
    <t>TADIKONDA VISHNU VARDHAN</t>
  </si>
  <si>
    <t>CB.EN.U4MEE19247</t>
  </si>
  <si>
    <t>Vaysakh M</t>
  </si>
  <si>
    <t>CB.EN.U4MEE19249</t>
  </si>
  <si>
    <t>Vikram Krishna Kurlagonda</t>
  </si>
  <si>
    <t>CB.EN.U4MEE19253</t>
  </si>
  <si>
    <t>Rongala Lakshman Kumar</t>
  </si>
  <si>
    <t>CB.EN.U4MEE19254</t>
  </si>
  <si>
    <t>Pravin 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</si>
</sst>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1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88E3C7FC-C4E4-4294-BDF4-983925285EC4}"/>
  </cellStyles>
  <dxfs count="9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C19" sqref="C19"/>
    </sheetView>
  </sheetViews>
  <sheetFormatPr defaultRowHeight="14.4" x14ac:dyDescent="0.3"/>
  <cols>
    <col min="1" max="1" width="24" customWidth="1"/>
    <col min="2" max="2" width="35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/>
      <c r="Q3" s="7">
        <v>2</v>
      </c>
      <c r="R3" s="7"/>
      <c r="S3" s="7">
        <v>2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2</v>
      </c>
      <c r="G4" s="9">
        <v>2</v>
      </c>
      <c r="H4" s="9">
        <v>2</v>
      </c>
      <c r="I4" s="9"/>
      <c r="J4" s="9"/>
      <c r="K4" s="9">
        <v>3</v>
      </c>
      <c r="L4" s="9"/>
      <c r="M4" s="9"/>
      <c r="N4" s="9"/>
      <c r="O4" s="9"/>
      <c r="P4" s="9"/>
      <c r="Q4" s="9">
        <v>2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3</v>
      </c>
      <c r="G5" s="7">
        <v>2</v>
      </c>
      <c r="H5" s="7">
        <v>2</v>
      </c>
      <c r="I5" s="7">
        <v>3</v>
      </c>
      <c r="J5" s="7"/>
      <c r="K5" s="7"/>
      <c r="L5" s="7"/>
      <c r="M5" s="7"/>
      <c r="N5" s="7"/>
      <c r="O5" s="7"/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2</v>
      </c>
      <c r="F6" s="9">
        <v>3</v>
      </c>
      <c r="G6" s="9">
        <v>3</v>
      </c>
      <c r="H6" s="9">
        <v>2</v>
      </c>
      <c r="I6" s="9"/>
      <c r="J6" s="9">
        <v>2</v>
      </c>
      <c r="K6" s="9">
        <v>2</v>
      </c>
      <c r="L6" s="9"/>
      <c r="M6" s="9"/>
      <c r="N6" s="9"/>
      <c r="O6" s="9"/>
      <c r="P6" s="9">
        <v>1</v>
      </c>
      <c r="Q6" s="9">
        <v>2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60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90.52</v>
      </c>
    </row>
    <row r="12" spans="1:21" x14ac:dyDescent="0.3">
      <c r="A12" s="2"/>
      <c r="B12" s="2"/>
      <c r="C12" s="2"/>
      <c r="D12" s="13" t="s">
        <v>27</v>
      </c>
      <c r="E12" s="14">
        <v>89.66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90.52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90.52</v>
      </c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f>100-B15</f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5</v>
      </c>
      <c r="C23" s="2"/>
      <c r="D23" s="2"/>
      <c r="E23" s="2"/>
    </row>
    <row r="24" spans="1:5" x14ac:dyDescent="0.3">
      <c r="A24" s="18" t="s">
        <v>53</v>
      </c>
      <c r="B24" s="18">
        <v>10</v>
      </c>
      <c r="C24" s="2"/>
      <c r="D24" s="2"/>
      <c r="E24" s="2"/>
    </row>
    <row r="25" spans="1:5" x14ac:dyDescent="0.3">
      <c r="A25" s="18" t="s">
        <v>54</v>
      </c>
      <c r="B25" s="18">
        <v>10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19" t="s">
        <v>55</v>
      </c>
      <c r="B27" s="19" t="s">
        <v>56</v>
      </c>
      <c r="C27" s="2"/>
      <c r="D27" s="2"/>
      <c r="E27" s="2"/>
    </row>
    <row r="28" spans="1:5" x14ac:dyDescent="0.3">
      <c r="A28" s="20" t="s">
        <v>57</v>
      </c>
      <c r="B28" s="20" t="s">
        <v>58</v>
      </c>
      <c r="C28" s="2"/>
      <c r="D28" s="2"/>
      <c r="E28" s="2"/>
    </row>
    <row r="29" spans="1:5" x14ac:dyDescent="0.3">
      <c r="A29" s="21" t="s">
        <v>59</v>
      </c>
      <c r="B29" s="21" t="s">
        <v>60</v>
      </c>
      <c r="C29" s="2"/>
      <c r="D29" s="2"/>
      <c r="E29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89" priority="1">
      <formula>ISBLANK(B14)</formula>
    </cfRule>
    <cfRule type="expression" dxfId="88" priority="2">
      <formula>OR(B14&gt;100,B14&lt;0)</formula>
    </cfRule>
  </conditionalFormatting>
  <conditionalFormatting sqref="B17">
    <cfRule type="expression" dxfId="87" priority="5">
      <formula>ISBLANK(B17)</formula>
    </cfRule>
    <cfRule type="expression" dxfId="86" priority="6">
      <formula>OR(B17&gt;100,B17&lt;0)</formula>
    </cfRule>
  </conditionalFormatting>
  <conditionalFormatting sqref="B19">
    <cfRule type="expression" dxfId="85" priority="7">
      <formula>ISBLANK(B19)</formula>
    </cfRule>
    <cfRule type="expression" dxfId="84" priority="8">
      <formula>OR(B19&gt;100,B19&lt;0)</formula>
    </cfRule>
  </conditionalFormatting>
  <conditionalFormatting sqref="E11:E14">
    <cfRule type="expression" dxfId="83" priority="9">
      <formula>ISBLANK(E11)</formula>
    </cfRule>
    <cfRule type="expression" dxfId="82" priority="10">
      <formula>OR(E11&gt;100,E11&lt;0)</formula>
    </cfRule>
  </conditionalFormatting>
  <conditionalFormatting sqref="E3:U6">
    <cfRule type="expression" dxfId="81" priority="17">
      <formula>ISBLANK(E3)</formula>
    </cfRule>
    <cfRule type="expression" dxfId="80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opLeftCell="C1" workbookViewId="0">
      <selection activeCell="G6" sqref="G6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2" x14ac:dyDescent="0.3">
      <c r="A1" s="2"/>
      <c r="B1" s="44" t="s">
        <v>52</v>
      </c>
      <c r="C1" s="44"/>
      <c r="D1" s="44"/>
      <c r="E1" s="44"/>
      <c r="F1" s="44"/>
      <c r="G1" s="44"/>
    </row>
    <row r="2" spans="1:12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</row>
    <row r="3" spans="1:12" x14ac:dyDescent="0.3">
      <c r="A3" s="2"/>
      <c r="B3" s="22" t="s">
        <v>67</v>
      </c>
      <c r="C3" s="24">
        <v>8</v>
      </c>
      <c r="D3" s="24">
        <v>10</v>
      </c>
      <c r="E3" s="24">
        <v>7</v>
      </c>
      <c r="F3" s="24">
        <v>15</v>
      </c>
      <c r="G3" s="24">
        <v>10</v>
      </c>
      <c r="I3" s="25">
        <f>SUMIFS(C3:G3, C6:G6, "19MEE435_CO1")</f>
        <v>18</v>
      </c>
      <c r="J3" s="25">
        <f>SUMIFS(C3:G3, C6:G6, "19MEE435_CO2")</f>
        <v>22</v>
      </c>
      <c r="K3" s="25">
        <f>SUMIFS(C3:G3, C6:G6, "19MEE435_CO3")</f>
        <v>10</v>
      </c>
      <c r="L3" s="25">
        <f>SUMIFS(C3:G3, C6:G6, "19MEE435_CO4")</f>
        <v>0</v>
      </c>
    </row>
    <row r="4" spans="1:12" x14ac:dyDescent="0.3">
      <c r="A4" s="2"/>
      <c r="B4" s="22" t="s">
        <v>68</v>
      </c>
      <c r="C4" s="26">
        <f>Combined_Input_Details!B14/100*C3</f>
        <v>4.8</v>
      </c>
      <c r="D4" s="26">
        <f>Combined_Input_Details!B14/100*D3</f>
        <v>6</v>
      </c>
      <c r="E4" s="26">
        <f>Combined_Input_Details!B14/100*E3</f>
        <v>4.2</v>
      </c>
      <c r="F4" s="26">
        <f>Combined_Input_Details!B14/100*F3</f>
        <v>9</v>
      </c>
      <c r="G4" s="26">
        <f>Combined_Input_Details!B14/100*G3</f>
        <v>6</v>
      </c>
      <c r="I4" s="25">
        <f>SUMIFS(C4:G4, C6:G6, "19MEE435_CO1")</f>
        <v>10.8</v>
      </c>
      <c r="J4" s="25">
        <f>SUMIFS(C4:G4, C6:G6, "19MEE435_CO2")</f>
        <v>13.2</v>
      </c>
      <c r="K4" s="25">
        <f>SUMIFS(C4:G4, C6:G6, "19MEE435_CO3")</f>
        <v>6</v>
      </c>
      <c r="L4" s="25">
        <f>SUMIFS(C4:G4, C6:G6, "19MEE435_CO4")</f>
        <v>0</v>
      </c>
    </row>
    <row r="5" spans="1:12" x14ac:dyDescent="0.3">
      <c r="A5" s="2"/>
      <c r="B5" s="22" t="s">
        <v>69</v>
      </c>
      <c r="C5" s="24">
        <v>1</v>
      </c>
      <c r="D5" s="24">
        <v>1</v>
      </c>
      <c r="E5" s="24">
        <v>2</v>
      </c>
      <c r="F5" s="24">
        <v>2</v>
      </c>
      <c r="G5" s="24">
        <v>3</v>
      </c>
    </row>
    <row r="6" spans="1:12" x14ac:dyDescent="0.3">
      <c r="A6" s="2"/>
      <c r="B6" s="22" t="s">
        <v>70</v>
      </c>
      <c r="C6" s="5" t="str">
        <f>CONCATENATE("19MEE435_CO", C5)</f>
        <v>19MEE435_CO1</v>
      </c>
      <c r="D6" s="5" t="str">
        <f>CONCATENATE("19MEE435_CO", D5)</f>
        <v>19MEE435_CO1</v>
      </c>
      <c r="E6" s="5" t="str">
        <f>CONCATENATE("19MEE435_CO", E5)</f>
        <v>19MEE435_CO2</v>
      </c>
      <c r="F6" s="5" t="str">
        <f>CONCATENATE("19MEE435_CO", F5)</f>
        <v>19MEE435_CO2</v>
      </c>
      <c r="G6" s="5" t="str">
        <f>CONCATENATE("19MEE435_CO", G5)</f>
        <v>19MEE435_CO3</v>
      </c>
    </row>
    <row r="7" spans="1:12" x14ac:dyDescent="0.3">
      <c r="A7" s="2"/>
      <c r="B7" s="22" t="s">
        <v>71</v>
      </c>
      <c r="C7" s="24"/>
      <c r="D7" s="24"/>
      <c r="E7" s="24"/>
      <c r="F7" s="24"/>
      <c r="G7" s="24"/>
    </row>
    <row r="8" spans="1:12" x14ac:dyDescent="0.3">
      <c r="A8" s="2"/>
      <c r="B8" s="2"/>
      <c r="C8" s="2"/>
      <c r="D8" s="2"/>
      <c r="E8" s="2"/>
      <c r="F8" s="2"/>
      <c r="G8" s="2"/>
    </row>
    <row r="9" spans="1:12" x14ac:dyDescent="0.3">
      <c r="A9" s="1"/>
      <c r="B9" s="44" t="s">
        <v>72</v>
      </c>
      <c r="C9" s="44"/>
      <c r="D9" s="44"/>
      <c r="E9" s="44"/>
      <c r="F9" s="44"/>
      <c r="G9" s="44"/>
    </row>
    <row r="10" spans="1:12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</row>
    <row r="11" spans="1:12" x14ac:dyDescent="0.3">
      <c r="A11" s="24" t="s">
        <v>133</v>
      </c>
      <c r="B11" s="24" t="s">
        <v>134</v>
      </c>
      <c r="C11" s="24">
        <v>3</v>
      </c>
      <c r="D11" s="24">
        <v>2</v>
      </c>
      <c r="E11" s="24">
        <v>7</v>
      </c>
      <c r="F11" s="24">
        <v>5</v>
      </c>
      <c r="G11" s="24">
        <v>4</v>
      </c>
      <c r="I11" s="25">
        <f>SUMIFS(C11:G11, C6:G6, "19MEE435_CO1")</f>
        <v>5</v>
      </c>
      <c r="J11" s="25">
        <f>SUMIFS(C11:G11, C6:G6, "19MEE435_CO2")</f>
        <v>12</v>
      </c>
      <c r="K11" s="25">
        <f>SUMIFS(C11:G11, C6:G6, "19MEE435_CO3")</f>
        <v>4</v>
      </c>
      <c r="L11" s="25">
        <f>SUMIFS(C11:G11, C6:G6, "19MEE435_CO4")</f>
        <v>0</v>
      </c>
    </row>
    <row r="12" spans="1:12" x14ac:dyDescent="0.3">
      <c r="A12" s="26" t="s">
        <v>135</v>
      </c>
      <c r="B12" s="26" t="s">
        <v>136</v>
      </c>
      <c r="C12" s="26">
        <v>4</v>
      </c>
      <c r="D12" s="26">
        <v>8</v>
      </c>
      <c r="E12" s="26">
        <v>7</v>
      </c>
      <c r="F12" s="26">
        <v>12</v>
      </c>
      <c r="G12" s="26">
        <v>2</v>
      </c>
      <c r="I12" s="25">
        <f>SUMIFS(C12:G12, C6:G6, "19MEE435_CO1")</f>
        <v>12</v>
      </c>
      <c r="J12" s="25">
        <f>SUMIFS(C12:G12, C6:G6, "19MEE435_CO2")</f>
        <v>19</v>
      </c>
      <c r="K12" s="25">
        <f>SUMIFS(C12:G12, C6:G6, "19MEE435_CO3")</f>
        <v>2</v>
      </c>
      <c r="L12" s="25">
        <f>SUMIFS(C12:G12, C6:G6, "19MEE435_CO4")</f>
        <v>0</v>
      </c>
    </row>
    <row r="13" spans="1:12" x14ac:dyDescent="0.3">
      <c r="A13" s="24" t="s">
        <v>137</v>
      </c>
      <c r="B13" s="24" t="s">
        <v>138</v>
      </c>
      <c r="C13" s="24">
        <v>8</v>
      </c>
      <c r="D13" s="24">
        <v>10</v>
      </c>
      <c r="E13" s="24">
        <v>7</v>
      </c>
      <c r="F13" s="24">
        <v>13</v>
      </c>
      <c r="G13" s="24">
        <v>10</v>
      </c>
      <c r="I13" s="25">
        <f>SUMIFS(C13:G13, C6:G6, "19MEE435_CO1")</f>
        <v>18</v>
      </c>
      <c r="J13" s="25">
        <f>SUMIFS(C13:G13, C6:G6, "19MEE435_CO2")</f>
        <v>20</v>
      </c>
      <c r="K13" s="25">
        <f>SUMIFS(C13:G13, C6:G6, "19MEE435_CO3")</f>
        <v>10</v>
      </c>
      <c r="L13" s="25">
        <f>SUMIFS(C13:G13, C6:G6, "19MEE435_CO4")</f>
        <v>0</v>
      </c>
    </row>
    <row r="14" spans="1:12" x14ac:dyDescent="0.3">
      <c r="A14" s="26" t="s">
        <v>139</v>
      </c>
      <c r="B14" s="26" t="s">
        <v>140</v>
      </c>
      <c r="C14" s="26">
        <v>6</v>
      </c>
      <c r="D14" s="26">
        <v>8</v>
      </c>
      <c r="E14" s="26">
        <v>7</v>
      </c>
      <c r="F14" s="26">
        <v>10</v>
      </c>
      <c r="G14" s="26">
        <v>9</v>
      </c>
      <c r="I14" s="25">
        <f>SUMIFS(C14:G14, C6:G6, "19MEE435_CO1")</f>
        <v>14</v>
      </c>
      <c r="J14" s="25">
        <f>SUMIFS(C14:G14, C6:G6, "19MEE435_CO2")</f>
        <v>17</v>
      </c>
      <c r="K14" s="25">
        <f>SUMIFS(C14:G14, C6:G6, "19MEE435_CO3")</f>
        <v>9</v>
      </c>
      <c r="L14" s="25">
        <f>SUMIFS(C14:G14, C6:G6, "19MEE435_CO4")</f>
        <v>0</v>
      </c>
    </row>
    <row r="15" spans="1:12" x14ac:dyDescent="0.3">
      <c r="A15" s="24" t="s">
        <v>141</v>
      </c>
      <c r="B15" s="24" t="s">
        <v>142</v>
      </c>
      <c r="C15" s="24">
        <v>8</v>
      </c>
      <c r="D15" s="24">
        <v>8</v>
      </c>
      <c r="E15" s="24">
        <v>7</v>
      </c>
      <c r="F15" s="24">
        <v>10</v>
      </c>
      <c r="G15" s="24">
        <v>9</v>
      </c>
      <c r="I15" s="25">
        <f>SUMIFS(C15:G15, C6:G6, "19MEE435_CO1")</f>
        <v>16</v>
      </c>
      <c r="J15" s="25">
        <f>SUMIFS(C15:G15, C6:G6, "19MEE435_CO2")</f>
        <v>17</v>
      </c>
      <c r="K15" s="25">
        <f>SUMIFS(C15:G15, C6:G6, "19MEE435_CO3")</f>
        <v>9</v>
      </c>
      <c r="L15" s="25">
        <f>SUMIFS(C15:G15, C6:G6, "19MEE435_CO4")</f>
        <v>0</v>
      </c>
    </row>
    <row r="16" spans="1:12" x14ac:dyDescent="0.3">
      <c r="A16" s="26" t="s">
        <v>143</v>
      </c>
      <c r="B16" s="26" t="s">
        <v>144</v>
      </c>
      <c r="C16" s="26">
        <v>8</v>
      </c>
      <c r="D16" s="26">
        <v>10</v>
      </c>
      <c r="E16" s="26">
        <v>7</v>
      </c>
      <c r="F16" s="26">
        <v>10</v>
      </c>
      <c r="G16" s="26">
        <v>8</v>
      </c>
      <c r="I16" s="25">
        <f>SUMIFS(C16:G16, C6:G6, "19MEE435_CO1")</f>
        <v>18</v>
      </c>
      <c r="J16" s="25">
        <f>SUMIFS(C16:G16, C6:G6, "19MEE435_CO2")</f>
        <v>17</v>
      </c>
      <c r="K16" s="25">
        <f>SUMIFS(C16:G16, C6:G6, "19MEE435_CO3")</f>
        <v>8</v>
      </c>
      <c r="L16" s="25">
        <f>SUMIFS(C16:G16, C6:G6, "19MEE435_CO4")</f>
        <v>0</v>
      </c>
    </row>
    <row r="17" spans="1:12" x14ac:dyDescent="0.3">
      <c r="A17" s="24" t="s">
        <v>145</v>
      </c>
      <c r="B17" s="24" t="s">
        <v>146</v>
      </c>
      <c r="C17" s="24">
        <v>7</v>
      </c>
      <c r="D17" s="24">
        <v>6</v>
      </c>
      <c r="E17" s="24">
        <v>2</v>
      </c>
      <c r="F17" s="24">
        <v>10</v>
      </c>
      <c r="G17" s="24">
        <v>5</v>
      </c>
      <c r="I17" s="25">
        <f>SUMIFS(C17:G17, C6:G6, "19MEE435_CO1")</f>
        <v>13</v>
      </c>
      <c r="J17" s="25">
        <f>SUMIFS(C17:G17, C6:G6, "19MEE435_CO2")</f>
        <v>12</v>
      </c>
      <c r="K17" s="25">
        <f>SUMIFS(C17:G17, C6:G6, "19MEE435_CO3")</f>
        <v>5</v>
      </c>
      <c r="L17" s="25">
        <f>SUMIFS(C17:G17, C6:G6, "19MEE435_CO4")</f>
        <v>0</v>
      </c>
    </row>
    <row r="18" spans="1:12" x14ac:dyDescent="0.3">
      <c r="A18" s="26" t="s">
        <v>147</v>
      </c>
      <c r="B18" s="26" t="s">
        <v>148</v>
      </c>
      <c r="C18" s="26">
        <v>7</v>
      </c>
      <c r="D18" s="26">
        <v>9</v>
      </c>
      <c r="E18" s="26">
        <v>7</v>
      </c>
      <c r="F18" s="26">
        <v>14</v>
      </c>
      <c r="G18" s="26">
        <v>10</v>
      </c>
      <c r="I18" s="25">
        <f>SUMIFS(C18:G18, C6:G6, "19MEE435_CO1")</f>
        <v>16</v>
      </c>
      <c r="J18" s="25">
        <f>SUMIFS(C18:G18, C6:G6, "19MEE435_CO2")</f>
        <v>21</v>
      </c>
      <c r="K18" s="25">
        <f>SUMIFS(C18:G18, C6:G6, "19MEE435_CO3")</f>
        <v>10</v>
      </c>
      <c r="L18" s="25">
        <f>SUMIFS(C18:G18, C6:G6, "19MEE435_CO4")</f>
        <v>0</v>
      </c>
    </row>
    <row r="19" spans="1:12" x14ac:dyDescent="0.3">
      <c r="A19" s="24" t="s">
        <v>149</v>
      </c>
      <c r="B19" s="24" t="s">
        <v>150</v>
      </c>
      <c r="C19" s="24">
        <v>5</v>
      </c>
      <c r="D19" s="24">
        <v>10</v>
      </c>
      <c r="E19" s="24">
        <v>7</v>
      </c>
      <c r="F19" s="24">
        <v>12</v>
      </c>
      <c r="G19" s="24">
        <v>8</v>
      </c>
      <c r="I19" s="25">
        <f>SUMIFS(C19:G19, C6:G6, "19MEE435_CO1")</f>
        <v>15</v>
      </c>
      <c r="J19" s="25">
        <f>SUMIFS(C19:G19, C6:G6, "19MEE435_CO2")</f>
        <v>19</v>
      </c>
      <c r="K19" s="25">
        <f>SUMIFS(C19:G19, C6:G6, "19MEE435_CO3")</f>
        <v>8</v>
      </c>
      <c r="L19" s="25">
        <f>SUMIFS(C19:G19, C6:G6, "19MEE435_CO4")</f>
        <v>0</v>
      </c>
    </row>
    <row r="20" spans="1:12" x14ac:dyDescent="0.3">
      <c r="A20" s="26" t="s">
        <v>151</v>
      </c>
      <c r="B20" s="26" t="s">
        <v>152</v>
      </c>
      <c r="C20" s="26">
        <v>5</v>
      </c>
      <c r="D20" s="26">
        <v>7</v>
      </c>
      <c r="E20" s="26">
        <v>7</v>
      </c>
      <c r="F20" s="26">
        <v>13</v>
      </c>
      <c r="G20" s="26">
        <v>3</v>
      </c>
      <c r="I20" s="25">
        <f>SUMIFS(C20:G20, C6:G6, "19MEE435_CO1")</f>
        <v>12</v>
      </c>
      <c r="J20" s="25">
        <f>SUMIFS(C20:G20, C6:G6, "19MEE435_CO2")</f>
        <v>20</v>
      </c>
      <c r="K20" s="25">
        <f>SUMIFS(C20:G20, C6:G6, "19MEE435_CO3")</f>
        <v>3</v>
      </c>
      <c r="L20" s="25">
        <f>SUMIFS(C20:G20, C6:G6, "19MEE435_CO4")</f>
        <v>0</v>
      </c>
    </row>
    <row r="21" spans="1:12" x14ac:dyDescent="0.3">
      <c r="A21" s="24" t="s">
        <v>153</v>
      </c>
      <c r="B21" s="24" t="s">
        <v>154</v>
      </c>
      <c r="C21" s="24">
        <v>6</v>
      </c>
      <c r="D21" s="24">
        <v>6</v>
      </c>
      <c r="E21" s="24">
        <v>7</v>
      </c>
      <c r="F21" s="24">
        <v>0</v>
      </c>
      <c r="G21" s="24">
        <v>0</v>
      </c>
      <c r="I21" s="25">
        <f>SUMIFS(C21:G21, C6:G6, "19MEE435_CO1")</f>
        <v>12</v>
      </c>
      <c r="J21" s="25">
        <f>SUMIFS(C21:G21, C6:G6, "19MEE435_CO2")</f>
        <v>7</v>
      </c>
      <c r="K21" s="25">
        <f>SUMIFS(C21:G21, C6:G6, "19MEE435_CO3")</f>
        <v>0</v>
      </c>
      <c r="L21" s="25">
        <f>SUMIFS(C21:G21, C6:G6, "19MEE435_CO4")</f>
        <v>0</v>
      </c>
    </row>
    <row r="22" spans="1:12" x14ac:dyDescent="0.3">
      <c r="A22" s="26" t="s">
        <v>155</v>
      </c>
      <c r="B22" s="26" t="s">
        <v>156</v>
      </c>
      <c r="C22" s="26">
        <v>8</v>
      </c>
      <c r="D22" s="26">
        <v>6</v>
      </c>
      <c r="E22" s="26">
        <v>4</v>
      </c>
      <c r="F22" s="26">
        <v>1</v>
      </c>
      <c r="G22" s="26">
        <v>1</v>
      </c>
      <c r="I22" s="25">
        <f>SUMIFS(C22:G22, C6:G6, "19MEE435_CO1")</f>
        <v>14</v>
      </c>
      <c r="J22" s="25">
        <f>SUMIFS(C22:G22, C6:G6, "19MEE435_CO2")</f>
        <v>5</v>
      </c>
      <c r="K22" s="25">
        <f>SUMIFS(C22:G22, C6:G6, "19MEE435_CO3")</f>
        <v>1</v>
      </c>
      <c r="L22" s="25">
        <f>SUMIFS(C22:G22, C6:G6, "19MEE435_CO4")</f>
        <v>0</v>
      </c>
    </row>
    <row r="23" spans="1:12" x14ac:dyDescent="0.3">
      <c r="A23" s="24" t="s">
        <v>157</v>
      </c>
      <c r="B23" s="24" t="s">
        <v>158</v>
      </c>
      <c r="C23" s="24">
        <v>5</v>
      </c>
      <c r="D23" s="24">
        <v>7</v>
      </c>
      <c r="E23" s="24">
        <v>7</v>
      </c>
      <c r="F23" s="24">
        <v>0</v>
      </c>
      <c r="G23" s="24">
        <v>2</v>
      </c>
      <c r="I23" s="25">
        <f>SUMIFS(C23:G23, C6:G6, "19MEE435_CO1")</f>
        <v>12</v>
      </c>
      <c r="J23" s="25">
        <f>SUMIFS(C23:G23, C6:G6, "19MEE435_CO2")</f>
        <v>7</v>
      </c>
      <c r="K23" s="25">
        <f>SUMIFS(C23:G23, C6:G6, "19MEE435_CO3")</f>
        <v>2</v>
      </c>
      <c r="L23" s="25">
        <f>SUMIFS(C23:G23, C6:G6, "19MEE435_CO4")</f>
        <v>0</v>
      </c>
    </row>
    <row r="24" spans="1:12" x14ac:dyDescent="0.3">
      <c r="A24" s="26" t="s">
        <v>159</v>
      </c>
      <c r="B24" s="26" t="s">
        <v>160</v>
      </c>
      <c r="C24" s="26">
        <v>6</v>
      </c>
      <c r="D24" s="26">
        <v>6.5</v>
      </c>
      <c r="E24" s="26">
        <v>7</v>
      </c>
      <c r="F24" s="26">
        <v>0</v>
      </c>
      <c r="G24" s="26">
        <v>3</v>
      </c>
      <c r="I24" s="25">
        <f>SUMIFS(C24:G24, C6:G6, "19MEE435_CO1")</f>
        <v>12.5</v>
      </c>
      <c r="J24" s="25">
        <f>SUMIFS(C24:G24, C6:G6, "19MEE435_CO2")</f>
        <v>7</v>
      </c>
      <c r="K24" s="25">
        <f>SUMIFS(C24:G24, C6:G6, "19MEE435_CO3")</f>
        <v>3</v>
      </c>
      <c r="L24" s="25">
        <f>SUMIFS(C24:G24, C6:G6, "19MEE435_CO4")</f>
        <v>0</v>
      </c>
    </row>
    <row r="25" spans="1:12" x14ac:dyDescent="0.3">
      <c r="A25" s="24" t="s">
        <v>161</v>
      </c>
      <c r="B25" s="24" t="s">
        <v>162</v>
      </c>
      <c r="C25" s="24">
        <v>7</v>
      </c>
      <c r="D25" s="24">
        <v>10</v>
      </c>
      <c r="E25" s="24">
        <v>7</v>
      </c>
      <c r="F25" s="24">
        <v>14</v>
      </c>
      <c r="G25" s="24">
        <v>10</v>
      </c>
      <c r="I25" s="25">
        <f>SUMIFS(C25:G25, C6:G6, "19MEE435_CO1")</f>
        <v>17</v>
      </c>
      <c r="J25" s="25">
        <f>SUMIFS(C25:G25, C6:G6, "19MEE435_CO2")</f>
        <v>21</v>
      </c>
      <c r="K25" s="25">
        <f>SUMIFS(C25:G25, C6:G6, "19MEE435_CO3")</f>
        <v>10</v>
      </c>
      <c r="L25" s="25">
        <f>SUMIFS(C25:G25, C6:G6, "19MEE435_CO4")</f>
        <v>0</v>
      </c>
    </row>
    <row r="26" spans="1:12" x14ac:dyDescent="0.3">
      <c r="A26" s="26" t="s">
        <v>163</v>
      </c>
      <c r="B26" s="26" t="s">
        <v>164</v>
      </c>
      <c r="C26" s="26">
        <v>7</v>
      </c>
      <c r="D26" s="26">
        <v>8</v>
      </c>
      <c r="E26" s="26">
        <v>4</v>
      </c>
      <c r="F26" s="26">
        <v>12</v>
      </c>
      <c r="G26" s="26">
        <v>1</v>
      </c>
      <c r="I26" s="25">
        <f>SUMIFS(C26:G26, C6:G6, "19MEE435_CO1")</f>
        <v>15</v>
      </c>
      <c r="J26" s="25">
        <f>SUMIFS(C26:G26, C6:G6, "19MEE435_CO2")</f>
        <v>16</v>
      </c>
      <c r="K26" s="25">
        <f>SUMIFS(C26:G26, C6:G6, "19MEE435_CO3")</f>
        <v>1</v>
      </c>
      <c r="L26" s="25">
        <f>SUMIFS(C26:G26, C6:G6, "19MEE435_CO4")</f>
        <v>0</v>
      </c>
    </row>
    <row r="27" spans="1:12" x14ac:dyDescent="0.3">
      <c r="A27" s="24" t="s">
        <v>165</v>
      </c>
      <c r="B27" s="24" t="s">
        <v>166</v>
      </c>
      <c r="C27" s="24">
        <v>6</v>
      </c>
      <c r="D27" s="24">
        <v>5</v>
      </c>
      <c r="E27" s="24">
        <v>4</v>
      </c>
      <c r="F27" s="24">
        <v>0</v>
      </c>
      <c r="G27" s="24">
        <v>1</v>
      </c>
      <c r="I27" s="25">
        <f>SUMIFS(C27:G27, C6:G6, "19MEE435_CO1")</f>
        <v>11</v>
      </c>
      <c r="J27" s="25">
        <f>SUMIFS(C27:G27, C6:G6, "19MEE435_CO2")</f>
        <v>4</v>
      </c>
      <c r="K27" s="25">
        <f>SUMIFS(C27:G27, C6:G6, "19MEE435_CO3")</f>
        <v>1</v>
      </c>
      <c r="L27" s="25">
        <f>SUMIFS(C27:G27, C6:G6, "19MEE435_CO4")</f>
        <v>0</v>
      </c>
    </row>
    <row r="28" spans="1:12" x14ac:dyDescent="0.3">
      <c r="A28" s="26" t="s">
        <v>167</v>
      </c>
      <c r="B28" s="26" t="s">
        <v>168</v>
      </c>
      <c r="C28" s="26">
        <v>6</v>
      </c>
      <c r="D28" s="26">
        <v>7</v>
      </c>
      <c r="E28" s="26">
        <v>7</v>
      </c>
      <c r="F28" s="26">
        <v>12</v>
      </c>
      <c r="G28" s="26">
        <v>7</v>
      </c>
      <c r="I28" s="25">
        <f>SUMIFS(C28:G28, C6:G6, "19MEE435_CO1")</f>
        <v>13</v>
      </c>
      <c r="J28" s="25">
        <f>SUMIFS(C28:G28, C6:G6, "19MEE435_CO2")</f>
        <v>19</v>
      </c>
      <c r="K28" s="25">
        <f>SUMIFS(C28:G28, C6:G6, "19MEE435_CO3")</f>
        <v>7</v>
      </c>
      <c r="L28" s="25">
        <f>SUMIFS(C28:G28, C6:G6, "19MEE435_CO4")</f>
        <v>0</v>
      </c>
    </row>
    <row r="29" spans="1:12" x14ac:dyDescent="0.3">
      <c r="A29" s="24" t="s">
        <v>169</v>
      </c>
      <c r="B29" s="24" t="s">
        <v>170</v>
      </c>
      <c r="C29" s="24">
        <v>3</v>
      </c>
      <c r="D29" s="24">
        <v>5</v>
      </c>
      <c r="E29" s="24">
        <v>0</v>
      </c>
      <c r="F29" s="24">
        <v>1</v>
      </c>
      <c r="G29" s="24">
        <v>5</v>
      </c>
      <c r="I29" s="25">
        <f>SUMIFS(C29:G29, C6:G6, "19MEE435_CO1")</f>
        <v>8</v>
      </c>
      <c r="J29" s="25">
        <f>SUMIFS(C29:G29, C6:G6, "19MEE435_CO2")</f>
        <v>1</v>
      </c>
      <c r="K29" s="25">
        <f>SUMIFS(C29:G29, C6:G6, "19MEE435_CO3")</f>
        <v>5</v>
      </c>
      <c r="L29" s="25">
        <f>SUMIFS(C29:G29, C6:G6, "19MEE435_CO4")</f>
        <v>0</v>
      </c>
    </row>
    <row r="30" spans="1:12" x14ac:dyDescent="0.3">
      <c r="A30" s="26" t="s">
        <v>171</v>
      </c>
      <c r="B30" s="26" t="s">
        <v>172</v>
      </c>
      <c r="C30" s="26">
        <v>7</v>
      </c>
      <c r="D30" s="26">
        <v>7</v>
      </c>
      <c r="E30" s="26">
        <v>7</v>
      </c>
      <c r="F30" s="26">
        <v>0</v>
      </c>
      <c r="G30" s="26">
        <v>4</v>
      </c>
      <c r="I30" s="25">
        <f>SUMIFS(C30:G30, C6:G6, "19MEE435_CO1")</f>
        <v>14</v>
      </c>
      <c r="J30" s="25">
        <f>SUMIFS(C30:G30, C6:G6, "19MEE435_CO2")</f>
        <v>7</v>
      </c>
      <c r="K30" s="25">
        <f>SUMIFS(C30:G30, C6:G6, "19MEE435_CO3")</f>
        <v>4</v>
      </c>
      <c r="L30" s="25">
        <f>SUMIFS(C30:G30, C6:G6, "19MEE435_CO4")</f>
        <v>0</v>
      </c>
    </row>
    <row r="31" spans="1:12" x14ac:dyDescent="0.3">
      <c r="A31" s="24" t="s">
        <v>173</v>
      </c>
      <c r="B31" s="24" t="s">
        <v>174</v>
      </c>
      <c r="C31" s="24">
        <v>6</v>
      </c>
      <c r="D31" s="24">
        <v>7</v>
      </c>
      <c r="E31" s="24">
        <v>7</v>
      </c>
      <c r="F31" s="24">
        <v>0</v>
      </c>
      <c r="G31" s="24">
        <v>1</v>
      </c>
      <c r="I31" s="25">
        <f>SUMIFS(C31:G31, C6:G6, "19MEE435_CO1")</f>
        <v>13</v>
      </c>
      <c r="J31" s="25">
        <f>SUMIFS(C31:G31, C6:G6, "19MEE435_CO2")</f>
        <v>7</v>
      </c>
      <c r="K31" s="25">
        <f>SUMIFS(C31:G31, C6:G6, "19MEE435_CO3")</f>
        <v>1</v>
      </c>
      <c r="L31" s="25">
        <f>SUMIFS(C31:G31, C6:G6, "19MEE435_CO4")</f>
        <v>0</v>
      </c>
    </row>
    <row r="32" spans="1:12" x14ac:dyDescent="0.3">
      <c r="A32" s="26" t="s">
        <v>175</v>
      </c>
      <c r="B32" s="26" t="s">
        <v>176</v>
      </c>
      <c r="C32" s="26">
        <v>3</v>
      </c>
      <c r="D32" s="26">
        <v>7</v>
      </c>
      <c r="E32" s="26">
        <v>7</v>
      </c>
      <c r="F32" s="26">
        <v>7</v>
      </c>
      <c r="G32" s="26">
        <v>2</v>
      </c>
      <c r="I32" s="25">
        <f>SUMIFS(C32:G32, C6:G6, "19MEE435_CO1")</f>
        <v>10</v>
      </c>
      <c r="J32" s="25">
        <f>SUMIFS(C32:G32, C6:G6, "19MEE435_CO2")</f>
        <v>14</v>
      </c>
      <c r="K32" s="25">
        <f>SUMIFS(C32:G32, C6:G6, "19MEE435_CO3")</f>
        <v>2</v>
      </c>
      <c r="L32" s="25">
        <f>SUMIFS(C32:G32, C6:G6, "19MEE435_CO4")</f>
        <v>0</v>
      </c>
    </row>
    <row r="33" spans="1:12" x14ac:dyDescent="0.3">
      <c r="A33" s="24" t="s">
        <v>177</v>
      </c>
      <c r="B33" s="24" t="s">
        <v>178</v>
      </c>
      <c r="C33" s="24">
        <v>5</v>
      </c>
      <c r="D33" s="24">
        <v>7</v>
      </c>
      <c r="E33" s="24">
        <v>7</v>
      </c>
      <c r="F33" s="24">
        <v>12</v>
      </c>
      <c r="G33" s="24">
        <v>0</v>
      </c>
      <c r="I33" s="25">
        <f>SUMIFS(C33:G33, C6:G6, "19MEE435_CO1")</f>
        <v>12</v>
      </c>
      <c r="J33" s="25">
        <f>SUMIFS(C33:G33, C6:G6, "19MEE435_CO2")</f>
        <v>19</v>
      </c>
      <c r="K33" s="25">
        <f>SUMIFS(C33:G33, C6:G6, "19MEE435_CO3")</f>
        <v>0</v>
      </c>
      <c r="L33" s="25">
        <f>SUMIFS(C33:G33, C6:G6, "19MEE435_CO4")</f>
        <v>0</v>
      </c>
    </row>
    <row r="34" spans="1:12" x14ac:dyDescent="0.3">
      <c r="A34" s="26" t="s">
        <v>179</v>
      </c>
      <c r="B34" s="26" t="s">
        <v>180</v>
      </c>
      <c r="C34" s="26">
        <v>7</v>
      </c>
      <c r="D34" s="26">
        <v>10</v>
      </c>
      <c r="E34" s="26">
        <v>7</v>
      </c>
      <c r="F34" s="26">
        <v>0</v>
      </c>
      <c r="G34" s="26">
        <v>10</v>
      </c>
      <c r="I34" s="25">
        <f>SUMIFS(C34:G34, C6:G6, "19MEE435_CO1")</f>
        <v>17</v>
      </c>
      <c r="J34" s="25">
        <f>SUMIFS(C34:G34, C6:G6, "19MEE435_CO2")</f>
        <v>7</v>
      </c>
      <c r="K34" s="25">
        <f>SUMIFS(C34:G34, C6:G6, "19MEE435_CO3")</f>
        <v>10</v>
      </c>
      <c r="L34" s="25">
        <f>SUMIFS(C34:G34, C6:G6, "19MEE435_CO4")</f>
        <v>0</v>
      </c>
    </row>
    <row r="35" spans="1:12" x14ac:dyDescent="0.3">
      <c r="A35" s="24" t="s">
        <v>181</v>
      </c>
      <c r="B35" s="24" t="s">
        <v>182</v>
      </c>
      <c r="C35" s="24">
        <v>4</v>
      </c>
      <c r="D35" s="24">
        <v>5</v>
      </c>
      <c r="E35" s="24">
        <v>7</v>
      </c>
      <c r="F35" s="24">
        <v>0</v>
      </c>
      <c r="G35" s="24">
        <v>2</v>
      </c>
      <c r="I35" s="25">
        <f>SUMIFS(C35:G35, C6:G6, "19MEE435_CO1")</f>
        <v>9</v>
      </c>
      <c r="J35" s="25">
        <f>SUMIFS(C35:G35, C6:G6, "19MEE435_CO2")</f>
        <v>7</v>
      </c>
      <c r="K35" s="25">
        <f>SUMIFS(C35:G35, C6:G6, "19MEE435_CO3")</f>
        <v>2</v>
      </c>
      <c r="L35" s="25">
        <f>SUMIFS(C35:G35, C6:G6, "19MEE435_CO4")</f>
        <v>0</v>
      </c>
    </row>
    <row r="36" spans="1:12" x14ac:dyDescent="0.3">
      <c r="A36" s="26" t="s">
        <v>183</v>
      </c>
      <c r="B36" s="26" t="s">
        <v>184</v>
      </c>
      <c r="C36" s="26">
        <v>6</v>
      </c>
      <c r="D36" s="26">
        <v>5</v>
      </c>
      <c r="E36" s="26">
        <v>4</v>
      </c>
      <c r="F36" s="26">
        <v>2</v>
      </c>
      <c r="G36" s="26">
        <v>2</v>
      </c>
      <c r="I36" s="25">
        <f>SUMIFS(C36:G36, C6:G6, "19MEE435_CO1")</f>
        <v>11</v>
      </c>
      <c r="J36" s="25">
        <f>SUMIFS(C36:G36, C6:G6, "19MEE435_CO2")</f>
        <v>6</v>
      </c>
      <c r="K36" s="25">
        <f>SUMIFS(C36:G36, C6:G6, "19MEE435_CO3")</f>
        <v>2</v>
      </c>
      <c r="L36" s="25">
        <f>SUMIFS(C36:G36, C6:G6, "19MEE435_CO4")</f>
        <v>0</v>
      </c>
    </row>
    <row r="37" spans="1:12" x14ac:dyDescent="0.3">
      <c r="A37" s="24" t="s">
        <v>185</v>
      </c>
      <c r="B37" s="24" t="s">
        <v>186</v>
      </c>
      <c r="C37" s="24">
        <v>5</v>
      </c>
      <c r="D37" s="24">
        <v>2</v>
      </c>
      <c r="E37" s="24">
        <v>1</v>
      </c>
      <c r="F37" s="24">
        <v>7</v>
      </c>
      <c r="G37" s="24">
        <v>2</v>
      </c>
      <c r="I37" s="25">
        <f>SUMIFS(C37:G37, C6:G6, "19MEE435_CO1")</f>
        <v>7</v>
      </c>
      <c r="J37" s="25">
        <f>SUMIFS(C37:G37, C6:G6, "19MEE435_CO2")</f>
        <v>8</v>
      </c>
      <c r="K37" s="25">
        <f>SUMIFS(C37:G37, C6:G6, "19MEE435_CO3")</f>
        <v>2</v>
      </c>
      <c r="L37" s="25">
        <f>SUMIFS(C37:G37, C6:G6, "19MEE435_CO4")</f>
        <v>0</v>
      </c>
    </row>
    <row r="38" spans="1:12" x14ac:dyDescent="0.3">
      <c r="A38" s="26" t="s">
        <v>187</v>
      </c>
      <c r="B38" s="26" t="s">
        <v>188</v>
      </c>
      <c r="C38" s="26">
        <v>5</v>
      </c>
      <c r="D38" s="26">
        <v>7</v>
      </c>
      <c r="E38" s="26">
        <v>7</v>
      </c>
      <c r="F38" s="26">
        <v>12</v>
      </c>
      <c r="G38" s="26">
        <v>1</v>
      </c>
      <c r="I38" s="25">
        <f>SUMIFS(C38:G38, C6:G6, "19MEE435_CO1")</f>
        <v>12</v>
      </c>
      <c r="J38" s="25">
        <f>SUMIFS(C38:G38, C6:G6, "19MEE435_CO2")</f>
        <v>19</v>
      </c>
      <c r="K38" s="25">
        <f>SUMIFS(C38:G38, C6:G6, "19MEE435_CO3")</f>
        <v>1</v>
      </c>
      <c r="L38" s="25">
        <f>SUMIFS(C38:G38, C6:G6, "19MEE435_CO4")</f>
        <v>0</v>
      </c>
    </row>
    <row r="39" spans="1:12" x14ac:dyDescent="0.3">
      <c r="A39" s="24" t="s">
        <v>189</v>
      </c>
      <c r="B39" s="24" t="s">
        <v>190</v>
      </c>
      <c r="C39" s="24">
        <v>8</v>
      </c>
      <c r="D39" s="24">
        <v>10</v>
      </c>
      <c r="E39" s="24">
        <v>7</v>
      </c>
      <c r="F39" s="24">
        <v>14</v>
      </c>
      <c r="G39" s="24">
        <v>8</v>
      </c>
      <c r="I39" s="25">
        <f>SUMIFS(C39:G39, C6:G6, "19MEE435_CO1")</f>
        <v>18</v>
      </c>
      <c r="J39" s="25">
        <f>SUMIFS(C39:G39, C6:G6, "19MEE435_CO2")</f>
        <v>21</v>
      </c>
      <c r="K39" s="25">
        <f>SUMIFS(C39:G39, C6:G6, "19MEE435_CO3")</f>
        <v>8</v>
      </c>
      <c r="L39" s="25">
        <f>SUMIFS(C39:G39, C6:G6, "19MEE435_CO4")</f>
        <v>0</v>
      </c>
    </row>
    <row r="40" spans="1:12" x14ac:dyDescent="0.3">
      <c r="A40" s="26" t="s">
        <v>191</v>
      </c>
      <c r="B40" s="26" t="s">
        <v>192</v>
      </c>
      <c r="C40" s="26">
        <v>5</v>
      </c>
      <c r="D40" s="26">
        <v>8</v>
      </c>
      <c r="E40" s="26">
        <v>7</v>
      </c>
      <c r="F40" s="26">
        <v>12</v>
      </c>
      <c r="G40" s="26">
        <v>7</v>
      </c>
      <c r="I40" s="25">
        <f>SUMIFS(C40:G40, C6:G6, "19MEE435_CO1")</f>
        <v>13</v>
      </c>
      <c r="J40" s="25">
        <f>SUMIFS(C40:G40, C6:G6, "19MEE435_CO2")</f>
        <v>19</v>
      </c>
      <c r="K40" s="25">
        <f>SUMIFS(C40:G40, C6:G6, "19MEE435_CO3")</f>
        <v>7</v>
      </c>
      <c r="L40" s="25">
        <f>SUMIFS(C40:G40, C6:G6, "19MEE435_CO4")</f>
        <v>0</v>
      </c>
    </row>
    <row r="41" spans="1:12" x14ac:dyDescent="0.3">
      <c r="A41" s="24" t="s">
        <v>193</v>
      </c>
      <c r="B41" s="24" t="s">
        <v>194</v>
      </c>
      <c r="C41" s="24">
        <v>2</v>
      </c>
      <c r="D41" s="24">
        <v>1</v>
      </c>
      <c r="E41" s="24">
        <v>1</v>
      </c>
      <c r="F41" s="24">
        <v>0</v>
      </c>
      <c r="G41" s="24">
        <v>0</v>
      </c>
      <c r="I41" s="25">
        <f>SUMIFS(C41:G41, C6:G6, "19MEE435_CO1")</f>
        <v>3</v>
      </c>
      <c r="J41" s="25">
        <f>SUMIFS(C41:G41, C6:G6, "19MEE435_CO2")</f>
        <v>1</v>
      </c>
      <c r="K41" s="25">
        <f>SUMIFS(C41:G41, C6:G6, "19MEE435_CO3")</f>
        <v>0</v>
      </c>
      <c r="L41" s="25">
        <f>SUMIFS(C41:G41, C6:G6, "19MEE435_CO4")</f>
        <v>0</v>
      </c>
    </row>
    <row r="42" spans="1:12" x14ac:dyDescent="0.3">
      <c r="A42" s="26" t="s">
        <v>195</v>
      </c>
      <c r="B42" s="26" t="s">
        <v>196</v>
      </c>
      <c r="C42" s="26">
        <v>7</v>
      </c>
      <c r="D42" s="26">
        <v>2</v>
      </c>
      <c r="E42" s="26">
        <v>0</v>
      </c>
      <c r="F42" s="26">
        <v>5</v>
      </c>
      <c r="G42" s="26">
        <v>6</v>
      </c>
      <c r="I42" s="25">
        <f>SUMIFS(C42:G42, C6:G6, "19MEE435_CO1")</f>
        <v>9</v>
      </c>
      <c r="J42" s="25">
        <f>SUMIFS(C42:G42, C6:G6, "19MEE435_CO2")</f>
        <v>5</v>
      </c>
      <c r="K42" s="25">
        <f>SUMIFS(C42:G42, C6:G6, "19MEE435_CO3")</f>
        <v>6</v>
      </c>
      <c r="L42" s="25">
        <f>SUMIFS(C42:G42, C6:G6, "19MEE435_CO4")</f>
        <v>0</v>
      </c>
    </row>
    <row r="43" spans="1:12" x14ac:dyDescent="0.3">
      <c r="A43" s="24" t="s">
        <v>197</v>
      </c>
      <c r="B43" s="24" t="s">
        <v>198</v>
      </c>
      <c r="C43" s="24">
        <v>4</v>
      </c>
      <c r="D43" s="24">
        <v>2</v>
      </c>
      <c r="E43" s="24">
        <v>4</v>
      </c>
      <c r="F43" s="24">
        <v>1</v>
      </c>
      <c r="G43" s="24">
        <v>4</v>
      </c>
      <c r="I43" s="25">
        <f>SUMIFS(C43:G43, C6:G6, "19MEE435_CO1")</f>
        <v>6</v>
      </c>
      <c r="J43" s="25">
        <f>SUMIFS(C43:G43, C6:G6, "19MEE435_CO2")</f>
        <v>5</v>
      </c>
      <c r="K43" s="25">
        <f>SUMIFS(C43:G43, C6:G6, "19MEE435_CO3")</f>
        <v>4</v>
      </c>
      <c r="L43" s="25">
        <f>SUMIFS(C43:G43, C6:G6, "19MEE435_CO4")</f>
        <v>0</v>
      </c>
    </row>
    <row r="44" spans="1:12" x14ac:dyDescent="0.3">
      <c r="A44" s="26" t="s">
        <v>199</v>
      </c>
      <c r="B44" s="26" t="s">
        <v>200</v>
      </c>
      <c r="C44" s="26">
        <v>5</v>
      </c>
      <c r="D44" s="26">
        <v>1</v>
      </c>
      <c r="E44" s="26">
        <v>0</v>
      </c>
      <c r="F44" s="26">
        <v>0</v>
      </c>
      <c r="G44" s="26">
        <v>2</v>
      </c>
      <c r="I44" s="25">
        <f>SUMIFS(C44:G44, C6:G6, "19MEE435_CO1")</f>
        <v>6</v>
      </c>
      <c r="J44" s="25">
        <f>SUMIFS(C44:G44, C6:G6, "19MEE435_CO2")</f>
        <v>0</v>
      </c>
      <c r="K44" s="25">
        <f>SUMIFS(C44:G44, C6:G6, "19MEE435_CO3")</f>
        <v>2</v>
      </c>
      <c r="L44" s="25">
        <f>SUMIFS(C44:G44, C6:G6, "19MEE435_CO4")</f>
        <v>0</v>
      </c>
    </row>
    <row r="45" spans="1:12" x14ac:dyDescent="0.3">
      <c r="A45" s="24" t="s">
        <v>201</v>
      </c>
      <c r="B45" s="24" t="s">
        <v>202</v>
      </c>
      <c r="C45" s="24">
        <v>6</v>
      </c>
      <c r="D45" s="24">
        <v>9</v>
      </c>
      <c r="E45" s="24">
        <v>5</v>
      </c>
      <c r="F45" s="24">
        <v>0</v>
      </c>
      <c r="G45" s="24">
        <v>2</v>
      </c>
      <c r="I45" s="25">
        <f>SUMIFS(C45:G45, C6:G6, "19MEE435_CO1")</f>
        <v>15</v>
      </c>
      <c r="J45" s="25">
        <f>SUMIFS(C45:G45, C6:G6, "19MEE435_CO2")</f>
        <v>5</v>
      </c>
      <c r="K45" s="25">
        <f>SUMIFS(C45:G45, C6:G6, "19MEE435_CO3")</f>
        <v>2</v>
      </c>
      <c r="L45" s="25">
        <f>SUMIFS(C45:G45, C6:G6, "19MEE435_CO4")</f>
        <v>0</v>
      </c>
    </row>
    <row r="46" spans="1:12" x14ac:dyDescent="0.3">
      <c r="A46" s="26" t="s">
        <v>203</v>
      </c>
      <c r="B46" s="26" t="s">
        <v>204</v>
      </c>
      <c r="C46" s="26">
        <v>7</v>
      </c>
      <c r="D46" s="26">
        <v>10</v>
      </c>
      <c r="E46" s="26">
        <v>7</v>
      </c>
      <c r="F46" s="26">
        <v>10</v>
      </c>
      <c r="G46" s="26">
        <v>6</v>
      </c>
      <c r="I46" s="25">
        <f>SUMIFS(C46:G46, C6:G6, "19MEE435_CO1")</f>
        <v>17</v>
      </c>
      <c r="J46" s="25">
        <f>SUMIFS(C46:G46, C6:G6, "19MEE435_CO2")</f>
        <v>17</v>
      </c>
      <c r="K46" s="25">
        <f>SUMIFS(C46:G46, C6:G6, "19MEE435_CO3")</f>
        <v>6</v>
      </c>
      <c r="L46" s="25">
        <f>SUMIFS(C46:G46, C6:G6, "19MEE435_CO4")</f>
        <v>0</v>
      </c>
    </row>
    <row r="47" spans="1:12" x14ac:dyDescent="0.3">
      <c r="A47" s="24" t="s">
        <v>205</v>
      </c>
      <c r="B47" s="24" t="s">
        <v>206</v>
      </c>
      <c r="C47" s="24">
        <v>7</v>
      </c>
      <c r="D47" s="24">
        <v>6</v>
      </c>
      <c r="E47" s="24">
        <v>2</v>
      </c>
      <c r="F47" s="24">
        <v>10</v>
      </c>
      <c r="G47" s="24">
        <v>0</v>
      </c>
      <c r="I47" s="25">
        <f>SUMIFS(C47:G47, C6:G6, "19MEE435_CO1")</f>
        <v>13</v>
      </c>
      <c r="J47" s="25">
        <f>SUMIFS(C47:G47, C6:G6, "19MEE435_CO2")</f>
        <v>12</v>
      </c>
      <c r="K47" s="25">
        <f>SUMIFS(C47:G47, C6:G6, "19MEE435_CO3")</f>
        <v>0</v>
      </c>
      <c r="L47" s="25">
        <f>SUMIFS(C47:G47, C6:G6, "19MEE435_CO4")</f>
        <v>0</v>
      </c>
    </row>
    <row r="48" spans="1:12" x14ac:dyDescent="0.3">
      <c r="A48" s="26" t="s">
        <v>207</v>
      </c>
      <c r="B48" s="26" t="s">
        <v>208</v>
      </c>
      <c r="C48" s="26">
        <v>5</v>
      </c>
      <c r="D48" s="26">
        <v>2</v>
      </c>
      <c r="E48" s="26">
        <v>5</v>
      </c>
      <c r="F48" s="26">
        <v>5</v>
      </c>
      <c r="G48" s="26">
        <v>2</v>
      </c>
      <c r="I48" s="25">
        <f>SUMIFS(C48:G48, C6:G6, "19MEE435_CO1")</f>
        <v>7</v>
      </c>
      <c r="J48" s="25">
        <f>SUMIFS(C48:G48, C6:G6, "19MEE435_CO2")</f>
        <v>10</v>
      </c>
      <c r="K48" s="25">
        <f>SUMIFS(C48:G48, C6:G6, "19MEE435_CO3")</f>
        <v>2</v>
      </c>
      <c r="L48" s="25">
        <f>SUMIFS(C48:G48, C6:G6, "19MEE435_CO4")</f>
        <v>0</v>
      </c>
    </row>
    <row r="49" spans="1:12" x14ac:dyDescent="0.3">
      <c r="A49" s="24" t="s">
        <v>209</v>
      </c>
      <c r="B49" s="24" t="s">
        <v>210</v>
      </c>
      <c r="C49" s="24">
        <v>7</v>
      </c>
      <c r="D49" s="24">
        <v>8</v>
      </c>
      <c r="E49" s="24">
        <v>7</v>
      </c>
      <c r="F49" s="24">
        <v>12</v>
      </c>
      <c r="G49" s="24">
        <v>8</v>
      </c>
      <c r="I49" s="25">
        <f>SUMIFS(C49:G49, C6:G6, "19MEE435_CO1")</f>
        <v>15</v>
      </c>
      <c r="J49" s="25">
        <f>SUMIFS(C49:G49, C6:G6, "19MEE435_CO2")</f>
        <v>19</v>
      </c>
      <c r="K49" s="25">
        <f>SUMIFS(C49:G49, C6:G6, "19MEE435_CO3")</f>
        <v>8</v>
      </c>
      <c r="L49" s="25">
        <f>SUMIFS(C49:G49, C6:G6, "19MEE435_CO4")</f>
        <v>0</v>
      </c>
    </row>
    <row r="50" spans="1:12" x14ac:dyDescent="0.3">
      <c r="A50" s="26" t="s">
        <v>211</v>
      </c>
      <c r="B50" s="26" t="s">
        <v>212</v>
      </c>
      <c r="C50" s="26">
        <v>4</v>
      </c>
      <c r="D50" s="26">
        <v>7</v>
      </c>
      <c r="E50" s="26">
        <v>5</v>
      </c>
      <c r="F50" s="26">
        <v>0</v>
      </c>
      <c r="G50" s="26">
        <v>0</v>
      </c>
      <c r="I50" s="25">
        <f>SUMIFS(C50:G50, C6:G6, "19MEE435_CO1")</f>
        <v>11</v>
      </c>
      <c r="J50" s="25">
        <f>SUMIFS(C50:G50, C6:G6, "19MEE435_CO2")</f>
        <v>5</v>
      </c>
      <c r="K50" s="25">
        <f>SUMIFS(C50:G50, C6:G6, "19MEE435_CO3")</f>
        <v>0</v>
      </c>
      <c r="L50" s="25">
        <f>SUMIFS(C50:G50, C6:G6, "19MEE435_CO4")</f>
        <v>0</v>
      </c>
    </row>
    <row r="51" spans="1:12" x14ac:dyDescent="0.3">
      <c r="A51" s="24" t="s">
        <v>213</v>
      </c>
      <c r="B51" s="24" t="s">
        <v>214</v>
      </c>
      <c r="C51" s="24">
        <v>5</v>
      </c>
      <c r="D51" s="24">
        <v>8</v>
      </c>
      <c r="E51" s="24">
        <v>7</v>
      </c>
      <c r="F51" s="24">
        <v>10</v>
      </c>
      <c r="G51" s="24">
        <v>5</v>
      </c>
      <c r="I51" s="25">
        <f>SUMIFS(C51:G51, C6:G6, "19MEE435_CO1")</f>
        <v>13</v>
      </c>
      <c r="J51" s="25">
        <f>SUMIFS(C51:G51, C6:G6, "19MEE435_CO2")</f>
        <v>17</v>
      </c>
      <c r="K51" s="25">
        <f>SUMIFS(C51:G51, C6:G6, "19MEE435_CO3")</f>
        <v>5</v>
      </c>
      <c r="L51" s="25">
        <f>SUMIFS(C51:G51, C6:G6, "19MEE435_CO4")</f>
        <v>0</v>
      </c>
    </row>
    <row r="52" spans="1:12" x14ac:dyDescent="0.3">
      <c r="A52" s="26" t="s">
        <v>215</v>
      </c>
      <c r="B52" s="26" t="s">
        <v>216</v>
      </c>
      <c r="C52" s="26">
        <v>6</v>
      </c>
      <c r="D52" s="26">
        <v>6</v>
      </c>
      <c r="E52" s="26">
        <v>7</v>
      </c>
      <c r="F52" s="26">
        <v>8</v>
      </c>
      <c r="G52" s="26">
        <v>7</v>
      </c>
      <c r="I52" s="25">
        <f>SUMIFS(C52:G52, C6:G6, "19MEE435_CO1")</f>
        <v>12</v>
      </c>
      <c r="J52" s="25">
        <f>SUMIFS(C52:G52, C6:G6, "19MEE435_CO2")</f>
        <v>15</v>
      </c>
      <c r="K52" s="25">
        <f>SUMIFS(C52:G52, C6:G6, "19MEE435_CO3")</f>
        <v>7</v>
      </c>
      <c r="L52" s="25">
        <f>SUMIFS(C52:G52, C6:G6, "19MEE435_CO4")</f>
        <v>0</v>
      </c>
    </row>
    <row r="53" spans="1:12" x14ac:dyDescent="0.3">
      <c r="A53" s="24" t="s">
        <v>217</v>
      </c>
      <c r="B53" s="24" t="s">
        <v>218</v>
      </c>
      <c r="C53" s="24">
        <v>8</v>
      </c>
      <c r="D53" s="24">
        <v>8</v>
      </c>
      <c r="E53" s="24">
        <v>7</v>
      </c>
      <c r="F53" s="24">
        <v>12</v>
      </c>
      <c r="G53" s="24">
        <v>10</v>
      </c>
      <c r="I53" s="25">
        <f>SUMIFS(C53:G53, C6:G6, "19MEE435_CO1")</f>
        <v>16</v>
      </c>
      <c r="J53" s="25">
        <f>SUMIFS(C53:G53, C6:G6, "19MEE435_CO2")</f>
        <v>19</v>
      </c>
      <c r="K53" s="25">
        <f>SUMIFS(C53:G53, C6:G6, "19MEE435_CO3")</f>
        <v>10</v>
      </c>
      <c r="L53" s="25">
        <f>SUMIFS(C53:G53, C6:G6, "19MEE435_CO4")</f>
        <v>0</v>
      </c>
    </row>
    <row r="54" spans="1:12" x14ac:dyDescent="0.3">
      <c r="A54" s="26" t="s">
        <v>219</v>
      </c>
      <c r="B54" s="26" t="s">
        <v>220</v>
      </c>
      <c r="C54" s="26">
        <v>6</v>
      </c>
      <c r="D54" s="26">
        <v>8</v>
      </c>
      <c r="E54" s="26">
        <v>7</v>
      </c>
      <c r="F54" s="26">
        <v>12</v>
      </c>
      <c r="G54" s="26">
        <v>9</v>
      </c>
      <c r="I54" s="25">
        <f>SUMIFS(C54:G54, C6:G6, "19MEE435_CO1")</f>
        <v>14</v>
      </c>
      <c r="J54" s="25">
        <f>SUMIFS(C54:G54, C6:G6, "19MEE435_CO2")</f>
        <v>19</v>
      </c>
      <c r="K54" s="25">
        <f>SUMIFS(C54:G54, C6:G6, "19MEE435_CO3")</f>
        <v>9</v>
      </c>
      <c r="L54" s="25">
        <f>SUMIFS(C54:G54, C6:G6, "19MEE435_CO4")</f>
        <v>0</v>
      </c>
    </row>
    <row r="55" spans="1:12" x14ac:dyDescent="0.3">
      <c r="A55" s="24" t="s">
        <v>221</v>
      </c>
      <c r="B55" s="24" t="s">
        <v>222</v>
      </c>
      <c r="C55" s="24">
        <v>7</v>
      </c>
      <c r="D55" s="24">
        <v>8</v>
      </c>
      <c r="E55" s="24">
        <v>4</v>
      </c>
      <c r="F55" s="24">
        <v>0</v>
      </c>
      <c r="G55" s="24">
        <v>0</v>
      </c>
      <c r="I55" s="25">
        <f>SUMIFS(C55:G55, C6:G6, "19MEE435_CO1")</f>
        <v>15</v>
      </c>
      <c r="J55" s="25">
        <f>SUMIFS(C55:G55, C6:G6, "19MEE435_CO2")</f>
        <v>4</v>
      </c>
      <c r="K55" s="25">
        <f>SUMIFS(C55:G55, C6:G6, "19MEE435_CO3")</f>
        <v>0</v>
      </c>
      <c r="L55" s="25">
        <f>SUMIFS(C55:G55, C6:G6, "19MEE435_CO4")</f>
        <v>0</v>
      </c>
    </row>
    <row r="56" spans="1:12" x14ac:dyDescent="0.3">
      <c r="A56" s="26" t="s">
        <v>223</v>
      </c>
      <c r="B56" s="26" t="s">
        <v>224</v>
      </c>
      <c r="C56" s="26">
        <v>5</v>
      </c>
      <c r="D56" s="26">
        <v>1</v>
      </c>
      <c r="E56" s="26">
        <v>1</v>
      </c>
      <c r="F56" s="26">
        <v>0</v>
      </c>
      <c r="G56" s="26">
        <v>0</v>
      </c>
      <c r="I56" s="25">
        <f>SUMIFS(C56:G56, C6:G6, "19MEE435_CO1")</f>
        <v>6</v>
      </c>
      <c r="J56" s="25">
        <f>SUMIFS(C56:G56, C6:G6, "19MEE435_CO2")</f>
        <v>1</v>
      </c>
      <c r="K56" s="25">
        <f>SUMIFS(C56:G56, C6:G6, "19MEE435_CO3")</f>
        <v>0</v>
      </c>
      <c r="L56" s="25">
        <f>SUMIFS(C56:G56, C6:G6, "19MEE435_CO4")</f>
        <v>0</v>
      </c>
    </row>
    <row r="57" spans="1:12" x14ac:dyDescent="0.3">
      <c r="A57" s="24" t="s">
        <v>225</v>
      </c>
      <c r="B57" s="24" t="s">
        <v>226</v>
      </c>
      <c r="C57" s="24">
        <v>4</v>
      </c>
      <c r="D57" s="24">
        <v>6</v>
      </c>
      <c r="E57" s="24">
        <v>7</v>
      </c>
      <c r="F57" s="24">
        <v>1</v>
      </c>
      <c r="G57" s="24">
        <v>10</v>
      </c>
      <c r="I57" s="25">
        <f>SUMIFS(C57:G57, C6:G6, "19MEE435_CO1")</f>
        <v>10</v>
      </c>
      <c r="J57" s="25">
        <f>SUMIFS(C57:G57, C6:G6, "19MEE435_CO2")</f>
        <v>8</v>
      </c>
      <c r="K57" s="25">
        <f>SUMIFS(C57:G57, C6:G6, "19MEE435_CO3")</f>
        <v>10</v>
      </c>
      <c r="L57" s="25">
        <f>SUMIFS(C57:G57, C6:G6, "19MEE435_CO4")</f>
        <v>0</v>
      </c>
    </row>
    <row r="58" spans="1:12" x14ac:dyDescent="0.3">
      <c r="A58" s="26" t="s">
        <v>227</v>
      </c>
      <c r="B58" s="26" t="s">
        <v>228</v>
      </c>
      <c r="C58" s="26">
        <v>6</v>
      </c>
      <c r="D58" s="26">
        <v>8</v>
      </c>
      <c r="E58" s="26">
        <v>7</v>
      </c>
      <c r="F58" s="26">
        <v>11</v>
      </c>
      <c r="G58" s="26">
        <v>2</v>
      </c>
      <c r="I58" s="25">
        <f>SUMIFS(C58:G58, C6:G6, "19MEE435_CO1")</f>
        <v>14</v>
      </c>
      <c r="J58" s="25">
        <f>SUMIFS(C58:G58, C6:G6, "19MEE435_CO2")</f>
        <v>18</v>
      </c>
      <c r="K58" s="25">
        <f>SUMIFS(C58:G58, C6:G6, "19MEE435_CO3")</f>
        <v>2</v>
      </c>
      <c r="L58" s="25">
        <f>SUMIFS(C58:G58, C6:G6, "19MEE435_CO4")</f>
        <v>0</v>
      </c>
    </row>
    <row r="59" spans="1:12" x14ac:dyDescent="0.3">
      <c r="A59" s="24" t="s">
        <v>229</v>
      </c>
      <c r="B59" s="24" t="s">
        <v>230</v>
      </c>
      <c r="C59" s="24">
        <v>3</v>
      </c>
      <c r="D59" s="24">
        <v>5</v>
      </c>
      <c r="E59" s="24">
        <v>7</v>
      </c>
      <c r="F59" s="24">
        <v>1</v>
      </c>
      <c r="G59" s="24">
        <v>7</v>
      </c>
      <c r="I59" s="25">
        <f>SUMIFS(C59:G59, C6:G6, "19MEE435_CO1")</f>
        <v>8</v>
      </c>
      <c r="J59" s="25">
        <f>SUMIFS(C59:G59, C6:G6, "19MEE435_CO2")</f>
        <v>8</v>
      </c>
      <c r="K59" s="25">
        <f>SUMIFS(C59:G59, C6:G6, "19MEE435_CO3")</f>
        <v>7</v>
      </c>
      <c r="L59" s="25">
        <f>SUMIFS(C59:G59, C6:G6, "19MEE435_CO4")</f>
        <v>0</v>
      </c>
    </row>
    <row r="60" spans="1:12" x14ac:dyDescent="0.3">
      <c r="A60" s="26" t="s">
        <v>231</v>
      </c>
      <c r="B60" s="26" t="s">
        <v>232</v>
      </c>
      <c r="C60" s="26">
        <v>6</v>
      </c>
      <c r="D60" s="26">
        <v>5</v>
      </c>
      <c r="E60" s="26">
        <v>0</v>
      </c>
      <c r="F60" s="26">
        <v>1</v>
      </c>
      <c r="G60" s="26">
        <v>2</v>
      </c>
      <c r="I60" s="25">
        <f>SUMIFS(C60:G60, C6:G6, "19MEE435_CO1")</f>
        <v>11</v>
      </c>
      <c r="J60" s="25">
        <f>SUMIFS(C60:G60, C6:G6, "19MEE435_CO2")</f>
        <v>1</v>
      </c>
      <c r="K60" s="25">
        <f>SUMIFS(C60:G60, C6:G6, "19MEE435_CO3")</f>
        <v>2</v>
      </c>
      <c r="L60" s="25">
        <f>SUMIFS(C60:G60, C6:G6, "19MEE435_CO4")</f>
        <v>0</v>
      </c>
    </row>
    <row r="61" spans="1:12" x14ac:dyDescent="0.3">
      <c r="A61" s="24" t="s">
        <v>233</v>
      </c>
      <c r="B61" s="24" t="s">
        <v>234</v>
      </c>
      <c r="C61" s="24">
        <v>7.5</v>
      </c>
      <c r="D61" s="24">
        <v>7</v>
      </c>
      <c r="E61" s="24">
        <v>7</v>
      </c>
      <c r="F61" s="24">
        <v>3</v>
      </c>
      <c r="G61" s="24">
        <v>1</v>
      </c>
      <c r="I61" s="25">
        <f>SUMIFS(C61:G61, C6:G6, "19MEE435_CO1")</f>
        <v>14.5</v>
      </c>
      <c r="J61" s="25">
        <f>SUMIFS(C61:G61, C6:G6, "19MEE435_CO2")</f>
        <v>10</v>
      </c>
      <c r="K61" s="25">
        <f>SUMIFS(C61:G61, C6:G6, "19MEE435_CO3")</f>
        <v>1</v>
      </c>
      <c r="L61" s="25">
        <f>SUMIFS(C61:G61, C6:G6, "19MEE435_CO4")</f>
        <v>0</v>
      </c>
    </row>
    <row r="62" spans="1:12" x14ac:dyDescent="0.3">
      <c r="A62" s="26" t="s">
        <v>235</v>
      </c>
      <c r="B62" s="26" t="s">
        <v>236</v>
      </c>
      <c r="C62" s="26">
        <v>7</v>
      </c>
      <c r="D62" s="26">
        <v>10</v>
      </c>
      <c r="E62" s="26">
        <v>7</v>
      </c>
      <c r="F62" s="26">
        <v>14</v>
      </c>
      <c r="G62" s="26">
        <v>8</v>
      </c>
      <c r="I62" s="25">
        <f>SUMIFS(C62:G62, C6:G6, "19MEE435_CO1")</f>
        <v>17</v>
      </c>
      <c r="J62" s="25">
        <f>SUMIFS(C62:G62, C6:G6, "19MEE435_CO2")</f>
        <v>21</v>
      </c>
      <c r="K62" s="25">
        <f>SUMIFS(C62:G62, C6:G6, "19MEE435_CO3")</f>
        <v>8</v>
      </c>
      <c r="L62" s="25">
        <f>SUMIFS(C62:G62, C6:G6, "19MEE435_CO4")</f>
        <v>0</v>
      </c>
    </row>
    <row r="63" spans="1:12" x14ac:dyDescent="0.3">
      <c r="A63" s="24" t="s">
        <v>237</v>
      </c>
      <c r="B63" s="24" t="s">
        <v>238</v>
      </c>
      <c r="C63" s="24">
        <v>6.5</v>
      </c>
      <c r="D63" s="24">
        <v>8</v>
      </c>
      <c r="E63" s="24">
        <v>7</v>
      </c>
      <c r="F63" s="24">
        <v>0</v>
      </c>
      <c r="G63" s="24">
        <v>8</v>
      </c>
      <c r="I63" s="25">
        <f>SUMIFS(C63:G63, C6:G6, "19MEE435_CO1")</f>
        <v>14.5</v>
      </c>
      <c r="J63" s="25">
        <f>SUMIFS(C63:G63, C6:G6, "19MEE435_CO2")</f>
        <v>7</v>
      </c>
      <c r="K63" s="25">
        <f>SUMIFS(C63:G63, C6:G6, "19MEE435_CO3")</f>
        <v>8</v>
      </c>
      <c r="L63" s="25">
        <f>SUMIFS(C63:G63, C6:G6, "19MEE435_CO4")</f>
        <v>0</v>
      </c>
    </row>
    <row r="64" spans="1:12" x14ac:dyDescent="0.3">
      <c r="A64" s="26" t="s">
        <v>239</v>
      </c>
      <c r="B64" s="26" t="s">
        <v>240</v>
      </c>
      <c r="C64" s="26">
        <v>5</v>
      </c>
      <c r="D64" s="26">
        <v>3</v>
      </c>
      <c r="E64" s="26">
        <v>7</v>
      </c>
      <c r="F64" s="26">
        <v>0</v>
      </c>
      <c r="G64" s="26">
        <v>2</v>
      </c>
      <c r="I64" s="25">
        <f>SUMIFS(C64:G64, C6:G6, "19MEE435_CO1")</f>
        <v>8</v>
      </c>
      <c r="J64" s="25">
        <f>SUMIFS(C64:G64, C6:G6, "19MEE435_CO2")</f>
        <v>7</v>
      </c>
      <c r="K64" s="25">
        <f>SUMIFS(C64:G64, C6:G6, "19MEE435_CO3")</f>
        <v>2</v>
      </c>
      <c r="L64" s="25">
        <f>SUMIFS(C64:G64, C6:G6, "19MEE435_CO4")</f>
        <v>0</v>
      </c>
    </row>
    <row r="65" spans="1:12" x14ac:dyDescent="0.3">
      <c r="A65" s="24" t="s">
        <v>241</v>
      </c>
      <c r="B65" s="24" t="s">
        <v>242</v>
      </c>
      <c r="C65" s="24">
        <v>5</v>
      </c>
      <c r="D65" s="24">
        <v>5</v>
      </c>
      <c r="E65" s="24">
        <v>5</v>
      </c>
      <c r="F65" s="24">
        <v>5</v>
      </c>
      <c r="G65" s="24">
        <v>6</v>
      </c>
      <c r="I65" s="25">
        <f>SUMIFS(C65:G65, C6:G6, "19MEE435_CO1")</f>
        <v>10</v>
      </c>
      <c r="J65" s="25">
        <f>SUMIFS(C65:G65, C6:G6, "19MEE435_CO2")</f>
        <v>10</v>
      </c>
      <c r="K65" s="25">
        <f>SUMIFS(C65:G65, C6:G6, "19MEE435_CO3")</f>
        <v>6</v>
      </c>
      <c r="L65" s="25">
        <f>SUMIFS(C65:G65, C6:G6, "19MEE435_CO4")</f>
        <v>0</v>
      </c>
    </row>
    <row r="66" spans="1:12" x14ac:dyDescent="0.3">
      <c r="A66" s="26" t="s">
        <v>243</v>
      </c>
      <c r="B66" s="26" t="s">
        <v>244</v>
      </c>
      <c r="C66" s="26">
        <v>4</v>
      </c>
      <c r="D66" s="26">
        <v>7</v>
      </c>
      <c r="E66" s="26">
        <v>5</v>
      </c>
      <c r="F66" s="26">
        <v>5</v>
      </c>
      <c r="G66" s="26">
        <v>8</v>
      </c>
      <c r="I66" s="25">
        <f>SUMIFS(C66:G66, C6:G6, "19MEE435_CO1")</f>
        <v>11</v>
      </c>
      <c r="J66" s="25">
        <f>SUMIFS(C66:G66, C6:G6, "19MEE435_CO2")</f>
        <v>10</v>
      </c>
      <c r="K66" s="25">
        <f>SUMIFS(C66:G66, C6:G6, "19MEE435_CO3")</f>
        <v>8</v>
      </c>
      <c r="L66" s="25">
        <f>SUMIFS(C66:G66, C6:G6, "19MEE435_CO4")</f>
        <v>0</v>
      </c>
    </row>
    <row r="67" spans="1:12" x14ac:dyDescent="0.3">
      <c r="A67" s="24" t="s">
        <v>245</v>
      </c>
      <c r="B67" s="24" t="s">
        <v>246</v>
      </c>
      <c r="C67" s="24">
        <v>6</v>
      </c>
      <c r="D67" s="24">
        <v>9</v>
      </c>
      <c r="E67" s="24">
        <v>7</v>
      </c>
      <c r="F67" s="24">
        <v>5</v>
      </c>
      <c r="G67" s="24">
        <v>8</v>
      </c>
      <c r="I67" s="25">
        <f>SUMIFS(C67:G67, C6:G6, "19MEE435_CO1")</f>
        <v>15</v>
      </c>
      <c r="J67" s="25">
        <f>SUMIFS(C67:G67, C6:G6, "19MEE435_CO2")</f>
        <v>12</v>
      </c>
      <c r="K67" s="25">
        <f>SUMIFS(C67:G67, C6:G6, "19MEE435_CO3")</f>
        <v>8</v>
      </c>
      <c r="L67" s="25">
        <f>SUMIFS(C67:G67, C6:G6, "19MEE435_CO4")</f>
        <v>0</v>
      </c>
    </row>
    <row r="68" spans="1:12" x14ac:dyDescent="0.3">
      <c r="A68" s="26" t="s">
        <v>247</v>
      </c>
      <c r="B68" s="26" t="s">
        <v>248</v>
      </c>
      <c r="C68" s="26">
        <v>5</v>
      </c>
      <c r="D68" s="26">
        <v>5</v>
      </c>
      <c r="E68" s="26">
        <v>7</v>
      </c>
      <c r="F68" s="26">
        <v>2</v>
      </c>
      <c r="G68" s="26">
        <v>1</v>
      </c>
      <c r="I68" s="25">
        <f>SUMIFS(C68:G68, C6:G6, "19MEE435_CO1")</f>
        <v>10</v>
      </c>
      <c r="J68" s="25">
        <f>SUMIFS(C68:G68, C6:G6, "19MEE435_CO2")</f>
        <v>9</v>
      </c>
      <c r="K68" s="25">
        <f>SUMIFS(C68:G68, C6:G6, "19MEE435_CO3")</f>
        <v>1</v>
      </c>
      <c r="L68" s="25">
        <f>SUMIFS(C68:G68, C6:G6, "19MEE435_CO4")</f>
        <v>0</v>
      </c>
    </row>
    <row r="69" spans="1:12" x14ac:dyDescent="0.3">
      <c r="A69" s="24" t="s">
        <v>249</v>
      </c>
      <c r="B69" s="24" t="s">
        <v>250</v>
      </c>
      <c r="C69" s="24">
        <v>2.5</v>
      </c>
      <c r="D69" s="24">
        <v>4</v>
      </c>
      <c r="E69" s="24">
        <v>1</v>
      </c>
      <c r="F69" s="24">
        <v>0</v>
      </c>
      <c r="G69" s="24">
        <v>1</v>
      </c>
      <c r="I69" s="25">
        <f>SUMIFS(C69:G69, C6:G6, "19MEE435_CO1")</f>
        <v>6.5</v>
      </c>
      <c r="J69" s="25">
        <f>SUMIFS(C69:G69, C6:G6, "19MEE435_CO2")</f>
        <v>1</v>
      </c>
      <c r="K69" s="25">
        <f>SUMIFS(C69:G69, C6:G6, "19MEE435_CO3")</f>
        <v>1</v>
      </c>
      <c r="L69" s="25">
        <f>SUMIFS(C69:G69, C6:G6, "19MEE435_CO4")</f>
        <v>0</v>
      </c>
    </row>
    <row r="70" spans="1:12" x14ac:dyDescent="0.3">
      <c r="A70" s="26" t="s">
        <v>251</v>
      </c>
      <c r="B70" s="26" t="s">
        <v>252</v>
      </c>
      <c r="C70" s="26">
        <v>3.5</v>
      </c>
      <c r="D70" s="26">
        <v>2</v>
      </c>
      <c r="E70" s="26">
        <v>4</v>
      </c>
      <c r="F70" s="26">
        <v>0</v>
      </c>
      <c r="G70" s="26">
        <v>0</v>
      </c>
      <c r="I70" s="25">
        <f>SUMIFS(C70:G70, C6:G6, "19MEE435_CO1")</f>
        <v>5.5</v>
      </c>
      <c r="J70" s="25">
        <f>SUMIFS(C70:G70, C6:G6, "19MEE435_CO2")</f>
        <v>4</v>
      </c>
      <c r="K70" s="25">
        <f>SUMIFS(C70:G70, C6:G6, "19MEE435_CO3")</f>
        <v>0</v>
      </c>
      <c r="L70" s="25">
        <f>SUMIFS(C70:G70, C6:G6, "19MEE435_CO4")</f>
        <v>0</v>
      </c>
    </row>
    <row r="73" spans="1:12" x14ac:dyDescent="0.3">
      <c r="A73" s="27" t="s">
        <v>55</v>
      </c>
      <c r="B73" s="51" t="s">
        <v>56</v>
      </c>
      <c r="C73" s="47"/>
    </row>
    <row r="74" spans="1:12" x14ac:dyDescent="0.3">
      <c r="A74" s="28" t="s">
        <v>57</v>
      </c>
      <c r="B74" s="46" t="s">
        <v>58</v>
      </c>
      <c r="C74" s="47"/>
    </row>
    <row r="75" spans="1:12" x14ac:dyDescent="0.3">
      <c r="A75" s="29" t="s">
        <v>59</v>
      </c>
      <c r="B75" s="50" t="s">
        <v>60</v>
      </c>
      <c r="C75" s="47"/>
    </row>
    <row r="76" spans="1:12" x14ac:dyDescent="0.3">
      <c r="A76" s="30" t="s">
        <v>75</v>
      </c>
      <c r="B76" s="49" t="s">
        <v>76</v>
      </c>
      <c r="C76" s="47"/>
    </row>
    <row r="77" spans="1:12" x14ac:dyDescent="0.3">
      <c r="A77" s="31" t="s">
        <v>77</v>
      </c>
      <c r="B77" s="48" t="s">
        <v>78</v>
      </c>
      <c r="C77" s="47"/>
    </row>
  </sheetData>
  <sheetProtection sheet="1"/>
  <mergeCells count="7">
    <mergeCell ref="B74:C74"/>
    <mergeCell ref="B77:C77"/>
    <mergeCell ref="B76:C76"/>
    <mergeCell ref="B9:G9"/>
    <mergeCell ref="B1:G1"/>
    <mergeCell ref="B75:C75"/>
    <mergeCell ref="B73:C73"/>
  </mergeCells>
  <conditionalFormatting sqref="A11:G70">
    <cfRule type="expression" dxfId="79" priority="42">
      <formula>ISBLANK(A11)</formula>
    </cfRule>
  </conditionalFormatting>
  <conditionalFormatting sqref="C3">
    <cfRule type="expression" dxfId="78" priority="2">
      <formula>ISBLANK(C3)</formula>
    </cfRule>
  </conditionalFormatting>
  <conditionalFormatting sqref="C4">
    <cfRule type="expression" dxfId="77" priority="4">
      <formula>ISBLANK(C4)</formula>
    </cfRule>
  </conditionalFormatting>
  <conditionalFormatting sqref="C5">
    <cfRule type="expression" dxfId="76" priority="6">
      <formula>ISBLANK(C5)</formula>
    </cfRule>
  </conditionalFormatting>
  <conditionalFormatting sqref="C10">
    <cfRule type="expression" dxfId="75" priority="41">
      <formula>COUNTIF(C11:C70, "&gt;="&amp;$C$4)=0</formula>
    </cfRule>
  </conditionalFormatting>
  <conditionalFormatting sqref="C11:C70">
    <cfRule type="expression" dxfId="74" priority="43">
      <formula>C11&gt;$C$3</formula>
    </cfRule>
  </conditionalFormatting>
  <conditionalFormatting sqref="C3:G3">
    <cfRule type="expression" dxfId="73" priority="1">
      <formula>OR(C3&gt;100,C3&lt;0)</formula>
    </cfRule>
  </conditionalFormatting>
  <conditionalFormatting sqref="C4:G4">
    <cfRule type="expression" dxfId="72" priority="3">
      <formula>OR(C4&gt;max_marks_cell,C4&lt;0)</formula>
    </cfRule>
  </conditionalFormatting>
  <conditionalFormatting sqref="C5:G5">
    <cfRule type="expression" dxfId="71" priority="5">
      <formula>OR(C5&gt;4,C5&lt;0)</formula>
    </cfRule>
  </conditionalFormatting>
  <conditionalFormatting sqref="C7:G7">
    <cfRule type="expression" dxfId="70" priority="7">
      <formula>OR(C7&gt;100,C7&lt;0)</formula>
    </cfRule>
    <cfRule type="expression" dxfId="69" priority="8">
      <formula>ISBLANK(C7)</formula>
    </cfRule>
  </conditionalFormatting>
  <conditionalFormatting sqref="D10">
    <cfRule type="expression" dxfId="68" priority="46">
      <formula>COUNTIF(D11:D70, "&gt;="&amp;$D$4)=0</formula>
    </cfRule>
  </conditionalFormatting>
  <conditionalFormatting sqref="D11:D70">
    <cfRule type="expression" dxfId="67" priority="48">
      <formula>D11&gt;$D$3</formula>
    </cfRule>
  </conditionalFormatting>
  <conditionalFormatting sqref="D3:G5">
    <cfRule type="expression" dxfId="66" priority="10">
      <formula>ISBLANK(D3)</formula>
    </cfRule>
  </conditionalFormatting>
  <conditionalFormatting sqref="E10">
    <cfRule type="expression" dxfId="65" priority="51">
      <formula>COUNTIF(E11:E70, "&gt;="&amp;$E$4)=0</formula>
    </cfRule>
  </conditionalFormatting>
  <conditionalFormatting sqref="E11:E70">
    <cfRule type="expression" dxfId="64" priority="53">
      <formula>E11&gt;$E$3</formula>
    </cfRule>
  </conditionalFormatting>
  <conditionalFormatting sqref="F10">
    <cfRule type="expression" dxfId="63" priority="56">
      <formula>COUNTIF(F11:F70, "&gt;="&amp;$F$4)=0</formula>
    </cfRule>
  </conditionalFormatting>
  <conditionalFormatting sqref="F11:F70">
    <cfRule type="expression" dxfId="62" priority="58">
      <formula>F11&gt;$F$3</formula>
    </cfRule>
  </conditionalFormatting>
  <conditionalFormatting sqref="G10">
    <cfRule type="expression" dxfId="61" priority="61">
      <formula>COUNTIF(G11:G70, "&gt;="&amp;$G$4)=0</formula>
    </cfRule>
  </conditionalFormatting>
  <conditionalFormatting sqref="G11:G70">
    <cfRule type="expression" dxfId="60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7"/>
  <sheetViews>
    <sheetView topLeftCell="H1" workbookViewId="0">
      <selection activeCell="K7" sqref="K7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7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7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79</v>
      </c>
      <c r="I2" s="22" t="s">
        <v>80</v>
      </c>
      <c r="J2" s="22" t="s">
        <v>81</v>
      </c>
      <c r="K2" s="22" t="s">
        <v>82</v>
      </c>
      <c r="L2" s="22" t="s">
        <v>83</v>
      </c>
      <c r="N2" s="23" t="s">
        <v>24</v>
      </c>
      <c r="O2" s="23" t="s">
        <v>27</v>
      </c>
      <c r="P2" s="23" t="s">
        <v>30</v>
      </c>
      <c r="Q2" s="23" t="s">
        <v>32</v>
      </c>
    </row>
    <row r="3" spans="1:17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N3" s="25">
        <f>SUMIFS(C3:L3, C6:L6, "19MEE435_CO1")</f>
        <v>20</v>
      </c>
      <c r="O3" s="25">
        <f>SUMIFS(C3:L3, C6:L6, "19MEE435_CO2")</f>
        <v>20</v>
      </c>
      <c r="P3" s="25">
        <f>SUMIFS(C3:L3, C6:L6, "19MEE435_CO3")</f>
        <v>20</v>
      </c>
      <c r="Q3" s="25">
        <f>SUMIFS(C3:L3, C6:L6, "19MEE435_CO4")</f>
        <v>40</v>
      </c>
    </row>
    <row r="4" spans="1:17" x14ac:dyDescent="0.3">
      <c r="A4" s="2"/>
      <c r="B4" s="22" t="s">
        <v>68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6</v>
      </c>
      <c r="H4" s="26">
        <f>Combined_Input_Details!B14/100*H3</f>
        <v>6</v>
      </c>
      <c r="I4" s="26">
        <f>Combined_Input_Details!B14/100*I3</f>
        <v>6</v>
      </c>
      <c r="J4" s="26">
        <f>Combined_Input_Details!B14/100*J3</f>
        <v>6</v>
      </c>
      <c r="K4" s="26">
        <f>Combined_Input_Details!B14/100*K3</f>
        <v>6</v>
      </c>
      <c r="L4" s="26">
        <f>Combined_Input_Details!B14/100*L3</f>
        <v>6</v>
      </c>
      <c r="N4" s="25">
        <f>SUMIFS(C4:L4, C6:L6, "19MEE435_CO1")</f>
        <v>12</v>
      </c>
      <c r="O4" s="25">
        <f>SUMIFS(C4:L4, C6:L6, "19MEE435_CO2")</f>
        <v>12</v>
      </c>
      <c r="P4" s="25">
        <f>SUMIFS(C4:L4, C6:L6, "19MEE435_CO3")</f>
        <v>12</v>
      </c>
      <c r="Q4" s="25">
        <f>SUMIFS(C4:L4, C6:L6, "19MEE435_CO4")</f>
        <v>24</v>
      </c>
    </row>
    <row r="5" spans="1:17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4</v>
      </c>
      <c r="H5" s="24">
        <v>1</v>
      </c>
      <c r="I5" s="24">
        <v>2</v>
      </c>
      <c r="J5" s="24">
        <v>3</v>
      </c>
      <c r="K5" s="24">
        <v>4</v>
      </c>
      <c r="L5" s="24">
        <v>4</v>
      </c>
    </row>
    <row r="6" spans="1:17" x14ac:dyDescent="0.3">
      <c r="A6" s="2"/>
      <c r="B6" s="22" t="s">
        <v>70</v>
      </c>
      <c r="C6" s="5" t="str">
        <f t="shared" ref="C6:L6" si="0">CONCATENATE("19MEE435_CO", C5)</f>
        <v>19MEE435_CO1</v>
      </c>
      <c r="D6" s="5" t="str">
        <f t="shared" si="0"/>
        <v>19MEE435_CO2</v>
      </c>
      <c r="E6" s="5" t="str">
        <f t="shared" si="0"/>
        <v>19MEE435_CO3</v>
      </c>
      <c r="F6" s="5" t="str">
        <f t="shared" si="0"/>
        <v>19MEE435_CO4</v>
      </c>
      <c r="G6" s="5" t="str">
        <f t="shared" si="0"/>
        <v>19MEE435_CO4</v>
      </c>
      <c r="H6" s="5" t="str">
        <f t="shared" si="0"/>
        <v>19MEE435_CO1</v>
      </c>
      <c r="I6" s="5" t="str">
        <f t="shared" si="0"/>
        <v>19MEE435_CO2</v>
      </c>
      <c r="J6" s="5" t="str">
        <f t="shared" si="0"/>
        <v>19MEE435_CO3</v>
      </c>
      <c r="K6" s="5" t="str">
        <f t="shared" si="0"/>
        <v>19MEE435_CO4</v>
      </c>
      <c r="L6" s="5" t="str">
        <f t="shared" si="0"/>
        <v>19MEE435_CO4</v>
      </c>
    </row>
    <row r="7" spans="1:17" x14ac:dyDescent="0.3">
      <c r="A7" s="2"/>
      <c r="B7" s="22" t="s">
        <v>71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3">
      <c r="A9" s="1"/>
      <c r="B9" s="44" t="s">
        <v>72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7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79</v>
      </c>
      <c r="I10" s="22" t="s">
        <v>80</v>
      </c>
      <c r="J10" s="22" t="s">
        <v>81</v>
      </c>
      <c r="K10" s="22" t="s">
        <v>82</v>
      </c>
      <c r="L10" s="22" t="s">
        <v>83</v>
      </c>
      <c r="N10" s="23" t="s">
        <v>24</v>
      </c>
      <c r="O10" s="23" t="s">
        <v>27</v>
      </c>
      <c r="P10" s="23" t="s">
        <v>30</v>
      </c>
      <c r="Q10" s="23" t="s">
        <v>32</v>
      </c>
    </row>
    <row r="11" spans="1:17" x14ac:dyDescent="0.3">
      <c r="A11" s="24" t="s">
        <v>133</v>
      </c>
      <c r="B11" s="24" t="s">
        <v>134</v>
      </c>
      <c r="C11" s="24">
        <v>8</v>
      </c>
      <c r="D11" s="24">
        <v>7</v>
      </c>
      <c r="E11" s="24">
        <v>8</v>
      </c>
      <c r="F11" s="24">
        <v>7</v>
      </c>
      <c r="G11" s="24">
        <v>7</v>
      </c>
      <c r="H11" s="24">
        <v>9</v>
      </c>
      <c r="I11" s="24">
        <v>8</v>
      </c>
      <c r="J11" s="24">
        <v>8</v>
      </c>
      <c r="K11" s="24">
        <v>8</v>
      </c>
      <c r="L11" s="24">
        <v>7</v>
      </c>
      <c r="N11" s="25">
        <f>SUMIFS(C11:L11, C6:L6, "19MEE435_CO1")</f>
        <v>17</v>
      </c>
      <c r="O11" s="25">
        <f>SUMIFS(C11:L11, C6:L6, "19MEE435_CO2")</f>
        <v>15</v>
      </c>
      <c r="P11" s="25">
        <f>SUMIFS(C11:L11, C6:L6, "19MEE435_CO3")</f>
        <v>16</v>
      </c>
      <c r="Q11" s="25">
        <f>SUMIFS(C11:L11, C6:L6, "19MEE435_CO4")</f>
        <v>29</v>
      </c>
    </row>
    <row r="12" spans="1:17" x14ac:dyDescent="0.3">
      <c r="A12" s="26" t="s">
        <v>135</v>
      </c>
      <c r="B12" s="26" t="s">
        <v>136</v>
      </c>
      <c r="C12" s="26">
        <v>7</v>
      </c>
      <c r="D12" s="26">
        <v>7</v>
      </c>
      <c r="E12" s="26">
        <v>8</v>
      </c>
      <c r="F12" s="26">
        <v>8</v>
      </c>
      <c r="G12" s="26">
        <v>8</v>
      </c>
      <c r="H12" s="26">
        <v>7</v>
      </c>
      <c r="I12" s="26">
        <v>7</v>
      </c>
      <c r="J12" s="26">
        <v>8</v>
      </c>
      <c r="K12" s="26">
        <v>7</v>
      </c>
      <c r="L12" s="26">
        <v>5</v>
      </c>
      <c r="N12" s="25">
        <f>SUMIFS(C12:L12, C6:L6, "19MEE435_CO1")</f>
        <v>14</v>
      </c>
      <c r="O12" s="25">
        <f>SUMIFS(C12:L12, C6:L6, "19MEE435_CO2")</f>
        <v>14</v>
      </c>
      <c r="P12" s="25">
        <f>SUMIFS(C12:L12, C6:L6, "19MEE435_CO3")</f>
        <v>16</v>
      </c>
      <c r="Q12" s="25">
        <f>SUMIFS(C12:L12, C6:L6, "19MEE435_CO4")</f>
        <v>28</v>
      </c>
    </row>
    <row r="13" spans="1:17" x14ac:dyDescent="0.3">
      <c r="A13" s="24" t="s">
        <v>137</v>
      </c>
      <c r="B13" s="24" t="s">
        <v>138</v>
      </c>
      <c r="C13" s="24">
        <v>9</v>
      </c>
      <c r="D13" s="24">
        <v>10</v>
      </c>
      <c r="E13" s="24">
        <v>9</v>
      </c>
      <c r="F13" s="24">
        <v>10</v>
      </c>
      <c r="G13" s="24">
        <v>10</v>
      </c>
      <c r="H13" s="24">
        <v>10</v>
      </c>
      <c r="I13" s="24">
        <v>9</v>
      </c>
      <c r="J13" s="24">
        <v>9</v>
      </c>
      <c r="K13" s="24">
        <v>9</v>
      </c>
      <c r="L13" s="24">
        <v>9</v>
      </c>
      <c r="N13" s="25">
        <f>SUMIFS(C13:L13, C6:L6, "19MEE435_CO1")</f>
        <v>19</v>
      </c>
      <c r="O13" s="25">
        <f>SUMIFS(C13:L13, C6:L6, "19MEE435_CO2")</f>
        <v>19</v>
      </c>
      <c r="P13" s="25">
        <f>SUMIFS(C13:L13, C6:L6, "19MEE435_CO3")</f>
        <v>18</v>
      </c>
      <c r="Q13" s="25">
        <f>SUMIFS(C13:L13, C6:L6, "19MEE435_CO4")</f>
        <v>38</v>
      </c>
    </row>
    <row r="14" spans="1:17" x14ac:dyDescent="0.3">
      <c r="A14" s="26" t="s">
        <v>139</v>
      </c>
      <c r="B14" s="26" t="s">
        <v>140</v>
      </c>
      <c r="C14" s="26">
        <v>9</v>
      </c>
      <c r="D14" s="26">
        <v>8</v>
      </c>
      <c r="E14" s="26">
        <v>9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N14" s="25">
        <f>SUMIFS(C14:L14, C6:L6, "19MEE435_CO1")</f>
        <v>17</v>
      </c>
      <c r="O14" s="25">
        <f>SUMIFS(C14:L14, C6:L6, "19MEE435_CO2")</f>
        <v>16</v>
      </c>
      <c r="P14" s="25">
        <f>SUMIFS(C14:L14, C6:L6, "19MEE435_CO3")</f>
        <v>17</v>
      </c>
      <c r="Q14" s="25">
        <f>SUMIFS(C14:L14, C6:L6, "19MEE435_CO4")</f>
        <v>31</v>
      </c>
    </row>
    <row r="15" spans="1:17" x14ac:dyDescent="0.3">
      <c r="A15" s="24" t="s">
        <v>141</v>
      </c>
      <c r="B15" s="24" t="s">
        <v>142</v>
      </c>
      <c r="C15" s="24">
        <v>8</v>
      </c>
      <c r="D15" s="24">
        <v>9</v>
      </c>
      <c r="E15" s="24">
        <v>8</v>
      </c>
      <c r="F15" s="24">
        <v>9</v>
      </c>
      <c r="G15" s="24">
        <v>9</v>
      </c>
      <c r="H15" s="24">
        <v>7</v>
      </c>
      <c r="I15" s="24">
        <v>7</v>
      </c>
      <c r="J15" s="24">
        <v>7</v>
      </c>
      <c r="K15" s="24">
        <v>6</v>
      </c>
      <c r="L15" s="24">
        <v>6</v>
      </c>
      <c r="N15" s="25">
        <f>SUMIFS(C15:L15, C6:L6, "19MEE435_CO1")</f>
        <v>15</v>
      </c>
      <c r="O15" s="25">
        <f>SUMIFS(C15:L15, C6:L6, "19MEE435_CO2")</f>
        <v>16</v>
      </c>
      <c r="P15" s="25">
        <f>SUMIFS(C15:L15, C6:L6, "19MEE435_CO3")</f>
        <v>15</v>
      </c>
      <c r="Q15" s="25">
        <f>SUMIFS(C15:L15, C6:L6, "19MEE435_CO4")</f>
        <v>30</v>
      </c>
    </row>
    <row r="16" spans="1:17" x14ac:dyDescent="0.3">
      <c r="A16" s="26" t="s">
        <v>143</v>
      </c>
      <c r="B16" s="26" t="s">
        <v>144</v>
      </c>
      <c r="C16" s="26">
        <v>8</v>
      </c>
      <c r="D16" s="26">
        <v>8</v>
      </c>
      <c r="E16" s="26">
        <v>8</v>
      </c>
      <c r="F16" s="26">
        <v>8</v>
      </c>
      <c r="G16" s="26">
        <v>9</v>
      </c>
      <c r="H16" s="26">
        <v>8</v>
      </c>
      <c r="I16" s="26">
        <v>6</v>
      </c>
      <c r="J16" s="26">
        <v>8</v>
      </c>
      <c r="K16" s="26">
        <v>9</v>
      </c>
      <c r="L16" s="26">
        <v>7</v>
      </c>
      <c r="N16" s="25">
        <f>SUMIFS(C16:L16, C6:L6, "19MEE435_CO1")</f>
        <v>16</v>
      </c>
      <c r="O16" s="25">
        <f>SUMIFS(C16:L16, C6:L6, "19MEE435_CO2")</f>
        <v>14</v>
      </c>
      <c r="P16" s="25">
        <f>SUMIFS(C16:L16, C6:L6, "19MEE435_CO3")</f>
        <v>16</v>
      </c>
      <c r="Q16" s="25">
        <f>SUMIFS(C16:L16, C6:L6, "19MEE435_CO4")</f>
        <v>33</v>
      </c>
    </row>
    <row r="17" spans="1:17" x14ac:dyDescent="0.3">
      <c r="A17" s="24" t="s">
        <v>145</v>
      </c>
      <c r="B17" s="24" t="s">
        <v>146</v>
      </c>
      <c r="C17" s="24">
        <v>8</v>
      </c>
      <c r="D17" s="24">
        <v>7</v>
      </c>
      <c r="E17" s="24">
        <v>8</v>
      </c>
      <c r="F17" s="24">
        <v>7</v>
      </c>
      <c r="G17" s="24">
        <v>8</v>
      </c>
      <c r="H17" s="24">
        <v>8</v>
      </c>
      <c r="I17" s="24">
        <v>8</v>
      </c>
      <c r="J17" s="24">
        <v>7</v>
      </c>
      <c r="K17" s="24">
        <v>7</v>
      </c>
      <c r="L17" s="24">
        <v>8</v>
      </c>
      <c r="N17" s="25">
        <f>SUMIFS(C17:L17, C6:L6, "19MEE435_CO1")</f>
        <v>16</v>
      </c>
      <c r="O17" s="25">
        <f>SUMIFS(C17:L17, C6:L6, "19MEE435_CO2")</f>
        <v>15</v>
      </c>
      <c r="P17" s="25">
        <f>SUMIFS(C17:L17, C6:L6, "19MEE435_CO3")</f>
        <v>15</v>
      </c>
      <c r="Q17" s="25">
        <f>SUMIFS(C17:L17, C6:L6, "19MEE435_CO4")</f>
        <v>30</v>
      </c>
    </row>
    <row r="18" spans="1:17" x14ac:dyDescent="0.3">
      <c r="A18" s="26" t="s">
        <v>147</v>
      </c>
      <c r="B18" s="26" t="s">
        <v>148</v>
      </c>
      <c r="C18" s="26">
        <v>9</v>
      </c>
      <c r="D18" s="26">
        <v>10</v>
      </c>
      <c r="E18" s="26">
        <v>9</v>
      </c>
      <c r="F18" s="26">
        <v>10</v>
      </c>
      <c r="G18" s="26">
        <v>9</v>
      </c>
      <c r="H18" s="26">
        <v>10</v>
      </c>
      <c r="I18" s="26">
        <v>9</v>
      </c>
      <c r="J18" s="26">
        <v>8</v>
      </c>
      <c r="K18" s="26">
        <v>8</v>
      </c>
      <c r="L18" s="26">
        <v>9</v>
      </c>
      <c r="N18" s="25">
        <f>SUMIFS(C18:L18, C6:L6, "19MEE435_CO1")</f>
        <v>19</v>
      </c>
      <c r="O18" s="25">
        <f>SUMIFS(C18:L18, C6:L6, "19MEE435_CO2")</f>
        <v>19</v>
      </c>
      <c r="P18" s="25">
        <f>SUMIFS(C18:L18, C6:L6, "19MEE435_CO3")</f>
        <v>17</v>
      </c>
      <c r="Q18" s="25">
        <f>SUMIFS(C18:L18, C6:L6, "19MEE435_CO4")</f>
        <v>36</v>
      </c>
    </row>
    <row r="19" spans="1:17" x14ac:dyDescent="0.3">
      <c r="A19" s="24" t="s">
        <v>149</v>
      </c>
      <c r="B19" s="24" t="s">
        <v>150</v>
      </c>
      <c r="C19" s="24">
        <v>10</v>
      </c>
      <c r="D19" s="24">
        <v>10</v>
      </c>
      <c r="E19" s="24">
        <v>10</v>
      </c>
      <c r="F19" s="24">
        <v>10</v>
      </c>
      <c r="G19" s="24">
        <v>10</v>
      </c>
      <c r="H19" s="24">
        <v>10</v>
      </c>
      <c r="I19" s="24">
        <v>10</v>
      </c>
      <c r="J19" s="24">
        <v>9</v>
      </c>
      <c r="K19" s="24">
        <v>8</v>
      </c>
      <c r="L19" s="24">
        <v>9</v>
      </c>
      <c r="N19" s="25">
        <f>SUMIFS(C19:L19, C6:L6, "19MEE435_CO1")</f>
        <v>20</v>
      </c>
      <c r="O19" s="25">
        <f>SUMIFS(C19:L19, C6:L6, "19MEE435_CO2")</f>
        <v>20</v>
      </c>
      <c r="P19" s="25">
        <f>SUMIFS(C19:L19, C6:L6, "19MEE435_CO3")</f>
        <v>19</v>
      </c>
      <c r="Q19" s="25">
        <f>SUMIFS(C19:L19, C6:L6, "19MEE435_CO4")</f>
        <v>37</v>
      </c>
    </row>
    <row r="20" spans="1:17" x14ac:dyDescent="0.3">
      <c r="A20" s="26" t="s">
        <v>151</v>
      </c>
      <c r="B20" s="26" t="s">
        <v>152</v>
      </c>
      <c r="C20" s="26">
        <v>8</v>
      </c>
      <c r="D20" s="26">
        <v>9</v>
      </c>
      <c r="E20" s="26">
        <v>8</v>
      </c>
      <c r="F20" s="26">
        <v>9</v>
      </c>
      <c r="G20" s="26">
        <v>8</v>
      </c>
      <c r="H20" s="26">
        <v>9</v>
      </c>
      <c r="I20" s="26">
        <v>8</v>
      </c>
      <c r="J20" s="26">
        <v>9</v>
      </c>
      <c r="K20" s="26">
        <v>8</v>
      </c>
      <c r="L20" s="26">
        <v>7</v>
      </c>
      <c r="N20" s="25">
        <f>SUMIFS(C20:L20, C6:L6, "19MEE435_CO1")</f>
        <v>17</v>
      </c>
      <c r="O20" s="25">
        <f>SUMIFS(C20:L20, C6:L6, "19MEE435_CO2")</f>
        <v>17</v>
      </c>
      <c r="P20" s="25">
        <f>SUMIFS(C20:L20, C6:L6, "19MEE435_CO3")</f>
        <v>17</v>
      </c>
      <c r="Q20" s="25">
        <f>SUMIFS(C20:L20, C6:L6, "19MEE435_CO4")</f>
        <v>32</v>
      </c>
    </row>
    <row r="21" spans="1:17" x14ac:dyDescent="0.3">
      <c r="A21" s="24" t="s">
        <v>153</v>
      </c>
      <c r="B21" s="24" t="s">
        <v>154</v>
      </c>
      <c r="C21" s="24">
        <v>8</v>
      </c>
      <c r="D21" s="24">
        <v>9</v>
      </c>
      <c r="E21" s="24">
        <v>8</v>
      </c>
      <c r="F21" s="24">
        <v>9</v>
      </c>
      <c r="G21" s="24">
        <v>7</v>
      </c>
      <c r="H21" s="24">
        <v>7</v>
      </c>
      <c r="I21" s="24">
        <v>8</v>
      </c>
      <c r="J21" s="24">
        <v>6</v>
      </c>
      <c r="K21" s="24">
        <v>6</v>
      </c>
      <c r="L21" s="24">
        <v>7</v>
      </c>
      <c r="N21" s="25">
        <f>SUMIFS(C21:L21, C6:L6, "19MEE435_CO1")</f>
        <v>15</v>
      </c>
      <c r="O21" s="25">
        <f>SUMIFS(C21:L21, C6:L6, "19MEE435_CO2")</f>
        <v>17</v>
      </c>
      <c r="P21" s="25">
        <f>SUMIFS(C21:L21, C6:L6, "19MEE435_CO3")</f>
        <v>14</v>
      </c>
      <c r="Q21" s="25">
        <f>SUMIFS(C21:L21, C6:L6, "19MEE435_CO4")</f>
        <v>29</v>
      </c>
    </row>
    <row r="22" spans="1:17" x14ac:dyDescent="0.3">
      <c r="A22" s="26" t="s">
        <v>155</v>
      </c>
      <c r="B22" s="26" t="s">
        <v>156</v>
      </c>
      <c r="C22" s="26">
        <v>8</v>
      </c>
      <c r="D22" s="26">
        <v>9</v>
      </c>
      <c r="E22" s="26">
        <v>8</v>
      </c>
      <c r="F22" s="26">
        <v>9</v>
      </c>
      <c r="G22" s="26">
        <v>7</v>
      </c>
      <c r="H22" s="26">
        <v>8</v>
      </c>
      <c r="I22" s="26">
        <v>7</v>
      </c>
      <c r="J22" s="26">
        <v>8</v>
      </c>
      <c r="K22" s="26">
        <v>7</v>
      </c>
      <c r="L22" s="26">
        <v>8</v>
      </c>
      <c r="N22" s="25">
        <f>SUMIFS(C22:L22, C6:L6, "19MEE435_CO1")</f>
        <v>16</v>
      </c>
      <c r="O22" s="25">
        <f>SUMIFS(C22:L22, C6:L6, "19MEE435_CO2")</f>
        <v>16</v>
      </c>
      <c r="P22" s="25">
        <f>SUMIFS(C22:L22, C6:L6, "19MEE435_CO3")</f>
        <v>16</v>
      </c>
      <c r="Q22" s="25">
        <f>SUMIFS(C22:L22, C6:L6, "19MEE435_CO4")</f>
        <v>31</v>
      </c>
    </row>
    <row r="23" spans="1:17" x14ac:dyDescent="0.3">
      <c r="A23" s="24" t="s">
        <v>157</v>
      </c>
      <c r="B23" s="24" t="s">
        <v>158</v>
      </c>
      <c r="C23" s="24">
        <v>8</v>
      </c>
      <c r="D23" s="24">
        <v>8</v>
      </c>
      <c r="E23" s="24">
        <v>9</v>
      </c>
      <c r="F23" s="24">
        <v>8</v>
      </c>
      <c r="G23" s="24">
        <v>7</v>
      </c>
      <c r="H23" s="24">
        <v>9</v>
      </c>
      <c r="I23" s="24">
        <v>8</v>
      </c>
      <c r="J23" s="24">
        <v>8</v>
      </c>
      <c r="K23" s="24">
        <v>7</v>
      </c>
      <c r="L23" s="24">
        <v>7</v>
      </c>
      <c r="N23" s="25">
        <f>SUMIFS(C23:L23, C6:L6, "19MEE435_CO1")</f>
        <v>17</v>
      </c>
      <c r="O23" s="25">
        <f>SUMIFS(C23:L23, C6:L6, "19MEE435_CO2")</f>
        <v>16</v>
      </c>
      <c r="P23" s="25">
        <f>SUMIFS(C23:L23, C6:L6, "19MEE435_CO3")</f>
        <v>17</v>
      </c>
      <c r="Q23" s="25">
        <f>SUMIFS(C23:L23, C6:L6, "19MEE435_CO4")</f>
        <v>29</v>
      </c>
    </row>
    <row r="24" spans="1:17" x14ac:dyDescent="0.3">
      <c r="A24" s="26" t="s">
        <v>159</v>
      </c>
      <c r="B24" s="26" t="s">
        <v>160</v>
      </c>
      <c r="C24" s="26">
        <v>7</v>
      </c>
      <c r="D24" s="26">
        <v>7</v>
      </c>
      <c r="E24" s="26">
        <v>7</v>
      </c>
      <c r="F24" s="26">
        <v>7</v>
      </c>
      <c r="G24" s="26">
        <v>7</v>
      </c>
      <c r="H24" s="26">
        <v>6</v>
      </c>
      <c r="I24" s="26">
        <v>7</v>
      </c>
      <c r="J24" s="26">
        <v>7</v>
      </c>
      <c r="K24" s="26">
        <v>5</v>
      </c>
      <c r="L24" s="26">
        <v>6</v>
      </c>
      <c r="N24" s="25">
        <f>SUMIFS(C24:L24, C6:L6, "19MEE435_CO1")</f>
        <v>13</v>
      </c>
      <c r="O24" s="25">
        <f>SUMIFS(C24:L24, C6:L6, "19MEE435_CO2")</f>
        <v>14</v>
      </c>
      <c r="P24" s="25">
        <f>SUMIFS(C24:L24, C6:L6, "19MEE435_CO3")</f>
        <v>14</v>
      </c>
      <c r="Q24" s="25">
        <f>SUMIFS(C24:L24, C6:L6, "19MEE435_CO4")</f>
        <v>25</v>
      </c>
    </row>
    <row r="25" spans="1:17" x14ac:dyDescent="0.3">
      <c r="A25" s="24" t="s">
        <v>161</v>
      </c>
      <c r="B25" s="24" t="s">
        <v>162</v>
      </c>
      <c r="C25" s="24">
        <v>10</v>
      </c>
      <c r="D25" s="24">
        <v>10</v>
      </c>
      <c r="E25" s="24">
        <v>10</v>
      </c>
      <c r="F25" s="24">
        <v>10</v>
      </c>
      <c r="G25" s="24">
        <v>9</v>
      </c>
      <c r="H25" s="24">
        <v>9</v>
      </c>
      <c r="I25" s="24">
        <v>8</v>
      </c>
      <c r="J25" s="24">
        <v>8</v>
      </c>
      <c r="K25" s="24">
        <v>9</v>
      </c>
      <c r="L25" s="24">
        <v>7</v>
      </c>
      <c r="N25" s="25">
        <f>SUMIFS(C25:L25, C6:L6, "19MEE435_CO1")</f>
        <v>19</v>
      </c>
      <c r="O25" s="25">
        <f>SUMIFS(C25:L25, C6:L6, "19MEE435_CO2")</f>
        <v>18</v>
      </c>
      <c r="P25" s="25">
        <f>SUMIFS(C25:L25, C6:L6, "19MEE435_CO3")</f>
        <v>18</v>
      </c>
      <c r="Q25" s="25">
        <f>SUMIFS(C25:L25, C6:L6, "19MEE435_CO4")</f>
        <v>35</v>
      </c>
    </row>
    <row r="26" spans="1:17" x14ac:dyDescent="0.3">
      <c r="A26" s="26" t="s">
        <v>163</v>
      </c>
      <c r="B26" s="26" t="s">
        <v>164</v>
      </c>
      <c r="C26" s="26">
        <v>7</v>
      </c>
      <c r="D26" s="26">
        <v>7</v>
      </c>
      <c r="E26" s="26">
        <v>7</v>
      </c>
      <c r="F26" s="26">
        <v>7</v>
      </c>
      <c r="G26" s="26">
        <v>8</v>
      </c>
      <c r="H26" s="26">
        <v>7</v>
      </c>
      <c r="I26" s="26">
        <v>7</v>
      </c>
      <c r="J26" s="26">
        <v>7</v>
      </c>
      <c r="K26" s="26">
        <v>6</v>
      </c>
      <c r="L26" s="26">
        <v>7</v>
      </c>
      <c r="N26" s="25">
        <f>SUMIFS(C26:L26, C6:L6, "19MEE435_CO1")</f>
        <v>14</v>
      </c>
      <c r="O26" s="25">
        <f>SUMIFS(C26:L26, C6:L6, "19MEE435_CO2")</f>
        <v>14</v>
      </c>
      <c r="P26" s="25">
        <f>SUMIFS(C26:L26, C6:L6, "19MEE435_CO3")</f>
        <v>14</v>
      </c>
      <c r="Q26" s="25">
        <f>SUMIFS(C26:L26, C6:L6, "19MEE435_CO4")</f>
        <v>28</v>
      </c>
    </row>
    <row r="27" spans="1:17" x14ac:dyDescent="0.3">
      <c r="A27" s="24" t="s">
        <v>165</v>
      </c>
      <c r="B27" s="24" t="s">
        <v>166</v>
      </c>
      <c r="C27" s="24">
        <v>7</v>
      </c>
      <c r="D27" s="24">
        <v>7</v>
      </c>
      <c r="E27" s="24">
        <v>7</v>
      </c>
      <c r="F27" s="24">
        <v>7</v>
      </c>
      <c r="G27" s="24">
        <v>7</v>
      </c>
      <c r="H27" s="24">
        <v>7</v>
      </c>
      <c r="I27" s="24">
        <v>5</v>
      </c>
      <c r="J27" s="24">
        <v>6</v>
      </c>
      <c r="K27" s="24">
        <v>5</v>
      </c>
      <c r="L27" s="24">
        <v>5</v>
      </c>
      <c r="N27" s="25">
        <f>SUMIFS(C27:L27, C6:L6, "19MEE435_CO1")</f>
        <v>14</v>
      </c>
      <c r="O27" s="25">
        <f>SUMIFS(C27:L27, C6:L6, "19MEE435_CO2")</f>
        <v>12</v>
      </c>
      <c r="P27" s="25">
        <f>SUMIFS(C27:L27, C6:L6, "19MEE435_CO3")</f>
        <v>13</v>
      </c>
      <c r="Q27" s="25">
        <f>SUMIFS(C27:L27, C6:L6, "19MEE435_CO4")</f>
        <v>24</v>
      </c>
    </row>
    <row r="28" spans="1:17" x14ac:dyDescent="0.3">
      <c r="A28" s="26" t="s">
        <v>167</v>
      </c>
      <c r="B28" s="26" t="s">
        <v>168</v>
      </c>
      <c r="C28" s="26">
        <v>8</v>
      </c>
      <c r="D28" s="26">
        <v>9</v>
      </c>
      <c r="E28" s="26">
        <v>8</v>
      </c>
      <c r="F28" s="26">
        <v>9</v>
      </c>
      <c r="G28" s="26">
        <v>8</v>
      </c>
      <c r="H28" s="26">
        <v>6</v>
      </c>
      <c r="I28" s="26">
        <v>6</v>
      </c>
      <c r="J28" s="26">
        <v>5</v>
      </c>
      <c r="K28" s="26">
        <v>5</v>
      </c>
      <c r="L28" s="26">
        <v>7</v>
      </c>
      <c r="N28" s="25">
        <f>SUMIFS(C28:L28, C6:L6, "19MEE435_CO1")</f>
        <v>14</v>
      </c>
      <c r="O28" s="25">
        <f>SUMIFS(C28:L28, C6:L6, "19MEE435_CO2")</f>
        <v>15</v>
      </c>
      <c r="P28" s="25">
        <f>SUMIFS(C28:L28, C6:L6, "19MEE435_CO3")</f>
        <v>13</v>
      </c>
      <c r="Q28" s="25">
        <f>SUMIFS(C28:L28, C6:L6, "19MEE435_CO4")</f>
        <v>29</v>
      </c>
    </row>
    <row r="29" spans="1:17" x14ac:dyDescent="0.3">
      <c r="A29" s="24" t="s">
        <v>169</v>
      </c>
      <c r="B29" s="24" t="s">
        <v>170</v>
      </c>
      <c r="C29" s="24">
        <v>8</v>
      </c>
      <c r="D29" s="24">
        <v>7</v>
      </c>
      <c r="E29" s="24">
        <v>8</v>
      </c>
      <c r="F29" s="24">
        <v>7</v>
      </c>
      <c r="G29" s="24">
        <v>7</v>
      </c>
      <c r="H29" s="24">
        <v>7</v>
      </c>
      <c r="I29" s="24">
        <v>5</v>
      </c>
      <c r="J29" s="24">
        <v>6</v>
      </c>
      <c r="K29" s="24">
        <v>5</v>
      </c>
      <c r="L29" s="24">
        <v>5</v>
      </c>
      <c r="N29" s="25">
        <f>SUMIFS(C29:L29, C6:L6, "19MEE435_CO1")</f>
        <v>15</v>
      </c>
      <c r="O29" s="25">
        <f>SUMIFS(C29:L29, C6:L6, "19MEE435_CO2")</f>
        <v>12</v>
      </c>
      <c r="P29" s="25">
        <f>SUMIFS(C29:L29, C6:L6, "19MEE435_CO3")</f>
        <v>14</v>
      </c>
      <c r="Q29" s="25">
        <f>SUMIFS(C29:L29, C6:L6, "19MEE435_CO4")</f>
        <v>24</v>
      </c>
    </row>
    <row r="30" spans="1:17" x14ac:dyDescent="0.3">
      <c r="A30" s="26" t="s">
        <v>171</v>
      </c>
      <c r="B30" s="26" t="s">
        <v>172</v>
      </c>
      <c r="C30" s="26">
        <v>9</v>
      </c>
      <c r="D30" s="26">
        <v>8</v>
      </c>
      <c r="E30" s="26">
        <v>9</v>
      </c>
      <c r="F30" s="26">
        <v>8</v>
      </c>
      <c r="G30" s="26">
        <v>7</v>
      </c>
      <c r="H30" s="26">
        <v>8</v>
      </c>
      <c r="I30" s="26">
        <v>7</v>
      </c>
      <c r="J30" s="26">
        <v>8</v>
      </c>
      <c r="K30" s="26">
        <v>7</v>
      </c>
      <c r="L30" s="26">
        <v>7</v>
      </c>
      <c r="N30" s="25">
        <f>SUMIFS(C30:L30, C6:L6, "19MEE435_CO1")</f>
        <v>17</v>
      </c>
      <c r="O30" s="25">
        <f>SUMIFS(C30:L30, C6:L6, "19MEE435_CO2")</f>
        <v>15</v>
      </c>
      <c r="P30" s="25">
        <f>SUMIFS(C30:L30, C6:L6, "19MEE435_CO3")</f>
        <v>17</v>
      </c>
      <c r="Q30" s="25">
        <f>SUMIFS(C30:L30, C6:L6, "19MEE435_CO4")</f>
        <v>29</v>
      </c>
    </row>
    <row r="31" spans="1:17" x14ac:dyDescent="0.3">
      <c r="A31" s="24" t="s">
        <v>173</v>
      </c>
      <c r="B31" s="24" t="s">
        <v>174</v>
      </c>
      <c r="C31" s="24">
        <v>8</v>
      </c>
      <c r="D31" s="24">
        <v>9</v>
      </c>
      <c r="E31" s="24">
        <v>8</v>
      </c>
      <c r="F31" s="24">
        <v>9</v>
      </c>
      <c r="G31" s="24">
        <v>7</v>
      </c>
      <c r="H31" s="24">
        <v>7</v>
      </c>
      <c r="I31" s="24">
        <v>6</v>
      </c>
      <c r="J31" s="24">
        <v>6</v>
      </c>
      <c r="K31" s="24">
        <v>6</v>
      </c>
      <c r="L31" s="24">
        <v>7</v>
      </c>
      <c r="N31" s="25">
        <f>SUMIFS(C31:L31, C6:L6, "19MEE435_CO1")</f>
        <v>15</v>
      </c>
      <c r="O31" s="25">
        <f>SUMIFS(C31:L31, C6:L6, "19MEE435_CO2")</f>
        <v>15</v>
      </c>
      <c r="P31" s="25">
        <f>SUMIFS(C31:L31, C6:L6, "19MEE435_CO3")</f>
        <v>14</v>
      </c>
      <c r="Q31" s="25">
        <f>SUMIFS(C31:L31, C6:L6, "19MEE435_CO4")</f>
        <v>29</v>
      </c>
    </row>
    <row r="32" spans="1:17" x14ac:dyDescent="0.3">
      <c r="A32" s="26" t="s">
        <v>175</v>
      </c>
      <c r="B32" s="26" t="s">
        <v>176</v>
      </c>
      <c r="C32" s="26">
        <v>9</v>
      </c>
      <c r="D32" s="26">
        <v>9</v>
      </c>
      <c r="E32" s="26">
        <v>9</v>
      </c>
      <c r="F32" s="26">
        <v>9</v>
      </c>
      <c r="G32" s="26">
        <v>7</v>
      </c>
      <c r="H32" s="26">
        <v>8</v>
      </c>
      <c r="I32" s="26">
        <v>8</v>
      </c>
      <c r="J32" s="26">
        <v>8</v>
      </c>
      <c r="K32" s="26">
        <v>8</v>
      </c>
      <c r="L32" s="26">
        <v>6</v>
      </c>
      <c r="N32" s="25">
        <f>SUMIFS(C32:L32, C6:L6, "19MEE435_CO1")</f>
        <v>17</v>
      </c>
      <c r="O32" s="25">
        <f>SUMIFS(C32:L32, C6:L6, "19MEE435_CO2")</f>
        <v>17</v>
      </c>
      <c r="P32" s="25">
        <f>SUMIFS(C32:L32, C6:L6, "19MEE435_CO3")</f>
        <v>17</v>
      </c>
      <c r="Q32" s="25">
        <f>SUMIFS(C32:L32, C6:L6, "19MEE435_CO4")</f>
        <v>30</v>
      </c>
    </row>
    <row r="33" spans="1:17" x14ac:dyDescent="0.3">
      <c r="A33" s="24" t="s">
        <v>177</v>
      </c>
      <c r="B33" s="24" t="s">
        <v>178</v>
      </c>
      <c r="C33" s="24">
        <v>8</v>
      </c>
      <c r="D33" s="24">
        <v>7</v>
      </c>
      <c r="E33" s="24">
        <v>8</v>
      </c>
      <c r="F33" s="24">
        <v>7</v>
      </c>
      <c r="G33" s="24">
        <v>8</v>
      </c>
      <c r="H33" s="24">
        <v>6</v>
      </c>
      <c r="I33" s="24">
        <v>7</v>
      </c>
      <c r="J33" s="24">
        <v>6</v>
      </c>
      <c r="K33" s="24">
        <v>7</v>
      </c>
      <c r="L33" s="24">
        <v>6</v>
      </c>
      <c r="N33" s="25">
        <f>SUMIFS(C33:L33, C6:L6, "19MEE435_CO1")</f>
        <v>14</v>
      </c>
      <c r="O33" s="25">
        <f>SUMIFS(C33:L33, C6:L6, "19MEE435_CO2")</f>
        <v>14</v>
      </c>
      <c r="P33" s="25">
        <f>SUMIFS(C33:L33, C6:L6, "19MEE435_CO3")</f>
        <v>14</v>
      </c>
      <c r="Q33" s="25">
        <f>SUMIFS(C33:L33, C6:L6, "19MEE435_CO4")</f>
        <v>28</v>
      </c>
    </row>
    <row r="34" spans="1:17" x14ac:dyDescent="0.3">
      <c r="A34" s="26" t="s">
        <v>179</v>
      </c>
      <c r="B34" s="26" t="s">
        <v>180</v>
      </c>
      <c r="C34" s="26">
        <v>8</v>
      </c>
      <c r="D34" s="26">
        <v>8</v>
      </c>
      <c r="E34" s="26">
        <v>8</v>
      </c>
      <c r="F34" s="26">
        <v>8</v>
      </c>
      <c r="G34" s="26">
        <v>7</v>
      </c>
      <c r="H34" s="26">
        <v>7</v>
      </c>
      <c r="I34" s="26">
        <v>7</v>
      </c>
      <c r="J34" s="26">
        <v>7</v>
      </c>
      <c r="K34" s="26">
        <v>7</v>
      </c>
      <c r="L34" s="26">
        <v>7</v>
      </c>
      <c r="N34" s="25">
        <f>SUMIFS(C34:L34, C6:L6, "19MEE435_CO1")</f>
        <v>15</v>
      </c>
      <c r="O34" s="25">
        <f>SUMIFS(C34:L34, C6:L6, "19MEE435_CO2")</f>
        <v>15</v>
      </c>
      <c r="P34" s="25">
        <f>SUMIFS(C34:L34, C6:L6, "19MEE435_CO3")</f>
        <v>15</v>
      </c>
      <c r="Q34" s="25">
        <f>SUMIFS(C34:L34, C6:L6, "19MEE435_CO4")</f>
        <v>29</v>
      </c>
    </row>
    <row r="35" spans="1:17" x14ac:dyDescent="0.3">
      <c r="A35" s="24" t="s">
        <v>181</v>
      </c>
      <c r="B35" s="24" t="s">
        <v>182</v>
      </c>
      <c r="C35" s="24">
        <v>7</v>
      </c>
      <c r="D35" s="24">
        <v>8</v>
      </c>
      <c r="E35" s="24">
        <v>8</v>
      </c>
      <c r="F35" s="24">
        <v>7</v>
      </c>
      <c r="G35" s="24">
        <v>7</v>
      </c>
      <c r="H35" s="24">
        <v>6</v>
      </c>
      <c r="I35" s="24">
        <v>7</v>
      </c>
      <c r="J35" s="24">
        <v>6</v>
      </c>
      <c r="K35" s="24">
        <v>6</v>
      </c>
      <c r="L35" s="24">
        <v>6</v>
      </c>
      <c r="N35" s="25">
        <f>SUMIFS(C35:L35, C6:L6, "19MEE435_CO1")</f>
        <v>13</v>
      </c>
      <c r="O35" s="25">
        <f>SUMIFS(C35:L35, C6:L6, "19MEE435_CO2")</f>
        <v>15</v>
      </c>
      <c r="P35" s="25">
        <f>SUMIFS(C35:L35, C6:L6, "19MEE435_CO3")</f>
        <v>14</v>
      </c>
      <c r="Q35" s="25">
        <f>SUMIFS(C35:L35, C6:L6, "19MEE435_CO4")</f>
        <v>26</v>
      </c>
    </row>
    <row r="36" spans="1:17" x14ac:dyDescent="0.3">
      <c r="A36" s="26" t="s">
        <v>183</v>
      </c>
      <c r="B36" s="26" t="s">
        <v>184</v>
      </c>
      <c r="C36" s="26">
        <v>7</v>
      </c>
      <c r="D36" s="26">
        <v>7</v>
      </c>
      <c r="E36" s="26">
        <v>7</v>
      </c>
      <c r="F36" s="26">
        <v>7</v>
      </c>
      <c r="G36" s="26">
        <v>7</v>
      </c>
      <c r="H36" s="26">
        <v>7</v>
      </c>
      <c r="I36" s="26">
        <v>5</v>
      </c>
      <c r="J36" s="26">
        <v>5</v>
      </c>
      <c r="K36" s="26">
        <v>5</v>
      </c>
      <c r="L36" s="26">
        <v>6</v>
      </c>
      <c r="N36" s="25">
        <f>SUMIFS(C36:L36, C6:L6, "19MEE435_CO1")</f>
        <v>14</v>
      </c>
      <c r="O36" s="25">
        <f>SUMIFS(C36:L36, C6:L6, "19MEE435_CO2")</f>
        <v>12</v>
      </c>
      <c r="P36" s="25">
        <f>SUMIFS(C36:L36, C6:L6, "19MEE435_CO3")</f>
        <v>12</v>
      </c>
      <c r="Q36" s="25">
        <f>SUMIFS(C36:L36, C6:L6, "19MEE435_CO4")</f>
        <v>25</v>
      </c>
    </row>
    <row r="37" spans="1:17" x14ac:dyDescent="0.3">
      <c r="A37" s="24" t="s">
        <v>185</v>
      </c>
      <c r="B37" s="24" t="s">
        <v>186</v>
      </c>
      <c r="C37" s="24">
        <v>9</v>
      </c>
      <c r="D37" s="24">
        <v>9</v>
      </c>
      <c r="E37" s="24">
        <v>9</v>
      </c>
      <c r="F37" s="24">
        <v>9</v>
      </c>
      <c r="G37" s="24">
        <v>7</v>
      </c>
      <c r="H37" s="24">
        <v>9</v>
      </c>
      <c r="I37" s="24">
        <v>5</v>
      </c>
      <c r="J37" s="24">
        <v>5</v>
      </c>
      <c r="K37" s="24">
        <v>4</v>
      </c>
      <c r="L37" s="24">
        <v>5</v>
      </c>
      <c r="N37" s="25">
        <f>SUMIFS(C37:L37, C6:L6, "19MEE435_CO1")</f>
        <v>18</v>
      </c>
      <c r="O37" s="25">
        <f>SUMIFS(C37:L37, C6:L6, "19MEE435_CO2")</f>
        <v>14</v>
      </c>
      <c r="P37" s="25">
        <f>SUMIFS(C37:L37, C6:L6, "19MEE435_CO3")</f>
        <v>14</v>
      </c>
      <c r="Q37" s="25">
        <f>SUMIFS(C37:L37, C6:L6, "19MEE435_CO4")</f>
        <v>25</v>
      </c>
    </row>
    <row r="38" spans="1:17" x14ac:dyDescent="0.3">
      <c r="A38" s="26" t="s">
        <v>187</v>
      </c>
      <c r="B38" s="26" t="s">
        <v>188</v>
      </c>
      <c r="C38" s="26">
        <v>9</v>
      </c>
      <c r="D38" s="26">
        <v>9</v>
      </c>
      <c r="E38" s="26">
        <v>9</v>
      </c>
      <c r="F38" s="26">
        <v>9</v>
      </c>
      <c r="G38" s="26">
        <v>9</v>
      </c>
      <c r="H38" s="26">
        <v>9</v>
      </c>
      <c r="I38" s="26">
        <v>9</v>
      </c>
      <c r="J38" s="26">
        <v>8</v>
      </c>
      <c r="K38" s="26">
        <v>8</v>
      </c>
      <c r="L38" s="26">
        <v>9</v>
      </c>
      <c r="N38" s="25">
        <f>SUMIFS(C38:L38, C6:L6, "19MEE435_CO1")</f>
        <v>18</v>
      </c>
      <c r="O38" s="25">
        <f>SUMIFS(C38:L38, C6:L6, "19MEE435_CO2")</f>
        <v>18</v>
      </c>
      <c r="P38" s="25">
        <f>SUMIFS(C38:L38, C6:L6, "19MEE435_CO3")</f>
        <v>17</v>
      </c>
      <c r="Q38" s="25">
        <f>SUMIFS(C38:L38, C6:L6, "19MEE435_CO4")</f>
        <v>35</v>
      </c>
    </row>
    <row r="39" spans="1:17" x14ac:dyDescent="0.3">
      <c r="A39" s="24" t="s">
        <v>189</v>
      </c>
      <c r="B39" s="24" t="s">
        <v>190</v>
      </c>
      <c r="C39" s="24">
        <v>9</v>
      </c>
      <c r="D39" s="24">
        <v>9</v>
      </c>
      <c r="E39" s="24">
        <v>9</v>
      </c>
      <c r="F39" s="24">
        <v>9</v>
      </c>
      <c r="G39" s="24">
        <v>9</v>
      </c>
      <c r="H39" s="24">
        <v>10</v>
      </c>
      <c r="I39" s="24">
        <v>9</v>
      </c>
      <c r="J39" s="24">
        <v>8</v>
      </c>
      <c r="K39" s="24">
        <v>9</v>
      </c>
      <c r="L39" s="24">
        <v>8</v>
      </c>
      <c r="N39" s="25">
        <f>SUMIFS(C39:L39, C6:L6, "19MEE435_CO1")</f>
        <v>19</v>
      </c>
      <c r="O39" s="25">
        <f>SUMIFS(C39:L39, C6:L6, "19MEE435_CO2")</f>
        <v>18</v>
      </c>
      <c r="P39" s="25">
        <f>SUMIFS(C39:L39, C6:L6, "19MEE435_CO3")</f>
        <v>17</v>
      </c>
      <c r="Q39" s="25">
        <f>SUMIFS(C39:L39, C6:L6, "19MEE435_CO4")</f>
        <v>35</v>
      </c>
    </row>
    <row r="40" spans="1:17" x14ac:dyDescent="0.3">
      <c r="A40" s="26" t="s">
        <v>191</v>
      </c>
      <c r="B40" s="26" t="s">
        <v>192</v>
      </c>
      <c r="C40" s="26">
        <v>9</v>
      </c>
      <c r="D40" s="26">
        <v>8</v>
      </c>
      <c r="E40" s="26">
        <v>9</v>
      </c>
      <c r="F40" s="26">
        <v>8</v>
      </c>
      <c r="G40" s="26">
        <v>8</v>
      </c>
      <c r="H40" s="26">
        <v>8</v>
      </c>
      <c r="I40" s="26">
        <v>7</v>
      </c>
      <c r="J40" s="26">
        <v>8</v>
      </c>
      <c r="K40" s="26">
        <v>8</v>
      </c>
      <c r="L40" s="26">
        <v>7</v>
      </c>
      <c r="N40" s="25">
        <f>SUMIFS(C40:L40, C6:L6, "19MEE435_CO1")</f>
        <v>17</v>
      </c>
      <c r="O40" s="25">
        <f>SUMIFS(C40:L40, C6:L6, "19MEE435_CO2")</f>
        <v>15</v>
      </c>
      <c r="P40" s="25">
        <f>SUMIFS(C40:L40, C6:L6, "19MEE435_CO3")</f>
        <v>17</v>
      </c>
      <c r="Q40" s="25">
        <f>SUMIFS(C40:L40, C6:L6, "19MEE435_CO4")</f>
        <v>31</v>
      </c>
    </row>
    <row r="41" spans="1:17" x14ac:dyDescent="0.3">
      <c r="A41" s="24" t="s">
        <v>193</v>
      </c>
      <c r="B41" s="24" t="s">
        <v>194</v>
      </c>
      <c r="C41" s="24">
        <v>8</v>
      </c>
      <c r="D41" s="24">
        <v>9</v>
      </c>
      <c r="E41" s="24">
        <v>8</v>
      </c>
      <c r="F41" s="24">
        <v>9</v>
      </c>
      <c r="G41" s="24">
        <v>7</v>
      </c>
      <c r="H41" s="24">
        <v>6</v>
      </c>
      <c r="I41" s="24">
        <v>6</v>
      </c>
      <c r="J41" s="24">
        <v>6</v>
      </c>
      <c r="K41" s="24">
        <v>5</v>
      </c>
      <c r="L41" s="24">
        <v>5</v>
      </c>
      <c r="N41" s="25">
        <f>SUMIFS(C41:L41, C6:L6, "19MEE435_CO1")</f>
        <v>14</v>
      </c>
      <c r="O41" s="25">
        <f>SUMIFS(C41:L41, C6:L6, "19MEE435_CO2")</f>
        <v>15</v>
      </c>
      <c r="P41" s="25">
        <f>SUMIFS(C41:L41, C6:L6, "19MEE435_CO3")</f>
        <v>14</v>
      </c>
      <c r="Q41" s="25">
        <f>SUMIFS(C41:L41, C6:L6, "19MEE435_CO4")</f>
        <v>26</v>
      </c>
    </row>
    <row r="42" spans="1:17" x14ac:dyDescent="0.3">
      <c r="A42" s="26" t="s">
        <v>195</v>
      </c>
      <c r="B42" s="26" t="s">
        <v>196</v>
      </c>
      <c r="C42" s="26">
        <v>8</v>
      </c>
      <c r="D42" s="26">
        <v>8</v>
      </c>
      <c r="E42" s="26">
        <v>9</v>
      </c>
      <c r="F42" s="26">
        <v>8</v>
      </c>
      <c r="G42" s="26">
        <v>7</v>
      </c>
      <c r="H42" s="26">
        <v>8</v>
      </c>
      <c r="I42" s="26">
        <v>8</v>
      </c>
      <c r="J42" s="26">
        <v>8</v>
      </c>
      <c r="K42" s="26">
        <v>7</v>
      </c>
      <c r="L42" s="26">
        <v>7</v>
      </c>
      <c r="N42" s="25">
        <f>SUMIFS(C42:L42, C6:L6, "19MEE435_CO1")</f>
        <v>16</v>
      </c>
      <c r="O42" s="25">
        <f>SUMIFS(C42:L42, C6:L6, "19MEE435_CO2")</f>
        <v>16</v>
      </c>
      <c r="P42" s="25">
        <f>SUMIFS(C42:L42, C6:L6, "19MEE435_CO3")</f>
        <v>17</v>
      </c>
      <c r="Q42" s="25">
        <f>SUMIFS(C42:L42, C6:L6, "19MEE435_CO4")</f>
        <v>29</v>
      </c>
    </row>
    <row r="43" spans="1:17" x14ac:dyDescent="0.3">
      <c r="A43" s="24" t="s">
        <v>197</v>
      </c>
      <c r="B43" s="24" t="s">
        <v>198</v>
      </c>
      <c r="C43" s="24">
        <v>7</v>
      </c>
      <c r="D43" s="24">
        <v>8</v>
      </c>
      <c r="E43" s="24">
        <v>7</v>
      </c>
      <c r="F43" s="24">
        <v>8</v>
      </c>
      <c r="G43" s="24">
        <v>7</v>
      </c>
      <c r="H43" s="24">
        <v>7</v>
      </c>
      <c r="I43" s="24">
        <v>8</v>
      </c>
      <c r="J43" s="24">
        <v>7</v>
      </c>
      <c r="K43" s="24">
        <v>6</v>
      </c>
      <c r="L43" s="24">
        <v>6</v>
      </c>
      <c r="N43" s="25">
        <f>SUMIFS(C43:L43, C6:L6, "19MEE435_CO1")</f>
        <v>14</v>
      </c>
      <c r="O43" s="25">
        <f>SUMIFS(C43:L43, C6:L6, "19MEE435_CO2")</f>
        <v>16</v>
      </c>
      <c r="P43" s="25">
        <f>SUMIFS(C43:L43, C6:L6, "19MEE435_CO3")</f>
        <v>14</v>
      </c>
      <c r="Q43" s="25">
        <f>SUMIFS(C43:L43, C6:L6, "19MEE435_CO4")</f>
        <v>27</v>
      </c>
    </row>
    <row r="44" spans="1:17" x14ac:dyDescent="0.3">
      <c r="A44" s="26" t="s">
        <v>199</v>
      </c>
      <c r="B44" s="26" t="s">
        <v>200</v>
      </c>
      <c r="C44" s="26">
        <v>8</v>
      </c>
      <c r="D44" s="26">
        <v>8</v>
      </c>
      <c r="E44" s="26">
        <v>8</v>
      </c>
      <c r="F44" s="26">
        <v>8</v>
      </c>
      <c r="G44" s="26">
        <v>7</v>
      </c>
      <c r="H44" s="26">
        <v>7</v>
      </c>
      <c r="I44" s="26">
        <v>6</v>
      </c>
      <c r="J44" s="26">
        <v>5</v>
      </c>
      <c r="K44" s="26">
        <v>6</v>
      </c>
      <c r="L44" s="26">
        <v>5</v>
      </c>
      <c r="N44" s="25">
        <f>SUMIFS(C44:L44, C6:L6, "19MEE435_CO1")</f>
        <v>15</v>
      </c>
      <c r="O44" s="25">
        <f>SUMIFS(C44:L44, C6:L6, "19MEE435_CO2")</f>
        <v>14</v>
      </c>
      <c r="P44" s="25">
        <f>SUMIFS(C44:L44, C6:L6, "19MEE435_CO3")</f>
        <v>13</v>
      </c>
      <c r="Q44" s="25">
        <f>SUMIFS(C44:L44, C6:L6, "19MEE435_CO4")</f>
        <v>26</v>
      </c>
    </row>
    <row r="45" spans="1:17" x14ac:dyDescent="0.3">
      <c r="A45" s="24" t="s">
        <v>201</v>
      </c>
      <c r="B45" s="24" t="s">
        <v>202</v>
      </c>
      <c r="C45" s="24">
        <v>8</v>
      </c>
      <c r="D45" s="24">
        <v>8</v>
      </c>
      <c r="E45" s="24">
        <v>8</v>
      </c>
      <c r="F45" s="24">
        <v>8</v>
      </c>
      <c r="G45" s="24">
        <v>7</v>
      </c>
      <c r="H45" s="24">
        <v>9</v>
      </c>
      <c r="I45" s="24">
        <v>9</v>
      </c>
      <c r="J45" s="24">
        <v>9</v>
      </c>
      <c r="K45" s="24">
        <v>9</v>
      </c>
      <c r="L45" s="24">
        <v>8</v>
      </c>
      <c r="N45" s="25">
        <f>SUMIFS(C45:L45, C6:L6, "19MEE435_CO1")</f>
        <v>17</v>
      </c>
      <c r="O45" s="25">
        <f>SUMIFS(C45:L45, C6:L6, "19MEE435_CO2")</f>
        <v>17</v>
      </c>
      <c r="P45" s="25">
        <f>SUMIFS(C45:L45, C6:L6, "19MEE435_CO3")</f>
        <v>17</v>
      </c>
      <c r="Q45" s="25">
        <f>SUMIFS(C45:L45, C6:L6, "19MEE435_CO4")</f>
        <v>32</v>
      </c>
    </row>
    <row r="46" spans="1:17" x14ac:dyDescent="0.3">
      <c r="A46" s="26" t="s">
        <v>203</v>
      </c>
      <c r="B46" s="26" t="s">
        <v>204</v>
      </c>
      <c r="C46" s="26">
        <v>8</v>
      </c>
      <c r="D46" s="26">
        <v>7</v>
      </c>
      <c r="E46" s="26">
        <v>8</v>
      </c>
      <c r="F46" s="26">
        <v>7</v>
      </c>
      <c r="G46" s="26">
        <v>8</v>
      </c>
      <c r="H46" s="26">
        <v>7</v>
      </c>
      <c r="I46" s="26">
        <v>8</v>
      </c>
      <c r="J46" s="26">
        <v>8</v>
      </c>
      <c r="K46" s="26">
        <v>7</v>
      </c>
      <c r="L46" s="26">
        <v>7</v>
      </c>
      <c r="N46" s="25">
        <f>SUMIFS(C46:L46, C6:L6, "19MEE435_CO1")</f>
        <v>15</v>
      </c>
      <c r="O46" s="25">
        <f>SUMIFS(C46:L46, C6:L6, "19MEE435_CO2")</f>
        <v>15</v>
      </c>
      <c r="P46" s="25">
        <f>SUMIFS(C46:L46, C6:L6, "19MEE435_CO3")</f>
        <v>16</v>
      </c>
      <c r="Q46" s="25">
        <f>SUMIFS(C46:L46, C6:L6, "19MEE435_CO4")</f>
        <v>29</v>
      </c>
    </row>
    <row r="47" spans="1:17" x14ac:dyDescent="0.3">
      <c r="A47" s="24" t="s">
        <v>205</v>
      </c>
      <c r="B47" s="24" t="s">
        <v>206</v>
      </c>
      <c r="C47" s="24">
        <v>9</v>
      </c>
      <c r="D47" s="24">
        <v>8</v>
      </c>
      <c r="E47" s="24">
        <v>8</v>
      </c>
      <c r="F47" s="24">
        <v>8</v>
      </c>
      <c r="G47" s="24">
        <v>7</v>
      </c>
      <c r="H47" s="24">
        <v>9</v>
      </c>
      <c r="I47" s="24">
        <v>8</v>
      </c>
      <c r="J47" s="24">
        <v>8</v>
      </c>
      <c r="K47" s="24">
        <v>7</v>
      </c>
      <c r="L47" s="24">
        <v>8</v>
      </c>
      <c r="N47" s="25">
        <f>SUMIFS(C47:L47, C6:L6, "19MEE435_CO1")</f>
        <v>18</v>
      </c>
      <c r="O47" s="25">
        <f>SUMIFS(C47:L47, C6:L6, "19MEE435_CO2")</f>
        <v>16</v>
      </c>
      <c r="P47" s="25">
        <f>SUMIFS(C47:L47, C6:L6, "19MEE435_CO3")</f>
        <v>16</v>
      </c>
      <c r="Q47" s="25">
        <f>SUMIFS(C47:L47, C6:L6, "19MEE435_CO4")</f>
        <v>30</v>
      </c>
    </row>
    <row r="48" spans="1:17" x14ac:dyDescent="0.3">
      <c r="A48" s="26" t="s">
        <v>207</v>
      </c>
      <c r="B48" s="26" t="s">
        <v>208</v>
      </c>
      <c r="C48" s="26">
        <v>7</v>
      </c>
      <c r="D48" s="26">
        <v>8</v>
      </c>
      <c r="E48" s="26">
        <v>7</v>
      </c>
      <c r="F48" s="26">
        <v>8</v>
      </c>
      <c r="G48" s="26">
        <v>7</v>
      </c>
      <c r="H48" s="26">
        <v>6</v>
      </c>
      <c r="I48" s="26">
        <v>6</v>
      </c>
      <c r="J48" s="26">
        <v>7</v>
      </c>
      <c r="K48" s="26">
        <v>6</v>
      </c>
      <c r="L48" s="26">
        <v>6</v>
      </c>
      <c r="N48" s="25">
        <f>SUMIFS(C48:L48, C6:L6, "19MEE435_CO1")</f>
        <v>13</v>
      </c>
      <c r="O48" s="25">
        <f>SUMIFS(C48:L48, C6:L6, "19MEE435_CO2")</f>
        <v>14</v>
      </c>
      <c r="P48" s="25">
        <f>SUMIFS(C48:L48, C6:L6, "19MEE435_CO3")</f>
        <v>14</v>
      </c>
      <c r="Q48" s="25">
        <f>SUMIFS(C48:L48, C6:L6, "19MEE435_CO4")</f>
        <v>27</v>
      </c>
    </row>
    <row r="49" spans="1:17" x14ac:dyDescent="0.3">
      <c r="A49" s="24" t="s">
        <v>209</v>
      </c>
      <c r="B49" s="24" t="s">
        <v>210</v>
      </c>
      <c r="C49" s="24">
        <v>9</v>
      </c>
      <c r="D49" s="24">
        <v>8</v>
      </c>
      <c r="E49" s="24">
        <v>9</v>
      </c>
      <c r="F49" s="24">
        <v>7</v>
      </c>
      <c r="G49" s="24">
        <v>9</v>
      </c>
      <c r="H49" s="24">
        <v>9</v>
      </c>
      <c r="I49" s="24">
        <v>8</v>
      </c>
      <c r="J49" s="24">
        <v>8</v>
      </c>
      <c r="K49" s="24">
        <v>7</v>
      </c>
      <c r="L49" s="24">
        <v>7</v>
      </c>
      <c r="N49" s="25">
        <f>SUMIFS(C49:L49, C6:L6, "19MEE435_CO1")</f>
        <v>18</v>
      </c>
      <c r="O49" s="25">
        <f>SUMIFS(C49:L49, C6:L6, "19MEE435_CO2")</f>
        <v>16</v>
      </c>
      <c r="P49" s="25">
        <f>SUMIFS(C49:L49, C6:L6, "19MEE435_CO3")</f>
        <v>17</v>
      </c>
      <c r="Q49" s="25">
        <f>SUMIFS(C49:L49, C6:L6, "19MEE435_CO4")</f>
        <v>30</v>
      </c>
    </row>
    <row r="50" spans="1:17" x14ac:dyDescent="0.3">
      <c r="A50" s="26" t="s">
        <v>211</v>
      </c>
      <c r="B50" s="26" t="s">
        <v>212</v>
      </c>
      <c r="C50" s="26">
        <v>8</v>
      </c>
      <c r="D50" s="26">
        <v>7</v>
      </c>
      <c r="E50" s="26">
        <v>8</v>
      </c>
      <c r="F50" s="26">
        <v>7</v>
      </c>
      <c r="G50" s="26">
        <v>7</v>
      </c>
      <c r="H50" s="26">
        <v>8</v>
      </c>
      <c r="I50" s="26">
        <v>6</v>
      </c>
      <c r="J50" s="26">
        <v>7</v>
      </c>
      <c r="K50" s="26">
        <v>8</v>
      </c>
      <c r="L50" s="26">
        <v>8</v>
      </c>
      <c r="N50" s="25">
        <f>SUMIFS(C50:L50, C6:L6, "19MEE435_CO1")</f>
        <v>16</v>
      </c>
      <c r="O50" s="25">
        <f>SUMIFS(C50:L50, C6:L6, "19MEE435_CO2")</f>
        <v>13</v>
      </c>
      <c r="P50" s="25">
        <f>SUMIFS(C50:L50, C6:L6, "19MEE435_CO3")</f>
        <v>15</v>
      </c>
      <c r="Q50" s="25">
        <f>SUMIFS(C50:L50, C6:L6, "19MEE435_CO4")</f>
        <v>30</v>
      </c>
    </row>
    <row r="51" spans="1:17" x14ac:dyDescent="0.3">
      <c r="A51" s="24" t="s">
        <v>213</v>
      </c>
      <c r="B51" s="24" t="s">
        <v>214</v>
      </c>
      <c r="C51" s="24">
        <v>8</v>
      </c>
      <c r="D51" s="24">
        <v>7</v>
      </c>
      <c r="E51" s="24">
        <v>8</v>
      </c>
      <c r="F51" s="24">
        <v>7</v>
      </c>
      <c r="G51" s="24">
        <v>7</v>
      </c>
      <c r="H51" s="24">
        <v>9</v>
      </c>
      <c r="I51" s="24">
        <v>8</v>
      </c>
      <c r="J51" s="24">
        <v>7</v>
      </c>
      <c r="K51" s="24">
        <v>9</v>
      </c>
      <c r="L51" s="24">
        <v>8</v>
      </c>
      <c r="N51" s="25">
        <f>SUMIFS(C51:L51, C6:L6, "19MEE435_CO1")</f>
        <v>17</v>
      </c>
      <c r="O51" s="25">
        <f>SUMIFS(C51:L51, C6:L6, "19MEE435_CO2")</f>
        <v>15</v>
      </c>
      <c r="P51" s="25">
        <f>SUMIFS(C51:L51, C6:L6, "19MEE435_CO3")</f>
        <v>15</v>
      </c>
      <c r="Q51" s="25">
        <f>SUMIFS(C51:L51, C6:L6, "19MEE435_CO4")</f>
        <v>31</v>
      </c>
    </row>
    <row r="52" spans="1:17" x14ac:dyDescent="0.3">
      <c r="A52" s="26" t="s">
        <v>215</v>
      </c>
      <c r="B52" s="26" t="s">
        <v>216</v>
      </c>
      <c r="C52" s="26">
        <v>7</v>
      </c>
      <c r="D52" s="26">
        <v>8</v>
      </c>
      <c r="E52" s="26">
        <v>7</v>
      </c>
      <c r="F52" s="26">
        <v>8</v>
      </c>
      <c r="G52" s="26">
        <v>8</v>
      </c>
      <c r="H52" s="26">
        <v>9</v>
      </c>
      <c r="I52" s="26">
        <v>8</v>
      </c>
      <c r="J52" s="26">
        <v>8</v>
      </c>
      <c r="K52" s="26">
        <v>6</v>
      </c>
      <c r="L52" s="26">
        <v>7</v>
      </c>
      <c r="N52" s="25">
        <f>SUMIFS(C52:L52, C6:L6, "19MEE435_CO1")</f>
        <v>16</v>
      </c>
      <c r="O52" s="25">
        <f>SUMIFS(C52:L52, C6:L6, "19MEE435_CO2")</f>
        <v>16</v>
      </c>
      <c r="P52" s="25">
        <f>SUMIFS(C52:L52, C6:L6, "19MEE435_CO3")</f>
        <v>15</v>
      </c>
      <c r="Q52" s="25">
        <f>SUMIFS(C52:L52, C6:L6, "19MEE435_CO4")</f>
        <v>29</v>
      </c>
    </row>
    <row r="53" spans="1:17" x14ac:dyDescent="0.3">
      <c r="A53" s="24" t="s">
        <v>217</v>
      </c>
      <c r="B53" s="24" t="s">
        <v>218</v>
      </c>
      <c r="C53" s="24">
        <v>8</v>
      </c>
      <c r="D53" s="24">
        <v>8</v>
      </c>
      <c r="E53" s="24">
        <v>7</v>
      </c>
      <c r="F53" s="24">
        <v>8</v>
      </c>
      <c r="G53" s="24">
        <v>9</v>
      </c>
      <c r="H53" s="24">
        <v>8</v>
      </c>
      <c r="I53" s="24">
        <v>8</v>
      </c>
      <c r="J53" s="24">
        <v>7</v>
      </c>
      <c r="K53" s="24">
        <v>6</v>
      </c>
      <c r="L53" s="24">
        <v>7</v>
      </c>
      <c r="N53" s="25">
        <f>SUMIFS(C53:L53, C6:L6, "19MEE435_CO1")</f>
        <v>16</v>
      </c>
      <c r="O53" s="25">
        <f>SUMIFS(C53:L53, C6:L6, "19MEE435_CO2")</f>
        <v>16</v>
      </c>
      <c r="P53" s="25">
        <f>SUMIFS(C53:L53, C6:L6, "19MEE435_CO3")</f>
        <v>14</v>
      </c>
      <c r="Q53" s="25">
        <f>SUMIFS(C53:L53, C6:L6, "19MEE435_CO4")</f>
        <v>30</v>
      </c>
    </row>
    <row r="54" spans="1:17" x14ac:dyDescent="0.3">
      <c r="A54" s="26" t="s">
        <v>219</v>
      </c>
      <c r="B54" s="26" t="s">
        <v>220</v>
      </c>
      <c r="C54" s="26">
        <v>8</v>
      </c>
      <c r="D54" s="26">
        <v>8</v>
      </c>
      <c r="E54" s="26">
        <v>8</v>
      </c>
      <c r="F54" s="26">
        <v>8</v>
      </c>
      <c r="G54" s="26">
        <v>8</v>
      </c>
      <c r="H54" s="26">
        <v>7</v>
      </c>
      <c r="I54" s="26">
        <v>7</v>
      </c>
      <c r="J54" s="26">
        <v>8</v>
      </c>
      <c r="K54" s="26">
        <v>7</v>
      </c>
      <c r="L54" s="26">
        <v>7</v>
      </c>
      <c r="N54" s="25">
        <f>SUMIFS(C54:L54, C6:L6, "19MEE435_CO1")</f>
        <v>15</v>
      </c>
      <c r="O54" s="25">
        <f>SUMIFS(C54:L54, C6:L6, "19MEE435_CO2")</f>
        <v>15</v>
      </c>
      <c r="P54" s="25">
        <f>SUMIFS(C54:L54, C6:L6, "19MEE435_CO3")</f>
        <v>16</v>
      </c>
      <c r="Q54" s="25">
        <f>SUMIFS(C54:L54, C6:L6, "19MEE435_CO4")</f>
        <v>30</v>
      </c>
    </row>
    <row r="55" spans="1:17" x14ac:dyDescent="0.3">
      <c r="A55" s="24" t="s">
        <v>221</v>
      </c>
      <c r="B55" s="24" t="s">
        <v>222</v>
      </c>
      <c r="C55" s="24">
        <v>7</v>
      </c>
      <c r="D55" s="24">
        <v>8</v>
      </c>
      <c r="E55" s="24">
        <v>7</v>
      </c>
      <c r="F55" s="24">
        <v>8</v>
      </c>
      <c r="G55" s="24">
        <v>7</v>
      </c>
      <c r="H55" s="24">
        <v>9</v>
      </c>
      <c r="I55" s="24">
        <v>7</v>
      </c>
      <c r="J55" s="24">
        <v>7</v>
      </c>
      <c r="K55" s="24">
        <v>6</v>
      </c>
      <c r="L55" s="24">
        <v>6</v>
      </c>
      <c r="N55" s="25">
        <f>SUMIFS(C55:L55, C6:L6, "19MEE435_CO1")</f>
        <v>16</v>
      </c>
      <c r="O55" s="25">
        <f>SUMIFS(C55:L55, C6:L6, "19MEE435_CO2")</f>
        <v>15</v>
      </c>
      <c r="P55" s="25">
        <f>SUMIFS(C55:L55, C6:L6, "19MEE435_CO3")</f>
        <v>14</v>
      </c>
      <c r="Q55" s="25">
        <f>SUMIFS(C55:L55, C6:L6, "19MEE435_CO4")</f>
        <v>27</v>
      </c>
    </row>
    <row r="56" spans="1:17" x14ac:dyDescent="0.3">
      <c r="A56" s="26" t="s">
        <v>223</v>
      </c>
      <c r="B56" s="26" t="s">
        <v>224</v>
      </c>
      <c r="C56" s="26">
        <v>7</v>
      </c>
      <c r="D56" s="26">
        <v>8</v>
      </c>
      <c r="E56" s="26">
        <v>7</v>
      </c>
      <c r="F56" s="26">
        <v>8</v>
      </c>
      <c r="G56" s="26">
        <v>7</v>
      </c>
      <c r="H56" s="26">
        <v>6</v>
      </c>
      <c r="I56" s="26">
        <v>7</v>
      </c>
      <c r="J56" s="26">
        <v>7</v>
      </c>
      <c r="K56" s="26">
        <v>7</v>
      </c>
      <c r="L56" s="26">
        <v>6</v>
      </c>
      <c r="N56" s="25">
        <f>SUMIFS(C56:L56, C6:L6, "19MEE435_CO1")</f>
        <v>13</v>
      </c>
      <c r="O56" s="25">
        <f>SUMIFS(C56:L56, C6:L6, "19MEE435_CO2")</f>
        <v>15</v>
      </c>
      <c r="P56" s="25">
        <f>SUMIFS(C56:L56, C6:L6, "19MEE435_CO3")</f>
        <v>14</v>
      </c>
      <c r="Q56" s="25">
        <f>SUMIFS(C56:L56, C6:L6, "19MEE435_CO4")</f>
        <v>28</v>
      </c>
    </row>
    <row r="57" spans="1:17" x14ac:dyDescent="0.3">
      <c r="A57" s="24" t="s">
        <v>225</v>
      </c>
      <c r="B57" s="24" t="s">
        <v>226</v>
      </c>
      <c r="C57" s="24">
        <v>10</v>
      </c>
      <c r="D57" s="24">
        <v>10</v>
      </c>
      <c r="E57" s="24">
        <v>10</v>
      </c>
      <c r="F57" s="24">
        <v>10</v>
      </c>
      <c r="G57" s="24">
        <v>9</v>
      </c>
      <c r="H57" s="24">
        <v>9</v>
      </c>
      <c r="I57" s="24">
        <v>8</v>
      </c>
      <c r="J57" s="24">
        <v>9</v>
      </c>
      <c r="K57" s="24">
        <v>9</v>
      </c>
      <c r="L57" s="24">
        <v>9</v>
      </c>
      <c r="N57" s="25">
        <f>SUMIFS(C57:L57, C6:L6, "19MEE435_CO1")</f>
        <v>19</v>
      </c>
      <c r="O57" s="25">
        <f>SUMIFS(C57:L57, C6:L6, "19MEE435_CO2")</f>
        <v>18</v>
      </c>
      <c r="P57" s="25">
        <f>SUMIFS(C57:L57, C6:L6, "19MEE435_CO3")</f>
        <v>19</v>
      </c>
      <c r="Q57" s="25">
        <f>SUMIFS(C57:L57, C6:L6, "19MEE435_CO4")</f>
        <v>37</v>
      </c>
    </row>
    <row r="58" spans="1:17" x14ac:dyDescent="0.3">
      <c r="A58" s="26" t="s">
        <v>227</v>
      </c>
      <c r="B58" s="26" t="s">
        <v>228</v>
      </c>
      <c r="C58" s="26">
        <v>9</v>
      </c>
      <c r="D58" s="26">
        <v>9</v>
      </c>
      <c r="E58" s="26">
        <v>9</v>
      </c>
      <c r="F58" s="26">
        <v>8</v>
      </c>
      <c r="G58" s="26">
        <v>9</v>
      </c>
      <c r="H58" s="26">
        <v>9</v>
      </c>
      <c r="I58" s="26">
        <v>8</v>
      </c>
      <c r="J58" s="26">
        <v>8</v>
      </c>
      <c r="K58" s="26">
        <v>8</v>
      </c>
      <c r="L58" s="26">
        <v>8</v>
      </c>
      <c r="N58" s="25">
        <f>SUMIFS(C58:L58, C6:L6, "19MEE435_CO1")</f>
        <v>18</v>
      </c>
      <c r="O58" s="25">
        <f>SUMIFS(C58:L58, C6:L6, "19MEE435_CO2")</f>
        <v>17</v>
      </c>
      <c r="P58" s="25">
        <f>SUMIFS(C58:L58, C6:L6, "19MEE435_CO3")</f>
        <v>17</v>
      </c>
      <c r="Q58" s="25">
        <f>SUMIFS(C58:L58, C6:L6, "19MEE435_CO4")</f>
        <v>33</v>
      </c>
    </row>
    <row r="59" spans="1:17" x14ac:dyDescent="0.3">
      <c r="A59" s="24" t="s">
        <v>229</v>
      </c>
      <c r="B59" s="24" t="s">
        <v>230</v>
      </c>
      <c r="C59" s="24">
        <v>8</v>
      </c>
      <c r="D59" s="24">
        <v>8</v>
      </c>
      <c r="E59" s="24">
        <v>8</v>
      </c>
      <c r="F59" s="24">
        <v>8</v>
      </c>
      <c r="G59" s="24">
        <v>8</v>
      </c>
      <c r="H59" s="24">
        <v>8</v>
      </c>
      <c r="I59" s="24">
        <v>8</v>
      </c>
      <c r="J59" s="24">
        <v>7</v>
      </c>
      <c r="K59" s="24">
        <v>8</v>
      </c>
      <c r="L59" s="24">
        <v>8</v>
      </c>
      <c r="N59" s="25">
        <f>SUMIFS(C59:L59, C6:L6, "19MEE435_CO1")</f>
        <v>16</v>
      </c>
      <c r="O59" s="25">
        <f>SUMIFS(C59:L59, C6:L6, "19MEE435_CO2")</f>
        <v>16</v>
      </c>
      <c r="P59" s="25">
        <f>SUMIFS(C59:L59, C6:L6, "19MEE435_CO3")</f>
        <v>15</v>
      </c>
      <c r="Q59" s="25">
        <f>SUMIFS(C59:L59, C6:L6, "19MEE435_CO4")</f>
        <v>32</v>
      </c>
    </row>
    <row r="60" spans="1:17" x14ac:dyDescent="0.3">
      <c r="A60" s="26" t="s">
        <v>231</v>
      </c>
      <c r="B60" s="26" t="s">
        <v>232</v>
      </c>
      <c r="C60" s="26">
        <v>8</v>
      </c>
      <c r="D60" s="26">
        <v>8</v>
      </c>
      <c r="E60" s="26">
        <v>8</v>
      </c>
      <c r="F60" s="26">
        <v>8</v>
      </c>
      <c r="G60" s="26">
        <v>7</v>
      </c>
      <c r="H60" s="26">
        <v>6</v>
      </c>
      <c r="I60" s="26">
        <v>6</v>
      </c>
      <c r="J60" s="26">
        <v>6</v>
      </c>
      <c r="K60" s="26">
        <v>5</v>
      </c>
      <c r="L60" s="26">
        <v>5</v>
      </c>
      <c r="N60" s="25">
        <f>SUMIFS(C60:L60, C6:L6, "19MEE435_CO1")</f>
        <v>14</v>
      </c>
      <c r="O60" s="25">
        <f>SUMIFS(C60:L60, C6:L6, "19MEE435_CO2")</f>
        <v>14</v>
      </c>
      <c r="P60" s="25">
        <f>SUMIFS(C60:L60, C6:L6, "19MEE435_CO3")</f>
        <v>14</v>
      </c>
      <c r="Q60" s="25">
        <f>SUMIFS(C60:L60, C6:L6, "19MEE435_CO4")</f>
        <v>25</v>
      </c>
    </row>
    <row r="61" spans="1:17" x14ac:dyDescent="0.3">
      <c r="A61" s="24" t="s">
        <v>233</v>
      </c>
      <c r="B61" s="24" t="s">
        <v>234</v>
      </c>
      <c r="C61" s="24">
        <v>9</v>
      </c>
      <c r="D61" s="24">
        <v>8</v>
      </c>
      <c r="E61" s="24">
        <v>9</v>
      </c>
      <c r="F61" s="24">
        <v>7</v>
      </c>
      <c r="G61" s="24">
        <v>7</v>
      </c>
      <c r="H61" s="24">
        <v>6</v>
      </c>
      <c r="I61" s="24">
        <v>7</v>
      </c>
      <c r="J61" s="24">
        <v>7</v>
      </c>
      <c r="K61" s="24">
        <v>6</v>
      </c>
      <c r="L61" s="24">
        <v>7</v>
      </c>
      <c r="N61" s="25">
        <f>SUMIFS(C61:L61, C6:L6, "19MEE435_CO1")</f>
        <v>15</v>
      </c>
      <c r="O61" s="25">
        <f>SUMIFS(C61:L61, C6:L6, "19MEE435_CO2")</f>
        <v>15</v>
      </c>
      <c r="P61" s="25">
        <f>SUMIFS(C61:L61, C6:L6, "19MEE435_CO3")</f>
        <v>16</v>
      </c>
      <c r="Q61" s="25">
        <f>SUMIFS(C61:L61, C6:L6, "19MEE435_CO4")</f>
        <v>27</v>
      </c>
    </row>
    <row r="62" spans="1:17" x14ac:dyDescent="0.3">
      <c r="A62" s="26" t="s">
        <v>235</v>
      </c>
      <c r="B62" s="26" t="s">
        <v>236</v>
      </c>
      <c r="C62" s="26">
        <v>9</v>
      </c>
      <c r="D62" s="26">
        <v>7</v>
      </c>
      <c r="E62" s="26">
        <v>9</v>
      </c>
      <c r="F62" s="26">
        <v>7</v>
      </c>
      <c r="G62" s="26">
        <v>9</v>
      </c>
      <c r="H62" s="26">
        <v>8</v>
      </c>
      <c r="I62" s="26">
        <v>9</v>
      </c>
      <c r="J62" s="26">
        <v>7</v>
      </c>
      <c r="K62" s="26">
        <v>8</v>
      </c>
      <c r="L62" s="26">
        <v>8</v>
      </c>
      <c r="N62" s="25">
        <f>SUMIFS(C62:L62, C6:L6, "19MEE435_CO1")</f>
        <v>17</v>
      </c>
      <c r="O62" s="25">
        <f>SUMIFS(C62:L62, C6:L6, "19MEE435_CO2")</f>
        <v>16</v>
      </c>
      <c r="P62" s="25">
        <f>SUMIFS(C62:L62, C6:L6, "19MEE435_CO3")</f>
        <v>16</v>
      </c>
      <c r="Q62" s="25">
        <f>SUMIFS(C62:L62, C6:L6, "19MEE435_CO4")</f>
        <v>32</v>
      </c>
    </row>
    <row r="63" spans="1:17" x14ac:dyDescent="0.3">
      <c r="A63" s="24" t="s">
        <v>237</v>
      </c>
      <c r="B63" s="24" t="s">
        <v>238</v>
      </c>
      <c r="C63" s="24">
        <v>9</v>
      </c>
      <c r="D63" s="24">
        <v>8</v>
      </c>
      <c r="E63" s="24">
        <v>9</v>
      </c>
      <c r="F63" s="24">
        <v>8</v>
      </c>
      <c r="G63" s="24">
        <v>7</v>
      </c>
      <c r="H63" s="24">
        <v>6</v>
      </c>
      <c r="I63" s="24">
        <v>6</v>
      </c>
      <c r="J63" s="24">
        <v>7</v>
      </c>
      <c r="K63" s="24">
        <v>7</v>
      </c>
      <c r="L63" s="24">
        <v>6</v>
      </c>
      <c r="N63" s="25">
        <f>SUMIFS(C63:L63, C6:L6, "19MEE435_CO1")</f>
        <v>15</v>
      </c>
      <c r="O63" s="25">
        <f>SUMIFS(C63:L63, C6:L6, "19MEE435_CO2")</f>
        <v>14</v>
      </c>
      <c r="P63" s="25">
        <f>SUMIFS(C63:L63, C6:L6, "19MEE435_CO3")</f>
        <v>16</v>
      </c>
      <c r="Q63" s="25">
        <f>SUMIFS(C63:L63, C6:L6, "19MEE435_CO4")</f>
        <v>28</v>
      </c>
    </row>
    <row r="64" spans="1:17" x14ac:dyDescent="0.3">
      <c r="A64" s="26" t="s">
        <v>239</v>
      </c>
      <c r="B64" s="26" t="s">
        <v>240</v>
      </c>
      <c r="C64" s="26">
        <v>10</v>
      </c>
      <c r="D64" s="26">
        <v>10</v>
      </c>
      <c r="E64" s="26">
        <v>10</v>
      </c>
      <c r="F64" s="26">
        <v>10</v>
      </c>
      <c r="G64" s="26">
        <v>8</v>
      </c>
      <c r="H64" s="26">
        <v>8</v>
      </c>
      <c r="I64" s="26">
        <v>7</v>
      </c>
      <c r="J64" s="26">
        <v>7</v>
      </c>
      <c r="K64" s="26">
        <v>6</v>
      </c>
      <c r="L64" s="26">
        <v>6</v>
      </c>
      <c r="N64" s="25">
        <f>SUMIFS(C64:L64, C6:L6, "19MEE435_CO1")</f>
        <v>18</v>
      </c>
      <c r="O64" s="25">
        <f>SUMIFS(C64:L64, C6:L6, "19MEE435_CO2")</f>
        <v>17</v>
      </c>
      <c r="P64" s="25">
        <f>SUMIFS(C64:L64, C6:L6, "19MEE435_CO3")</f>
        <v>17</v>
      </c>
      <c r="Q64" s="25">
        <f>SUMIFS(C64:L64, C6:L6, "19MEE435_CO4")</f>
        <v>30</v>
      </c>
    </row>
    <row r="65" spans="1:17" x14ac:dyDescent="0.3">
      <c r="A65" s="24" t="s">
        <v>241</v>
      </c>
      <c r="B65" s="24" t="s">
        <v>242</v>
      </c>
      <c r="C65" s="24">
        <v>9</v>
      </c>
      <c r="D65" s="24">
        <v>7</v>
      </c>
      <c r="E65" s="24">
        <v>9</v>
      </c>
      <c r="F65" s="24">
        <v>7</v>
      </c>
      <c r="G65" s="24">
        <v>8</v>
      </c>
      <c r="H65" s="24">
        <v>8</v>
      </c>
      <c r="I65" s="24">
        <v>7</v>
      </c>
      <c r="J65" s="24">
        <v>6</v>
      </c>
      <c r="K65" s="24">
        <v>6</v>
      </c>
      <c r="L65" s="24">
        <v>6</v>
      </c>
      <c r="N65" s="25">
        <f>SUMIFS(C65:L65, C6:L6, "19MEE435_CO1")</f>
        <v>17</v>
      </c>
      <c r="O65" s="25">
        <f>SUMIFS(C65:L65, C6:L6, "19MEE435_CO2")</f>
        <v>14</v>
      </c>
      <c r="P65" s="25">
        <f>SUMIFS(C65:L65, C6:L6, "19MEE435_CO3")</f>
        <v>15</v>
      </c>
      <c r="Q65" s="25">
        <f>SUMIFS(C65:L65, C6:L6, "19MEE435_CO4")</f>
        <v>27</v>
      </c>
    </row>
    <row r="66" spans="1:17" x14ac:dyDescent="0.3">
      <c r="A66" s="26" t="s">
        <v>243</v>
      </c>
      <c r="B66" s="26" t="s">
        <v>244</v>
      </c>
      <c r="C66" s="26">
        <v>9</v>
      </c>
      <c r="D66" s="26">
        <v>8</v>
      </c>
      <c r="E66" s="26">
        <v>8</v>
      </c>
      <c r="F66" s="26">
        <v>8</v>
      </c>
      <c r="G66" s="26">
        <v>7</v>
      </c>
      <c r="H66" s="26">
        <v>9</v>
      </c>
      <c r="I66" s="26">
        <v>7</v>
      </c>
      <c r="J66" s="26">
        <v>7</v>
      </c>
      <c r="K66" s="26">
        <v>7</v>
      </c>
      <c r="L66" s="26">
        <v>8</v>
      </c>
      <c r="N66" s="25">
        <f>SUMIFS(C66:L66, C6:L6, "19MEE435_CO1")</f>
        <v>18</v>
      </c>
      <c r="O66" s="25">
        <f>SUMIFS(C66:L66, C6:L6, "19MEE435_CO2")</f>
        <v>15</v>
      </c>
      <c r="P66" s="25">
        <f>SUMIFS(C66:L66, C6:L6, "19MEE435_CO3")</f>
        <v>15</v>
      </c>
      <c r="Q66" s="25">
        <f>SUMIFS(C66:L66, C6:L6, "19MEE435_CO4")</f>
        <v>30</v>
      </c>
    </row>
    <row r="67" spans="1:17" x14ac:dyDescent="0.3">
      <c r="A67" s="24" t="s">
        <v>245</v>
      </c>
      <c r="B67" s="24" t="s">
        <v>246</v>
      </c>
      <c r="C67" s="24">
        <v>9</v>
      </c>
      <c r="D67" s="24">
        <v>7</v>
      </c>
      <c r="E67" s="24">
        <v>9</v>
      </c>
      <c r="F67" s="24">
        <v>7</v>
      </c>
      <c r="G67" s="24">
        <v>8</v>
      </c>
      <c r="H67" s="24">
        <v>9</v>
      </c>
      <c r="I67" s="24">
        <v>6</v>
      </c>
      <c r="J67" s="24">
        <v>6</v>
      </c>
      <c r="K67" s="24">
        <v>7</v>
      </c>
      <c r="L67" s="24">
        <v>7</v>
      </c>
      <c r="N67" s="25">
        <f>SUMIFS(C67:L67, C6:L6, "19MEE435_CO1")</f>
        <v>18</v>
      </c>
      <c r="O67" s="25">
        <f>SUMIFS(C67:L67, C6:L6, "19MEE435_CO2")</f>
        <v>13</v>
      </c>
      <c r="P67" s="25">
        <f>SUMIFS(C67:L67, C6:L6, "19MEE435_CO3")</f>
        <v>15</v>
      </c>
      <c r="Q67" s="25">
        <f>SUMIFS(C67:L67, C6:L6, "19MEE435_CO4")</f>
        <v>29</v>
      </c>
    </row>
    <row r="68" spans="1:17" x14ac:dyDescent="0.3">
      <c r="A68" s="26" t="s">
        <v>247</v>
      </c>
      <c r="B68" s="26" t="s">
        <v>248</v>
      </c>
      <c r="C68" s="26">
        <v>9</v>
      </c>
      <c r="D68" s="26">
        <v>9</v>
      </c>
      <c r="E68" s="26">
        <v>9</v>
      </c>
      <c r="F68" s="26">
        <v>9</v>
      </c>
      <c r="G68" s="26">
        <v>7</v>
      </c>
      <c r="H68" s="26">
        <v>8</v>
      </c>
      <c r="I68" s="26">
        <v>7</v>
      </c>
      <c r="J68" s="26">
        <v>6</v>
      </c>
      <c r="K68" s="26">
        <v>7</v>
      </c>
      <c r="L68" s="26">
        <v>6</v>
      </c>
      <c r="N68" s="25">
        <f>SUMIFS(C68:L68, C6:L6, "19MEE435_CO1")</f>
        <v>17</v>
      </c>
      <c r="O68" s="25">
        <f>SUMIFS(C68:L68, C6:L6, "19MEE435_CO2")</f>
        <v>16</v>
      </c>
      <c r="P68" s="25">
        <f>SUMIFS(C68:L68, C6:L6, "19MEE435_CO3")</f>
        <v>15</v>
      </c>
      <c r="Q68" s="25">
        <f>SUMIFS(C68:L68, C6:L6, "19MEE435_CO4")</f>
        <v>29</v>
      </c>
    </row>
    <row r="69" spans="1:17" x14ac:dyDescent="0.3">
      <c r="A69" s="24" t="s">
        <v>249</v>
      </c>
      <c r="B69" s="24" t="s">
        <v>250</v>
      </c>
      <c r="C69" s="24">
        <v>8</v>
      </c>
      <c r="D69" s="24">
        <v>9</v>
      </c>
      <c r="E69" s="24">
        <v>8</v>
      </c>
      <c r="F69" s="24">
        <v>9</v>
      </c>
      <c r="G69" s="24">
        <v>7</v>
      </c>
      <c r="H69" s="24">
        <v>9</v>
      </c>
      <c r="I69" s="24">
        <v>8</v>
      </c>
      <c r="J69" s="24">
        <v>6</v>
      </c>
      <c r="K69" s="24">
        <v>9</v>
      </c>
      <c r="L69" s="24">
        <v>8</v>
      </c>
      <c r="N69" s="25">
        <f>SUMIFS(C69:L69, C6:L6, "19MEE435_CO1")</f>
        <v>17</v>
      </c>
      <c r="O69" s="25">
        <f>SUMIFS(C69:L69, C6:L6, "19MEE435_CO2")</f>
        <v>17</v>
      </c>
      <c r="P69" s="25">
        <f>SUMIFS(C69:L69, C6:L6, "19MEE435_CO3")</f>
        <v>14</v>
      </c>
      <c r="Q69" s="25">
        <f>SUMIFS(C69:L69, C6:L6, "19MEE435_CO4")</f>
        <v>33</v>
      </c>
    </row>
    <row r="70" spans="1:17" x14ac:dyDescent="0.3">
      <c r="A70" s="26" t="s">
        <v>251</v>
      </c>
      <c r="B70" s="26" t="s">
        <v>252</v>
      </c>
      <c r="C70" s="26">
        <v>8</v>
      </c>
      <c r="D70" s="26">
        <v>7</v>
      </c>
      <c r="E70" s="26">
        <v>8</v>
      </c>
      <c r="F70" s="26">
        <v>7</v>
      </c>
      <c r="G70" s="26">
        <v>7</v>
      </c>
      <c r="H70" s="26">
        <v>5</v>
      </c>
      <c r="I70" s="26">
        <v>6</v>
      </c>
      <c r="J70" s="26">
        <v>5</v>
      </c>
      <c r="K70" s="26">
        <v>6</v>
      </c>
      <c r="L70" s="26">
        <v>6</v>
      </c>
      <c r="N70" s="25">
        <f>SUMIFS(C70:L70, C6:L6, "19MEE435_CO1")</f>
        <v>13</v>
      </c>
      <c r="O70" s="25">
        <f>SUMIFS(C70:L70, C6:L6, "19MEE435_CO2")</f>
        <v>13</v>
      </c>
      <c r="P70" s="25">
        <f>SUMIFS(C70:L70, C6:L6, "19MEE435_CO3")</f>
        <v>13</v>
      </c>
      <c r="Q70" s="25">
        <f>SUMIFS(C70:L70, C6:L6, "19MEE435_CO4")</f>
        <v>26</v>
      </c>
    </row>
    <row r="73" spans="1:17" x14ac:dyDescent="0.3">
      <c r="A73" s="27" t="s">
        <v>55</v>
      </c>
      <c r="B73" s="51" t="s">
        <v>56</v>
      </c>
      <c r="C73" s="47"/>
    </row>
    <row r="74" spans="1:17" x14ac:dyDescent="0.3">
      <c r="A74" s="28" t="s">
        <v>57</v>
      </c>
      <c r="B74" s="46" t="s">
        <v>58</v>
      </c>
      <c r="C74" s="47"/>
    </row>
    <row r="75" spans="1:17" x14ac:dyDescent="0.3">
      <c r="A75" s="29" t="s">
        <v>59</v>
      </c>
      <c r="B75" s="50" t="s">
        <v>60</v>
      </c>
      <c r="C75" s="47"/>
    </row>
    <row r="76" spans="1:17" x14ac:dyDescent="0.3">
      <c r="A76" s="30" t="s">
        <v>75</v>
      </c>
      <c r="B76" s="49" t="s">
        <v>76</v>
      </c>
      <c r="C76" s="47"/>
    </row>
    <row r="77" spans="1:17" x14ac:dyDescent="0.3">
      <c r="A77" s="31" t="s">
        <v>77</v>
      </c>
      <c r="B77" s="48" t="s">
        <v>78</v>
      </c>
      <c r="C77" s="47"/>
    </row>
  </sheetData>
  <sheetProtection sheet="1"/>
  <mergeCells count="7">
    <mergeCell ref="B74:C74"/>
    <mergeCell ref="B77:C77"/>
    <mergeCell ref="B76:C76"/>
    <mergeCell ref="B1:L1"/>
    <mergeCell ref="B9:L9"/>
    <mergeCell ref="B75:C75"/>
    <mergeCell ref="B73:C73"/>
  </mergeCells>
  <conditionalFormatting sqref="A11:L70">
    <cfRule type="expression" dxfId="59" priority="82">
      <formula>ISBLANK(A11)</formula>
    </cfRule>
  </conditionalFormatting>
  <conditionalFormatting sqref="C3">
    <cfRule type="expression" dxfId="58" priority="2">
      <formula>ISBLANK(C3)</formula>
    </cfRule>
  </conditionalFormatting>
  <conditionalFormatting sqref="C4">
    <cfRule type="expression" dxfId="57" priority="4">
      <formula>ISBLANK(C4)</formula>
    </cfRule>
  </conditionalFormatting>
  <conditionalFormatting sqref="C5">
    <cfRule type="expression" dxfId="56" priority="6">
      <formula>ISBLANK(C5)</formula>
    </cfRule>
  </conditionalFormatting>
  <conditionalFormatting sqref="C10">
    <cfRule type="expression" dxfId="55" priority="81">
      <formula>COUNTIF(C11:C70, "&gt;="&amp;$C$4)=0</formula>
    </cfRule>
  </conditionalFormatting>
  <conditionalFormatting sqref="C11:C70">
    <cfRule type="expression" dxfId="54" priority="83">
      <formula>C11&gt;$C$3</formula>
    </cfRule>
  </conditionalFormatting>
  <conditionalFormatting sqref="C3:L3">
    <cfRule type="expression" dxfId="53" priority="1">
      <formula>OR(C3&gt;100,C3&lt;0)</formula>
    </cfRule>
  </conditionalFormatting>
  <conditionalFormatting sqref="C4:L4">
    <cfRule type="expression" dxfId="52" priority="3">
      <formula>OR(C4&gt;max_marks_cell,C4&lt;0)</formula>
    </cfRule>
  </conditionalFormatting>
  <conditionalFormatting sqref="C5:L5">
    <cfRule type="expression" dxfId="51" priority="5">
      <formula>OR(C5&gt;4,C5&lt;0)</formula>
    </cfRule>
  </conditionalFormatting>
  <conditionalFormatting sqref="C7:L7">
    <cfRule type="expression" dxfId="50" priority="7">
      <formula>OR(C7&gt;100,C7&lt;0)</formula>
    </cfRule>
    <cfRule type="expression" dxfId="49" priority="8">
      <formula>ISBLANK(C7)</formula>
    </cfRule>
  </conditionalFormatting>
  <conditionalFormatting sqref="D10">
    <cfRule type="expression" dxfId="48" priority="86">
      <formula>COUNTIF(D11:D70, "&gt;="&amp;$D$4)=0</formula>
    </cfRule>
  </conditionalFormatting>
  <conditionalFormatting sqref="D11:D70">
    <cfRule type="expression" dxfId="47" priority="88">
      <formula>D11&gt;$D$3</formula>
    </cfRule>
  </conditionalFormatting>
  <conditionalFormatting sqref="D3:L5">
    <cfRule type="expression" dxfId="46" priority="10">
      <formula>ISBLANK(D3)</formula>
    </cfRule>
  </conditionalFormatting>
  <conditionalFormatting sqref="E10">
    <cfRule type="expression" dxfId="45" priority="91">
      <formula>COUNTIF(E11:E70, "&gt;="&amp;$E$4)=0</formula>
    </cfRule>
  </conditionalFormatting>
  <conditionalFormatting sqref="E11:E70">
    <cfRule type="expression" dxfId="44" priority="93">
      <formula>E11&gt;$E$3</formula>
    </cfRule>
  </conditionalFormatting>
  <conditionalFormatting sqref="F10">
    <cfRule type="expression" dxfId="43" priority="96">
      <formula>COUNTIF(F11:F70, "&gt;="&amp;$F$4)=0</formula>
    </cfRule>
  </conditionalFormatting>
  <conditionalFormatting sqref="F11:F70">
    <cfRule type="expression" dxfId="42" priority="98">
      <formula>F11&gt;$F$3</formula>
    </cfRule>
  </conditionalFormatting>
  <conditionalFormatting sqref="G10">
    <cfRule type="expression" dxfId="41" priority="101">
      <formula>COUNTIF(G11:G70, "&gt;="&amp;$G$4)=0</formula>
    </cfRule>
  </conditionalFormatting>
  <conditionalFormatting sqref="G11:G70">
    <cfRule type="expression" dxfId="40" priority="103">
      <formula>G11&gt;$G$3</formula>
    </cfRule>
  </conditionalFormatting>
  <conditionalFormatting sqref="H10">
    <cfRule type="expression" dxfId="39" priority="106">
      <formula>COUNTIF(H11:H70, "&gt;="&amp;$H$4)=0</formula>
    </cfRule>
  </conditionalFormatting>
  <conditionalFormatting sqref="H11:H70">
    <cfRule type="expression" dxfId="38" priority="108">
      <formula>H11&gt;$H$3</formula>
    </cfRule>
  </conditionalFormatting>
  <conditionalFormatting sqref="I10">
    <cfRule type="expression" dxfId="37" priority="111">
      <formula>COUNTIF(I11:I70, "&gt;="&amp;$I$4)=0</formula>
    </cfRule>
  </conditionalFormatting>
  <conditionalFormatting sqref="I11:I70">
    <cfRule type="expression" dxfId="36" priority="113">
      <formula>I11&gt;$I$3</formula>
    </cfRule>
  </conditionalFormatting>
  <conditionalFormatting sqref="J10">
    <cfRule type="expression" dxfId="35" priority="116">
      <formula>COUNTIF(J11:J70, "&gt;="&amp;$J$4)=0</formula>
    </cfRule>
  </conditionalFormatting>
  <conditionalFormatting sqref="J11:J70">
    <cfRule type="expression" dxfId="34" priority="118">
      <formula>J11&gt;$J$3</formula>
    </cfRule>
  </conditionalFormatting>
  <conditionalFormatting sqref="K10">
    <cfRule type="expression" dxfId="33" priority="121">
      <formula>COUNTIF(K11:K70, "&gt;="&amp;$K$4)=0</formula>
    </cfRule>
  </conditionalFormatting>
  <conditionalFormatting sqref="K11:K70">
    <cfRule type="expression" dxfId="32" priority="123">
      <formula>K11&gt;$K$3</formula>
    </cfRule>
  </conditionalFormatting>
  <conditionalFormatting sqref="L10">
    <cfRule type="expression" dxfId="31" priority="126">
      <formula>COUNTIF(L11:L70, "&gt;="&amp;$L$4)=0</formula>
    </cfRule>
  </conditionalFormatting>
  <conditionalFormatting sqref="L11:L70">
    <cfRule type="expression" dxfId="30" priority="128">
      <formula>L11&gt;$L$3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7"/>
  <sheetViews>
    <sheetView topLeftCell="H1" workbookViewId="0">
      <selection activeCell="L5" sqref="L5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7" x14ac:dyDescent="0.3">
      <c r="A1" s="2"/>
      <c r="B1" s="44" t="s">
        <v>54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7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79</v>
      </c>
      <c r="I2" s="22" t="s">
        <v>80</v>
      </c>
      <c r="J2" s="22" t="s">
        <v>81</v>
      </c>
      <c r="K2" s="22" t="s">
        <v>82</v>
      </c>
      <c r="L2" s="22" t="s">
        <v>83</v>
      </c>
      <c r="N2" s="23" t="s">
        <v>24</v>
      </c>
      <c r="O2" s="23" t="s">
        <v>27</v>
      </c>
      <c r="P2" s="23" t="s">
        <v>30</v>
      </c>
      <c r="Q2" s="23" t="s">
        <v>32</v>
      </c>
    </row>
    <row r="3" spans="1:17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6</v>
      </c>
      <c r="H3" s="24">
        <v>12</v>
      </c>
      <c r="I3" s="24">
        <v>10</v>
      </c>
      <c r="J3" s="24">
        <v>10</v>
      </c>
      <c r="K3" s="24">
        <v>10</v>
      </c>
      <c r="L3" s="24">
        <v>12</v>
      </c>
      <c r="N3" s="25">
        <f>SUMIFS(C3:L3, C6:L6, "19MEE435_CO1")</f>
        <v>32</v>
      </c>
      <c r="O3" s="25">
        <f>SUMIFS(C3:L3, C6:L6, "19MEE435_CO2")</f>
        <v>26</v>
      </c>
      <c r="P3" s="25">
        <f>SUMIFS(C3:L3, C6:L6, "19MEE435_CO3")</f>
        <v>22</v>
      </c>
      <c r="Q3" s="25">
        <f>SUMIFS(C3:L3, C6:L6, "19MEE435_CO4")</f>
        <v>20</v>
      </c>
    </row>
    <row r="4" spans="1:17" x14ac:dyDescent="0.3">
      <c r="A4" s="2"/>
      <c r="B4" s="22" t="s">
        <v>68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3.5999999999999996</v>
      </c>
      <c r="H4" s="26">
        <f>Combined_Input_Details!B14/100*H3</f>
        <v>7.1999999999999993</v>
      </c>
      <c r="I4" s="26">
        <f>Combined_Input_Details!B14/100*I3</f>
        <v>6</v>
      </c>
      <c r="J4" s="26">
        <f>Combined_Input_Details!B14/100*J3</f>
        <v>6</v>
      </c>
      <c r="K4" s="26">
        <f>Combined_Input_Details!B14/100*K3</f>
        <v>6</v>
      </c>
      <c r="L4" s="26">
        <f>Combined_Input_Details!B14/100*L3</f>
        <v>7.1999999999999993</v>
      </c>
      <c r="N4" s="25">
        <f>SUMIFS(C4:L4, C6:L6, "19MEE435_CO1")</f>
        <v>19.2</v>
      </c>
      <c r="O4" s="25">
        <f>SUMIFS(C4:L4, C6:L6, "19MEE435_CO2")</f>
        <v>15.6</v>
      </c>
      <c r="P4" s="25">
        <f>SUMIFS(C4:L4, C6:L6, "19MEE435_CO3")</f>
        <v>13.2</v>
      </c>
      <c r="Q4" s="25">
        <f>SUMIFS(C4:L4, C6:L6, "19MEE435_CO4")</f>
        <v>12</v>
      </c>
    </row>
    <row r="5" spans="1:17" x14ac:dyDescent="0.3">
      <c r="A5" s="2"/>
      <c r="B5" s="22" t="s">
        <v>69</v>
      </c>
      <c r="C5" s="24">
        <v>3</v>
      </c>
      <c r="D5" s="24">
        <v>4</v>
      </c>
      <c r="E5" s="24">
        <v>2</v>
      </c>
      <c r="F5" s="24">
        <v>1</v>
      </c>
      <c r="G5" s="24">
        <v>2</v>
      </c>
      <c r="H5" s="24">
        <v>1</v>
      </c>
      <c r="I5" s="24">
        <v>1</v>
      </c>
      <c r="J5" s="24">
        <v>2</v>
      </c>
      <c r="K5" s="24">
        <v>4</v>
      </c>
      <c r="L5" s="24">
        <v>3</v>
      </c>
    </row>
    <row r="6" spans="1:17" x14ac:dyDescent="0.3">
      <c r="A6" s="2"/>
      <c r="B6" s="22" t="s">
        <v>70</v>
      </c>
      <c r="C6" s="5" t="str">
        <f t="shared" ref="C6:L6" si="0">CONCATENATE("19MEE435_CO", C5)</f>
        <v>19MEE435_CO3</v>
      </c>
      <c r="D6" s="5" t="str">
        <f t="shared" si="0"/>
        <v>19MEE435_CO4</v>
      </c>
      <c r="E6" s="5" t="str">
        <f t="shared" si="0"/>
        <v>19MEE435_CO2</v>
      </c>
      <c r="F6" s="5" t="str">
        <f t="shared" si="0"/>
        <v>19MEE435_CO1</v>
      </c>
      <c r="G6" s="5" t="str">
        <f t="shared" si="0"/>
        <v>19MEE435_CO2</v>
      </c>
      <c r="H6" s="5" t="str">
        <f t="shared" si="0"/>
        <v>19MEE435_CO1</v>
      </c>
      <c r="I6" s="5" t="str">
        <f t="shared" si="0"/>
        <v>19MEE435_CO1</v>
      </c>
      <c r="J6" s="5" t="str">
        <f t="shared" si="0"/>
        <v>19MEE435_CO2</v>
      </c>
      <c r="K6" s="5" t="str">
        <f t="shared" si="0"/>
        <v>19MEE435_CO4</v>
      </c>
      <c r="L6" s="5" t="str">
        <f t="shared" si="0"/>
        <v>19MEE435_CO3</v>
      </c>
    </row>
    <row r="7" spans="1:17" x14ac:dyDescent="0.3">
      <c r="A7" s="2"/>
      <c r="B7" s="22" t="s">
        <v>71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3">
      <c r="A9" s="1"/>
      <c r="B9" s="44" t="s">
        <v>72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7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H10" s="22" t="s">
        <v>79</v>
      </c>
      <c r="I10" s="22" t="s">
        <v>80</v>
      </c>
      <c r="J10" s="22" t="s">
        <v>81</v>
      </c>
      <c r="K10" s="22" t="s">
        <v>82</v>
      </c>
      <c r="L10" s="22" t="s">
        <v>83</v>
      </c>
      <c r="N10" s="23" t="s">
        <v>24</v>
      </c>
      <c r="O10" s="23" t="s">
        <v>27</v>
      </c>
      <c r="P10" s="23" t="s">
        <v>30</v>
      </c>
      <c r="Q10" s="23" t="s">
        <v>32</v>
      </c>
    </row>
    <row r="11" spans="1:17" x14ac:dyDescent="0.3">
      <c r="A11" s="24" t="s">
        <v>133</v>
      </c>
      <c r="B11" s="24" t="s">
        <v>134</v>
      </c>
      <c r="C11" s="24">
        <v>2</v>
      </c>
      <c r="D11" s="24">
        <v>0.5</v>
      </c>
      <c r="E11" s="24">
        <v>0</v>
      </c>
      <c r="F11" s="24">
        <v>3</v>
      </c>
      <c r="G11" s="24">
        <v>6</v>
      </c>
      <c r="H11" s="24">
        <v>8</v>
      </c>
      <c r="I11" s="24">
        <v>0</v>
      </c>
      <c r="J11" s="24">
        <v>1</v>
      </c>
      <c r="K11" s="24">
        <v>2</v>
      </c>
      <c r="L11" s="24">
        <v>1</v>
      </c>
      <c r="N11" s="25">
        <f>SUMIFS(C11:L11, C6:L6, "19MEE435_CO1")</f>
        <v>11</v>
      </c>
      <c r="O11" s="25">
        <f>SUMIFS(C11:L11, C6:L6, "19MEE435_CO2")</f>
        <v>7</v>
      </c>
      <c r="P11" s="25">
        <f>SUMIFS(C11:L11, C6:L6, "19MEE435_CO3")</f>
        <v>3</v>
      </c>
      <c r="Q11" s="25">
        <f>SUMIFS(C11:L11, C6:L6, "19MEE435_CO4")</f>
        <v>2.5</v>
      </c>
    </row>
    <row r="12" spans="1:17" x14ac:dyDescent="0.3">
      <c r="A12" s="26" t="s">
        <v>135</v>
      </c>
      <c r="B12" s="26" t="s">
        <v>136</v>
      </c>
      <c r="C12" s="26">
        <v>8</v>
      </c>
      <c r="D12" s="26">
        <v>10</v>
      </c>
      <c r="E12" s="26">
        <v>8</v>
      </c>
      <c r="F12" s="26">
        <v>5</v>
      </c>
      <c r="G12" s="26">
        <v>6</v>
      </c>
      <c r="H12" s="26">
        <v>0</v>
      </c>
      <c r="I12" s="26">
        <v>5</v>
      </c>
      <c r="J12" s="26">
        <v>6</v>
      </c>
      <c r="K12" s="26">
        <v>5</v>
      </c>
      <c r="L12" s="26">
        <v>3</v>
      </c>
      <c r="N12" s="25">
        <f>SUMIFS(C12:L12, C6:L6, "19MEE435_CO1")</f>
        <v>10</v>
      </c>
      <c r="O12" s="25">
        <f>SUMIFS(C12:L12, C6:L6, "19MEE435_CO2")</f>
        <v>20</v>
      </c>
      <c r="P12" s="25">
        <f>SUMIFS(C12:L12, C6:L6, "19MEE435_CO3")</f>
        <v>11</v>
      </c>
      <c r="Q12" s="25">
        <f>SUMIFS(C12:L12, C6:L6, "19MEE435_CO4")</f>
        <v>15</v>
      </c>
    </row>
    <row r="13" spans="1:17" x14ac:dyDescent="0.3">
      <c r="A13" s="24" t="s">
        <v>137</v>
      </c>
      <c r="B13" s="24" t="s">
        <v>138</v>
      </c>
      <c r="C13" s="24">
        <v>9</v>
      </c>
      <c r="D13" s="24">
        <v>9</v>
      </c>
      <c r="E13" s="24">
        <v>8</v>
      </c>
      <c r="F13" s="24">
        <v>9</v>
      </c>
      <c r="G13" s="24">
        <v>6</v>
      </c>
      <c r="H13" s="24">
        <v>8</v>
      </c>
      <c r="I13" s="24">
        <v>9</v>
      </c>
      <c r="J13" s="24">
        <v>6</v>
      </c>
      <c r="K13" s="24">
        <v>7</v>
      </c>
      <c r="L13" s="24">
        <v>10</v>
      </c>
      <c r="N13" s="25">
        <f>SUMIFS(C13:L13, C6:L6, "19MEE435_CO1")</f>
        <v>26</v>
      </c>
      <c r="O13" s="25">
        <f>SUMIFS(C13:L13, C6:L6, "19MEE435_CO2")</f>
        <v>20</v>
      </c>
      <c r="P13" s="25">
        <f>SUMIFS(C13:L13, C6:L6, "19MEE435_CO3")</f>
        <v>19</v>
      </c>
      <c r="Q13" s="25">
        <f>SUMIFS(C13:L13, C6:L6, "19MEE435_CO4")</f>
        <v>16</v>
      </c>
    </row>
    <row r="14" spans="1:17" x14ac:dyDescent="0.3">
      <c r="A14" s="26" t="s">
        <v>139</v>
      </c>
      <c r="B14" s="26" t="s">
        <v>140</v>
      </c>
      <c r="C14" s="26">
        <v>6</v>
      </c>
      <c r="D14" s="26">
        <v>10</v>
      </c>
      <c r="E14" s="26">
        <v>5</v>
      </c>
      <c r="F14" s="26">
        <v>8</v>
      </c>
      <c r="G14" s="26">
        <v>6</v>
      </c>
      <c r="H14" s="26">
        <v>0</v>
      </c>
      <c r="I14" s="26">
        <v>0</v>
      </c>
      <c r="J14" s="26">
        <v>6</v>
      </c>
      <c r="K14" s="26">
        <v>4</v>
      </c>
      <c r="L14" s="26">
        <v>12</v>
      </c>
      <c r="N14" s="25">
        <f>SUMIFS(C14:L14, C6:L6, "19MEE435_CO1")</f>
        <v>8</v>
      </c>
      <c r="O14" s="25">
        <f>SUMIFS(C14:L14, C6:L6, "19MEE435_CO2")</f>
        <v>17</v>
      </c>
      <c r="P14" s="25">
        <f>SUMIFS(C14:L14, C6:L6, "19MEE435_CO3")</f>
        <v>18</v>
      </c>
      <c r="Q14" s="25">
        <f>SUMIFS(C14:L14, C6:L6, "19MEE435_CO4")</f>
        <v>14</v>
      </c>
    </row>
    <row r="15" spans="1:17" x14ac:dyDescent="0.3">
      <c r="A15" s="24" t="s">
        <v>141</v>
      </c>
      <c r="B15" s="24" t="s">
        <v>142</v>
      </c>
      <c r="C15" s="24">
        <v>2</v>
      </c>
      <c r="D15" s="24">
        <v>9</v>
      </c>
      <c r="E15" s="24">
        <v>8</v>
      </c>
      <c r="F15" s="24">
        <v>6</v>
      </c>
      <c r="G15" s="24">
        <v>6</v>
      </c>
      <c r="H15" s="24">
        <v>10</v>
      </c>
      <c r="I15" s="24">
        <v>0</v>
      </c>
      <c r="J15" s="24">
        <v>8</v>
      </c>
      <c r="K15" s="24">
        <v>6</v>
      </c>
      <c r="L15" s="24">
        <v>2</v>
      </c>
      <c r="N15" s="25">
        <f>SUMIFS(C15:L15, C6:L6, "19MEE435_CO1")</f>
        <v>16</v>
      </c>
      <c r="O15" s="25">
        <f>SUMIFS(C15:L15, C6:L6, "19MEE435_CO2")</f>
        <v>22</v>
      </c>
      <c r="P15" s="25">
        <f>SUMIFS(C15:L15, C6:L6, "19MEE435_CO3")</f>
        <v>4</v>
      </c>
      <c r="Q15" s="25">
        <f>SUMIFS(C15:L15, C6:L6, "19MEE435_CO4")</f>
        <v>15</v>
      </c>
    </row>
    <row r="16" spans="1:17" x14ac:dyDescent="0.3">
      <c r="A16" s="26" t="s">
        <v>143</v>
      </c>
      <c r="B16" s="26" t="s">
        <v>144</v>
      </c>
      <c r="C16" s="26">
        <v>7</v>
      </c>
      <c r="D16" s="26">
        <v>7</v>
      </c>
      <c r="E16" s="26">
        <v>6</v>
      </c>
      <c r="F16" s="26">
        <v>7</v>
      </c>
      <c r="G16" s="26">
        <v>6</v>
      </c>
      <c r="H16" s="26">
        <v>7</v>
      </c>
      <c r="I16" s="26">
        <v>8</v>
      </c>
      <c r="J16" s="26">
        <v>8</v>
      </c>
      <c r="K16" s="26">
        <v>8</v>
      </c>
      <c r="L16" s="26">
        <v>1</v>
      </c>
      <c r="N16" s="25">
        <f>SUMIFS(C16:L16, C6:L6, "19MEE435_CO1")</f>
        <v>22</v>
      </c>
      <c r="O16" s="25">
        <f>SUMIFS(C16:L16, C6:L6, "19MEE435_CO2")</f>
        <v>20</v>
      </c>
      <c r="P16" s="25">
        <f>SUMIFS(C16:L16, C6:L6, "19MEE435_CO3")</f>
        <v>8</v>
      </c>
      <c r="Q16" s="25">
        <f>SUMIFS(C16:L16, C6:L6, "19MEE435_CO4")</f>
        <v>15</v>
      </c>
    </row>
    <row r="17" spans="1:17" x14ac:dyDescent="0.3">
      <c r="A17" s="24" t="s">
        <v>145</v>
      </c>
      <c r="B17" s="24" t="s">
        <v>146</v>
      </c>
      <c r="C17" s="24">
        <v>3</v>
      </c>
      <c r="D17" s="24">
        <v>2</v>
      </c>
      <c r="E17" s="24">
        <v>4</v>
      </c>
      <c r="F17" s="24">
        <v>3</v>
      </c>
      <c r="G17" s="24">
        <v>5</v>
      </c>
      <c r="H17" s="24">
        <v>9</v>
      </c>
      <c r="I17" s="24">
        <v>2</v>
      </c>
      <c r="J17" s="24">
        <v>7</v>
      </c>
      <c r="K17" s="24">
        <v>7</v>
      </c>
      <c r="L17" s="24">
        <v>7</v>
      </c>
      <c r="N17" s="25">
        <f>SUMIFS(C17:L17, C6:L6, "19MEE435_CO1")</f>
        <v>14</v>
      </c>
      <c r="O17" s="25">
        <f>SUMIFS(C17:L17, C6:L6, "19MEE435_CO2")</f>
        <v>16</v>
      </c>
      <c r="P17" s="25">
        <f>SUMIFS(C17:L17, C6:L6, "19MEE435_CO3")</f>
        <v>10</v>
      </c>
      <c r="Q17" s="25">
        <f>SUMIFS(C17:L17, C6:L6, "19MEE435_CO4")</f>
        <v>9</v>
      </c>
    </row>
    <row r="18" spans="1:17" x14ac:dyDescent="0.3">
      <c r="A18" s="26" t="s">
        <v>147</v>
      </c>
      <c r="B18" s="26" t="s">
        <v>148</v>
      </c>
      <c r="C18" s="26">
        <v>7</v>
      </c>
      <c r="D18" s="26">
        <v>5</v>
      </c>
      <c r="E18" s="26">
        <v>3</v>
      </c>
      <c r="F18" s="26">
        <v>5</v>
      </c>
      <c r="G18" s="26">
        <v>5</v>
      </c>
      <c r="H18" s="26">
        <v>10</v>
      </c>
      <c r="I18" s="26">
        <v>0</v>
      </c>
      <c r="J18" s="26">
        <v>7</v>
      </c>
      <c r="K18" s="26">
        <v>8</v>
      </c>
      <c r="L18" s="26">
        <v>9</v>
      </c>
      <c r="N18" s="25">
        <f>SUMIFS(C18:L18, C6:L6, "19MEE435_CO1")</f>
        <v>15</v>
      </c>
      <c r="O18" s="25">
        <f>SUMIFS(C18:L18, C6:L6, "19MEE435_CO2")</f>
        <v>15</v>
      </c>
      <c r="P18" s="25">
        <f>SUMIFS(C18:L18, C6:L6, "19MEE435_CO3")</f>
        <v>16</v>
      </c>
      <c r="Q18" s="25">
        <f>SUMIFS(C18:L18, C6:L6, "19MEE435_CO4")</f>
        <v>13</v>
      </c>
    </row>
    <row r="19" spans="1:17" x14ac:dyDescent="0.3">
      <c r="A19" s="24" t="s">
        <v>149</v>
      </c>
      <c r="B19" s="24" t="s">
        <v>150</v>
      </c>
      <c r="C19" s="24">
        <v>6</v>
      </c>
      <c r="D19" s="24">
        <v>9</v>
      </c>
      <c r="E19" s="24">
        <v>9</v>
      </c>
      <c r="F19" s="24">
        <v>8</v>
      </c>
      <c r="G19" s="24">
        <v>6</v>
      </c>
      <c r="H19" s="24">
        <v>12</v>
      </c>
      <c r="I19" s="24">
        <v>0</v>
      </c>
      <c r="J19" s="24">
        <v>7</v>
      </c>
      <c r="K19" s="24">
        <v>8</v>
      </c>
      <c r="L19" s="24">
        <v>9</v>
      </c>
      <c r="N19" s="25">
        <f>SUMIFS(C19:L19, C6:L6, "19MEE435_CO1")</f>
        <v>20</v>
      </c>
      <c r="O19" s="25">
        <f>SUMIFS(C19:L19, C6:L6, "19MEE435_CO2")</f>
        <v>22</v>
      </c>
      <c r="P19" s="25">
        <f>SUMIFS(C19:L19, C6:L6, "19MEE435_CO3")</f>
        <v>15</v>
      </c>
      <c r="Q19" s="25">
        <f>SUMIFS(C19:L19, C6:L6, "19MEE435_CO4")</f>
        <v>17</v>
      </c>
    </row>
    <row r="20" spans="1:17" x14ac:dyDescent="0.3">
      <c r="A20" s="26" t="s">
        <v>151</v>
      </c>
      <c r="B20" s="26" t="s">
        <v>152</v>
      </c>
      <c r="C20" s="26">
        <v>5</v>
      </c>
      <c r="D20" s="26">
        <v>4</v>
      </c>
      <c r="E20" s="26">
        <v>0</v>
      </c>
      <c r="F20" s="26">
        <v>8</v>
      </c>
      <c r="G20" s="26">
        <v>5</v>
      </c>
      <c r="H20" s="26">
        <v>2</v>
      </c>
      <c r="I20" s="26">
        <v>0</v>
      </c>
      <c r="J20" s="26">
        <v>8</v>
      </c>
      <c r="K20" s="26">
        <v>5</v>
      </c>
      <c r="L20" s="26">
        <v>2</v>
      </c>
      <c r="N20" s="25">
        <f>SUMIFS(C20:L20, C6:L6, "19MEE435_CO1")</f>
        <v>10</v>
      </c>
      <c r="O20" s="25">
        <f>SUMIFS(C20:L20, C6:L6, "19MEE435_CO2")</f>
        <v>13</v>
      </c>
      <c r="P20" s="25">
        <f>SUMIFS(C20:L20, C6:L6, "19MEE435_CO3")</f>
        <v>7</v>
      </c>
      <c r="Q20" s="25">
        <f>SUMIFS(C20:L20, C6:L6, "19MEE435_CO4")</f>
        <v>9</v>
      </c>
    </row>
    <row r="21" spans="1:17" x14ac:dyDescent="0.3">
      <c r="A21" s="24" t="s">
        <v>153</v>
      </c>
      <c r="B21" s="24" t="s">
        <v>154</v>
      </c>
      <c r="C21" s="24">
        <v>7</v>
      </c>
      <c r="D21" s="24">
        <v>0</v>
      </c>
      <c r="E21" s="24">
        <v>2</v>
      </c>
      <c r="F21" s="24">
        <v>6</v>
      </c>
      <c r="G21" s="24">
        <v>5</v>
      </c>
      <c r="H21" s="24">
        <v>0</v>
      </c>
      <c r="I21" s="24">
        <v>0</v>
      </c>
      <c r="J21" s="24">
        <v>0</v>
      </c>
      <c r="K21" s="24">
        <v>1</v>
      </c>
      <c r="L21" s="24">
        <v>0</v>
      </c>
      <c r="N21" s="25">
        <f>SUMIFS(C21:L21, C6:L6, "19MEE435_CO1")</f>
        <v>6</v>
      </c>
      <c r="O21" s="25">
        <f>SUMIFS(C21:L21, C6:L6, "19MEE435_CO2")</f>
        <v>7</v>
      </c>
      <c r="P21" s="25">
        <f>SUMIFS(C21:L21, C6:L6, "19MEE435_CO3")</f>
        <v>7</v>
      </c>
      <c r="Q21" s="25">
        <f>SUMIFS(C21:L21, C6:L6, "19MEE435_CO4")</f>
        <v>1</v>
      </c>
    </row>
    <row r="22" spans="1:17" x14ac:dyDescent="0.3">
      <c r="A22" s="26" t="s">
        <v>155</v>
      </c>
      <c r="B22" s="26" t="s">
        <v>156</v>
      </c>
      <c r="C22" s="26">
        <v>2</v>
      </c>
      <c r="D22" s="26">
        <v>4</v>
      </c>
      <c r="E22" s="26">
        <v>0</v>
      </c>
      <c r="F22" s="26">
        <v>7</v>
      </c>
      <c r="G22" s="26">
        <v>6</v>
      </c>
      <c r="H22" s="26">
        <v>4</v>
      </c>
      <c r="I22" s="26">
        <v>0</v>
      </c>
      <c r="J22" s="26">
        <v>9</v>
      </c>
      <c r="K22" s="26">
        <v>0</v>
      </c>
      <c r="L22" s="26">
        <v>0</v>
      </c>
      <c r="N22" s="25">
        <f>SUMIFS(C22:L22, C6:L6, "19MEE435_CO1")</f>
        <v>11</v>
      </c>
      <c r="O22" s="25">
        <f>SUMIFS(C22:L22, C6:L6, "19MEE435_CO2")</f>
        <v>15</v>
      </c>
      <c r="P22" s="25">
        <f>SUMIFS(C22:L22, C6:L6, "19MEE435_CO3")</f>
        <v>2</v>
      </c>
      <c r="Q22" s="25">
        <f>SUMIFS(C22:L22, C6:L6, "19MEE435_CO4")</f>
        <v>4</v>
      </c>
    </row>
    <row r="23" spans="1:17" x14ac:dyDescent="0.3">
      <c r="A23" s="24" t="s">
        <v>157</v>
      </c>
      <c r="B23" s="24" t="s">
        <v>158</v>
      </c>
      <c r="C23" s="24">
        <v>6</v>
      </c>
      <c r="D23" s="24">
        <v>4</v>
      </c>
      <c r="E23" s="24">
        <v>3</v>
      </c>
      <c r="F23" s="24">
        <v>5</v>
      </c>
      <c r="G23" s="24">
        <v>5</v>
      </c>
      <c r="H23" s="24">
        <v>0</v>
      </c>
      <c r="I23" s="24">
        <v>1</v>
      </c>
      <c r="J23" s="24">
        <v>3</v>
      </c>
      <c r="K23" s="24">
        <v>8</v>
      </c>
      <c r="L23" s="24">
        <v>5</v>
      </c>
      <c r="N23" s="25">
        <f>SUMIFS(C23:L23, C6:L6, "19MEE435_CO1")</f>
        <v>6</v>
      </c>
      <c r="O23" s="25">
        <f>SUMIFS(C23:L23, C6:L6, "19MEE435_CO2")</f>
        <v>11</v>
      </c>
      <c r="P23" s="25">
        <f>SUMIFS(C23:L23, C6:L6, "19MEE435_CO3")</f>
        <v>11</v>
      </c>
      <c r="Q23" s="25">
        <f>SUMIFS(C23:L23, C6:L6, "19MEE435_CO4")</f>
        <v>12</v>
      </c>
    </row>
    <row r="24" spans="1:17" x14ac:dyDescent="0.3">
      <c r="A24" s="26" t="s">
        <v>159</v>
      </c>
      <c r="B24" s="26" t="s">
        <v>160</v>
      </c>
      <c r="C24" s="26">
        <v>3</v>
      </c>
      <c r="D24" s="26">
        <v>3</v>
      </c>
      <c r="E24" s="26">
        <v>6</v>
      </c>
      <c r="F24" s="26">
        <v>0</v>
      </c>
      <c r="G24" s="26">
        <v>5</v>
      </c>
      <c r="H24" s="26">
        <v>0</v>
      </c>
      <c r="I24" s="26">
        <v>0</v>
      </c>
      <c r="J24" s="26">
        <v>1</v>
      </c>
      <c r="K24" s="26">
        <v>9</v>
      </c>
      <c r="L24" s="26">
        <v>10</v>
      </c>
      <c r="N24" s="25">
        <f>SUMIFS(C24:L24, C6:L6, "19MEE435_CO1")</f>
        <v>0</v>
      </c>
      <c r="O24" s="25">
        <f>SUMIFS(C24:L24, C6:L6, "19MEE435_CO2")</f>
        <v>12</v>
      </c>
      <c r="P24" s="25">
        <f>SUMIFS(C24:L24, C6:L6, "19MEE435_CO3")</f>
        <v>13</v>
      </c>
      <c r="Q24" s="25">
        <f>SUMIFS(C24:L24, C6:L6, "19MEE435_CO4")</f>
        <v>12</v>
      </c>
    </row>
    <row r="25" spans="1:17" x14ac:dyDescent="0.3">
      <c r="A25" s="24" t="s">
        <v>161</v>
      </c>
      <c r="B25" s="24" t="s">
        <v>162</v>
      </c>
      <c r="C25" s="24">
        <v>5</v>
      </c>
      <c r="D25" s="24">
        <v>6</v>
      </c>
      <c r="E25" s="24">
        <v>4</v>
      </c>
      <c r="F25" s="24">
        <v>10</v>
      </c>
      <c r="G25" s="24">
        <v>6</v>
      </c>
      <c r="H25" s="24">
        <v>12</v>
      </c>
      <c r="I25" s="24">
        <v>3</v>
      </c>
      <c r="J25" s="24">
        <v>10</v>
      </c>
      <c r="K25" s="24">
        <v>9</v>
      </c>
      <c r="L25" s="24">
        <v>9</v>
      </c>
      <c r="N25" s="25">
        <f>SUMIFS(C25:L25, C6:L6, "19MEE435_CO1")</f>
        <v>25</v>
      </c>
      <c r="O25" s="25">
        <f>SUMIFS(C25:L25, C6:L6, "19MEE435_CO2")</f>
        <v>20</v>
      </c>
      <c r="P25" s="25">
        <f>SUMIFS(C25:L25, C6:L6, "19MEE435_CO3")</f>
        <v>14</v>
      </c>
      <c r="Q25" s="25">
        <f>SUMIFS(C25:L25, C6:L6, "19MEE435_CO4")</f>
        <v>15</v>
      </c>
    </row>
    <row r="26" spans="1:17" x14ac:dyDescent="0.3">
      <c r="A26" s="26" t="s">
        <v>163</v>
      </c>
      <c r="B26" s="26" t="s">
        <v>164</v>
      </c>
      <c r="C26" s="26">
        <v>9</v>
      </c>
      <c r="D26" s="26">
        <v>10</v>
      </c>
      <c r="E26" s="26">
        <v>8</v>
      </c>
      <c r="F26" s="26">
        <v>7</v>
      </c>
      <c r="G26" s="26">
        <v>4</v>
      </c>
      <c r="H26" s="26">
        <v>0</v>
      </c>
      <c r="I26" s="26">
        <v>0</v>
      </c>
      <c r="J26" s="26">
        <v>8</v>
      </c>
      <c r="K26" s="26">
        <v>7</v>
      </c>
      <c r="L26" s="26">
        <v>10</v>
      </c>
      <c r="N26" s="25">
        <f>SUMIFS(C26:L26, C6:L6, "19MEE435_CO1")</f>
        <v>7</v>
      </c>
      <c r="O26" s="25">
        <f>SUMIFS(C26:L26, C6:L6, "19MEE435_CO2")</f>
        <v>20</v>
      </c>
      <c r="P26" s="25">
        <f>SUMIFS(C26:L26, C6:L6, "19MEE435_CO3")</f>
        <v>19</v>
      </c>
      <c r="Q26" s="25">
        <f>SUMIFS(C26:L26, C6:L6, "19MEE435_CO4")</f>
        <v>17</v>
      </c>
    </row>
    <row r="27" spans="1:17" x14ac:dyDescent="0.3">
      <c r="A27" s="24" t="s">
        <v>165</v>
      </c>
      <c r="B27" s="24" t="s">
        <v>166</v>
      </c>
      <c r="C27" s="24">
        <v>5</v>
      </c>
      <c r="D27" s="24">
        <v>10</v>
      </c>
      <c r="E27" s="24">
        <v>3</v>
      </c>
      <c r="F27" s="24">
        <v>9</v>
      </c>
      <c r="G27" s="24">
        <v>4</v>
      </c>
      <c r="H27" s="24">
        <v>7</v>
      </c>
      <c r="I27" s="24">
        <v>0</v>
      </c>
      <c r="J27" s="24">
        <v>7</v>
      </c>
      <c r="K27" s="24">
        <v>5</v>
      </c>
      <c r="L27" s="24">
        <v>5</v>
      </c>
      <c r="N27" s="25">
        <f>SUMIFS(C27:L27, C6:L6, "19MEE435_CO1")</f>
        <v>16</v>
      </c>
      <c r="O27" s="25">
        <f>SUMIFS(C27:L27, C6:L6, "19MEE435_CO2")</f>
        <v>14</v>
      </c>
      <c r="P27" s="25">
        <f>SUMIFS(C27:L27, C6:L6, "19MEE435_CO3")</f>
        <v>10</v>
      </c>
      <c r="Q27" s="25">
        <f>SUMIFS(C27:L27, C6:L6, "19MEE435_CO4")</f>
        <v>15</v>
      </c>
    </row>
    <row r="28" spans="1:17" x14ac:dyDescent="0.3">
      <c r="A28" s="26" t="s">
        <v>167</v>
      </c>
      <c r="B28" s="26" t="s">
        <v>168</v>
      </c>
      <c r="C28" s="26">
        <v>5</v>
      </c>
      <c r="D28" s="26">
        <v>5</v>
      </c>
      <c r="E28" s="26">
        <v>4</v>
      </c>
      <c r="F28" s="26">
        <v>5</v>
      </c>
      <c r="G28" s="26">
        <v>6</v>
      </c>
      <c r="H28" s="26">
        <v>0</v>
      </c>
      <c r="I28" s="26">
        <v>0</v>
      </c>
      <c r="J28" s="26">
        <v>8</v>
      </c>
      <c r="K28" s="26">
        <v>6</v>
      </c>
      <c r="L28" s="26">
        <v>8</v>
      </c>
      <c r="N28" s="25">
        <f>SUMIFS(C28:L28, C6:L6, "19MEE435_CO1")</f>
        <v>5</v>
      </c>
      <c r="O28" s="25">
        <f>SUMIFS(C28:L28, C6:L6, "19MEE435_CO2")</f>
        <v>18</v>
      </c>
      <c r="P28" s="25">
        <f>SUMIFS(C28:L28, C6:L6, "19MEE435_CO3")</f>
        <v>13</v>
      </c>
      <c r="Q28" s="25">
        <f>SUMIFS(C28:L28, C6:L6, "19MEE435_CO4")</f>
        <v>11</v>
      </c>
    </row>
    <row r="29" spans="1:17" x14ac:dyDescent="0.3">
      <c r="A29" s="24" t="s">
        <v>169</v>
      </c>
      <c r="B29" s="24" t="s">
        <v>170</v>
      </c>
      <c r="C29" s="24">
        <v>5</v>
      </c>
      <c r="D29" s="24">
        <v>1</v>
      </c>
      <c r="E29" s="24">
        <v>0</v>
      </c>
      <c r="F29" s="24">
        <v>8</v>
      </c>
      <c r="G29" s="24">
        <v>6</v>
      </c>
      <c r="H29" s="24">
        <v>10</v>
      </c>
      <c r="I29" s="24">
        <v>0</v>
      </c>
      <c r="J29" s="24">
        <v>4</v>
      </c>
      <c r="K29" s="24">
        <v>6</v>
      </c>
      <c r="L29" s="24">
        <v>8</v>
      </c>
      <c r="N29" s="25">
        <f>SUMIFS(C29:L29, C6:L6, "19MEE435_CO1")</f>
        <v>18</v>
      </c>
      <c r="O29" s="25">
        <f>SUMIFS(C29:L29, C6:L6, "19MEE435_CO2")</f>
        <v>10</v>
      </c>
      <c r="P29" s="25">
        <f>SUMIFS(C29:L29, C6:L6, "19MEE435_CO3")</f>
        <v>13</v>
      </c>
      <c r="Q29" s="25">
        <f>SUMIFS(C29:L29, C6:L6, "19MEE435_CO4")</f>
        <v>7</v>
      </c>
    </row>
    <row r="30" spans="1:17" x14ac:dyDescent="0.3">
      <c r="A30" s="26" t="s">
        <v>171</v>
      </c>
      <c r="B30" s="26" t="s">
        <v>172</v>
      </c>
      <c r="C30" s="26">
        <v>8</v>
      </c>
      <c r="D30" s="26">
        <v>9</v>
      </c>
      <c r="E30" s="26">
        <v>9</v>
      </c>
      <c r="F30" s="26">
        <v>8</v>
      </c>
      <c r="G30" s="26">
        <v>6</v>
      </c>
      <c r="H30" s="26">
        <v>10</v>
      </c>
      <c r="I30" s="26">
        <v>0</v>
      </c>
      <c r="J30" s="26">
        <v>9</v>
      </c>
      <c r="K30" s="26">
        <v>9</v>
      </c>
      <c r="L30" s="26">
        <v>10</v>
      </c>
      <c r="N30" s="25">
        <f>SUMIFS(C30:L30, C6:L6, "19MEE435_CO1")</f>
        <v>18</v>
      </c>
      <c r="O30" s="25">
        <f>SUMIFS(C30:L30, C6:L6, "19MEE435_CO2")</f>
        <v>24</v>
      </c>
      <c r="P30" s="25">
        <f>SUMIFS(C30:L30, C6:L6, "19MEE435_CO3")</f>
        <v>18</v>
      </c>
      <c r="Q30" s="25">
        <f>SUMIFS(C30:L30, C6:L6, "19MEE435_CO4")</f>
        <v>18</v>
      </c>
    </row>
    <row r="31" spans="1:17" x14ac:dyDescent="0.3">
      <c r="A31" s="24" t="s">
        <v>173</v>
      </c>
      <c r="B31" s="24" t="s">
        <v>174</v>
      </c>
      <c r="C31" s="24">
        <v>5</v>
      </c>
      <c r="D31" s="24">
        <v>6</v>
      </c>
      <c r="E31" s="24">
        <v>4</v>
      </c>
      <c r="F31" s="24">
        <v>8</v>
      </c>
      <c r="G31" s="24">
        <v>6</v>
      </c>
      <c r="H31" s="24">
        <v>11</v>
      </c>
      <c r="I31" s="24">
        <v>9</v>
      </c>
      <c r="J31" s="24">
        <v>9</v>
      </c>
      <c r="K31" s="24">
        <v>8</v>
      </c>
      <c r="L31" s="24">
        <v>7</v>
      </c>
      <c r="N31" s="25">
        <f>SUMIFS(C31:L31, C6:L6, "19MEE435_CO1")</f>
        <v>28</v>
      </c>
      <c r="O31" s="25">
        <f>SUMIFS(C31:L31, C6:L6, "19MEE435_CO2")</f>
        <v>19</v>
      </c>
      <c r="P31" s="25">
        <f>SUMIFS(C31:L31, C6:L6, "19MEE435_CO3")</f>
        <v>12</v>
      </c>
      <c r="Q31" s="25">
        <f>SUMIFS(C31:L31, C6:L6, "19MEE435_CO4")</f>
        <v>14</v>
      </c>
    </row>
    <row r="32" spans="1:17" x14ac:dyDescent="0.3">
      <c r="A32" s="26" t="s">
        <v>175</v>
      </c>
      <c r="B32" s="26" t="s">
        <v>176</v>
      </c>
      <c r="C32" s="26">
        <v>8</v>
      </c>
      <c r="D32" s="26">
        <v>7</v>
      </c>
      <c r="E32" s="26">
        <v>9</v>
      </c>
      <c r="F32" s="26">
        <v>9</v>
      </c>
      <c r="G32" s="26">
        <v>6</v>
      </c>
      <c r="H32" s="26">
        <v>0</v>
      </c>
      <c r="I32" s="26">
        <v>8</v>
      </c>
      <c r="J32" s="26">
        <v>9</v>
      </c>
      <c r="K32" s="26">
        <v>10</v>
      </c>
      <c r="L32" s="26">
        <v>0</v>
      </c>
      <c r="N32" s="25">
        <f>SUMIFS(C32:L32, C6:L6, "19MEE435_CO1")</f>
        <v>17</v>
      </c>
      <c r="O32" s="25">
        <f>SUMIFS(C32:L32, C6:L6, "19MEE435_CO2")</f>
        <v>24</v>
      </c>
      <c r="P32" s="25">
        <f>SUMIFS(C32:L32, C6:L6, "19MEE435_CO3")</f>
        <v>8</v>
      </c>
      <c r="Q32" s="25">
        <f>SUMIFS(C32:L32, C6:L6, "19MEE435_CO4")</f>
        <v>17</v>
      </c>
    </row>
    <row r="33" spans="1:17" x14ac:dyDescent="0.3">
      <c r="A33" s="24" t="s">
        <v>177</v>
      </c>
      <c r="B33" s="24" t="s">
        <v>178</v>
      </c>
      <c r="C33" s="24">
        <v>8</v>
      </c>
      <c r="D33" s="24">
        <v>6</v>
      </c>
      <c r="E33" s="24">
        <v>6</v>
      </c>
      <c r="F33" s="24">
        <v>8</v>
      </c>
      <c r="G33" s="24">
        <v>6</v>
      </c>
      <c r="H33" s="24">
        <v>5</v>
      </c>
      <c r="I33" s="24">
        <v>0</v>
      </c>
      <c r="J33" s="24">
        <v>9</v>
      </c>
      <c r="K33" s="24">
        <v>4</v>
      </c>
      <c r="L33" s="24">
        <v>0</v>
      </c>
      <c r="N33" s="25">
        <f>SUMIFS(C33:L33, C6:L6, "19MEE435_CO1")</f>
        <v>13</v>
      </c>
      <c r="O33" s="25">
        <f>SUMIFS(C33:L33, C6:L6, "19MEE435_CO2")</f>
        <v>21</v>
      </c>
      <c r="P33" s="25">
        <f>SUMIFS(C33:L33, C6:L6, "19MEE435_CO3")</f>
        <v>8</v>
      </c>
      <c r="Q33" s="25">
        <f>SUMIFS(C33:L33, C6:L6, "19MEE435_CO4")</f>
        <v>10</v>
      </c>
    </row>
    <row r="34" spans="1:17" x14ac:dyDescent="0.3">
      <c r="A34" s="26" t="s">
        <v>179</v>
      </c>
      <c r="B34" s="26" t="s">
        <v>180</v>
      </c>
      <c r="C34" s="26">
        <v>7</v>
      </c>
      <c r="D34" s="26">
        <v>10</v>
      </c>
      <c r="E34" s="26">
        <v>10</v>
      </c>
      <c r="F34" s="26">
        <v>10</v>
      </c>
      <c r="G34" s="26">
        <v>6</v>
      </c>
      <c r="H34" s="26">
        <v>8</v>
      </c>
      <c r="I34" s="26">
        <v>8</v>
      </c>
      <c r="J34" s="26">
        <v>10</v>
      </c>
      <c r="K34" s="26">
        <v>9</v>
      </c>
      <c r="L34" s="26">
        <v>11</v>
      </c>
      <c r="N34" s="25">
        <f>SUMIFS(C34:L34, C6:L6, "19MEE435_CO1")</f>
        <v>26</v>
      </c>
      <c r="O34" s="25">
        <f>SUMIFS(C34:L34, C6:L6, "19MEE435_CO2")</f>
        <v>26</v>
      </c>
      <c r="P34" s="25">
        <f>SUMIFS(C34:L34, C6:L6, "19MEE435_CO3")</f>
        <v>18</v>
      </c>
      <c r="Q34" s="25">
        <f>SUMIFS(C34:L34, C6:L6, "19MEE435_CO4")</f>
        <v>19</v>
      </c>
    </row>
    <row r="35" spans="1:17" x14ac:dyDescent="0.3">
      <c r="A35" s="24" t="s">
        <v>181</v>
      </c>
      <c r="B35" s="24" t="s">
        <v>182</v>
      </c>
      <c r="C35" s="24">
        <v>8</v>
      </c>
      <c r="D35" s="24">
        <v>10</v>
      </c>
      <c r="E35" s="24">
        <v>0</v>
      </c>
      <c r="F35" s="24">
        <v>9</v>
      </c>
      <c r="G35" s="24">
        <v>6</v>
      </c>
      <c r="H35" s="24">
        <v>0</v>
      </c>
      <c r="I35" s="24">
        <v>10</v>
      </c>
      <c r="J35" s="24">
        <v>10</v>
      </c>
      <c r="K35" s="24">
        <v>9</v>
      </c>
      <c r="L35" s="24">
        <v>10</v>
      </c>
      <c r="N35" s="25">
        <f>SUMIFS(C35:L35, C6:L6, "19MEE435_CO1")</f>
        <v>19</v>
      </c>
      <c r="O35" s="25">
        <f>SUMIFS(C35:L35, C6:L6, "19MEE435_CO2")</f>
        <v>16</v>
      </c>
      <c r="P35" s="25">
        <f>SUMIFS(C35:L35, C6:L6, "19MEE435_CO3")</f>
        <v>18</v>
      </c>
      <c r="Q35" s="25">
        <f>SUMIFS(C35:L35, C6:L6, "19MEE435_CO4")</f>
        <v>19</v>
      </c>
    </row>
    <row r="36" spans="1:17" x14ac:dyDescent="0.3">
      <c r="A36" s="26" t="s">
        <v>183</v>
      </c>
      <c r="B36" s="26" t="s">
        <v>184</v>
      </c>
      <c r="C36" s="26">
        <v>7</v>
      </c>
      <c r="D36" s="26">
        <v>6</v>
      </c>
      <c r="E36" s="26">
        <v>5</v>
      </c>
      <c r="F36" s="26">
        <v>6</v>
      </c>
      <c r="G36" s="26">
        <v>5</v>
      </c>
      <c r="H36" s="26">
        <v>0</v>
      </c>
      <c r="I36" s="26">
        <v>8</v>
      </c>
      <c r="J36" s="26">
        <v>1</v>
      </c>
      <c r="K36" s="26">
        <v>8</v>
      </c>
      <c r="L36" s="26">
        <v>1</v>
      </c>
      <c r="N36" s="25">
        <f>SUMIFS(C36:L36, C6:L6, "19MEE435_CO1")</f>
        <v>14</v>
      </c>
      <c r="O36" s="25">
        <f>SUMIFS(C36:L36, C6:L6, "19MEE435_CO2")</f>
        <v>11</v>
      </c>
      <c r="P36" s="25">
        <f>SUMIFS(C36:L36, C6:L6, "19MEE435_CO3")</f>
        <v>8</v>
      </c>
      <c r="Q36" s="25">
        <f>SUMIFS(C36:L36, C6:L6, "19MEE435_CO4")</f>
        <v>14</v>
      </c>
    </row>
    <row r="37" spans="1:17" x14ac:dyDescent="0.3">
      <c r="A37" s="24" t="s">
        <v>185</v>
      </c>
      <c r="B37" s="24" t="s">
        <v>186</v>
      </c>
      <c r="C37" s="24">
        <v>8</v>
      </c>
      <c r="D37" s="24">
        <v>3</v>
      </c>
      <c r="E37" s="24">
        <v>8</v>
      </c>
      <c r="F37" s="24">
        <v>7</v>
      </c>
      <c r="G37" s="24">
        <v>6</v>
      </c>
      <c r="H37" s="24">
        <v>0</v>
      </c>
      <c r="I37" s="24">
        <v>7</v>
      </c>
      <c r="J37" s="24">
        <v>1</v>
      </c>
      <c r="K37" s="24">
        <v>5</v>
      </c>
      <c r="L37" s="24">
        <v>0</v>
      </c>
      <c r="N37" s="25">
        <f>SUMIFS(C37:L37, C6:L6, "19MEE435_CO1")</f>
        <v>14</v>
      </c>
      <c r="O37" s="25">
        <f>SUMIFS(C37:L37, C6:L6, "19MEE435_CO2")</f>
        <v>15</v>
      </c>
      <c r="P37" s="25">
        <f>SUMIFS(C37:L37, C6:L6, "19MEE435_CO3")</f>
        <v>8</v>
      </c>
      <c r="Q37" s="25">
        <f>SUMIFS(C37:L37, C6:L6, "19MEE435_CO4")</f>
        <v>8</v>
      </c>
    </row>
    <row r="38" spans="1:17" x14ac:dyDescent="0.3">
      <c r="A38" s="26" t="s">
        <v>187</v>
      </c>
      <c r="B38" s="26" t="s">
        <v>188</v>
      </c>
      <c r="C38" s="26">
        <v>7</v>
      </c>
      <c r="D38" s="26">
        <v>6</v>
      </c>
      <c r="E38" s="26">
        <v>7</v>
      </c>
      <c r="F38" s="26">
        <v>9</v>
      </c>
      <c r="G38" s="26">
        <v>6</v>
      </c>
      <c r="H38" s="26">
        <v>10</v>
      </c>
      <c r="I38" s="26">
        <v>0</v>
      </c>
      <c r="J38" s="26">
        <v>10</v>
      </c>
      <c r="K38" s="26">
        <v>9</v>
      </c>
      <c r="L38" s="26">
        <v>8</v>
      </c>
      <c r="N38" s="25">
        <f>SUMIFS(C38:L38, C6:L6, "19MEE435_CO1")</f>
        <v>19</v>
      </c>
      <c r="O38" s="25">
        <f>SUMIFS(C38:L38, C6:L6, "19MEE435_CO2")</f>
        <v>23</v>
      </c>
      <c r="P38" s="25">
        <f>SUMIFS(C38:L38, C6:L6, "19MEE435_CO3")</f>
        <v>15</v>
      </c>
      <c r="Q38" s="25">
        <f>SUMIFS(C38:L38, C6:L6, "19MEE435_CO4")</f>
        <v>15</v>
      </c>
    </row>
    <row r="39" spans="1:17" x14ac:dyDescent="0.3">
      <c r="A39" s="24" t="s">
        <v>189</v>
      </c>
      <c r="B39" s="24" t="s">
        <v>190</v>
      </c>
      <c r="C39" s="24">
        <v>10</v>
      </c>
      <c r="D39" s="24">
        <v>7</v>
      </c>
      <c r="E39" s="24">
        <v>9</v>
      </c>
      <c r="F39" s="24">
        <v>10</v>
      </c>
      <c r="G39" s="24">
        <v>6</v>
      </c>
      <c r="H39" s="24">
        <v>11</v>
      </c>
      <c r="I39" s="24">
        <v>10</v>
      </c>
      <c r="J39" s="24">
        <v>10</v>
      </c>
      <c r="K39" s="24">
        <v>10</v>
      </c>
      <c r="L39" s="24">
        <v>11</v>
      </c>
      <c r="N39" s="25">
        <f>SUMIFS(C39:L39, C6:L6, "19MEE435_CO1")</f>
        <v>31</v>
      </c>
      <c r="O39" s="25">
        <f>SUMIFS(C39:L39, C6:L6, "19MEE435_CO2")</f>
        <v>25</v>
      </c>
      <c r="P39" s="25">
        <f>SUMIFS(C39:L39, C6:L6, "19MEE435_CO3")</f>
        <v>21</v>
      </c>
      <c r="Q39" s="25">
        <f>SUMIFS(C39:L39, C6:L6, "19MEE435_CO4")</f>
        <v>17</v>
      </c>
    </row>
    <row r="40" spans="1:17" x14ac:dyDescent="0.3">
      <c r="A40" s="26" t="s">
        <v>191</v>
      </c>
      <c r="B40" s="26" t="s">
        <v>192</v>
      </c>
      <c r="C40" s="26">
        <v>9</v>
      </c>
      <c r="D40" s="26">
        <v>10</v>
      </c>
      <c r="E40" s="26">
        <v>6</v>
      </c>
      <c r="F40" s="26">
        <v>8</v>
      </c>
      <c r="G40" s="26">
        <v>6</v>
      </c>
      <c r="H40" s="26">
        <v>11</v>
      </c>
      <c r="I40" s="26">
        <v>10</v>
      </c>
      <c r="J40" s="26">
        <v>10</v>
      </c>
      <c r="K40" s="26">
        <v>8</v>
      </c>
      <c r="L40" s="26">
        <v>8</v>
      </c>
      <c r="N40" s="25">
        <f>SUMIFS(C40:L40, C6:L6, "19MEE435_CO1")</f>
        <v>29</v>
      </c>
      <c r="O40" s="25">
        <f>SUMIFS(C40:L40, C6:L6, "19MEE435_CO2")</f>
        <v>22</v>
      </c>
      <c r="P40" s="25">
        <f>SUMIFS(C40:L40, C6:L6, "19MEE435_CO3")</f>
        <v>17</v>
      </c>
      <c r="Q40" s="25">
        <f>SUMIFS(C40:L40, C6:L6, "19MEE435_CO4")</f>
        <v>18</v>
      </c>
    </row>
    <row r="41" spans="1:17" x14ac:dyDescent="0.3">
      <c r="A41" s="24" t="s">
        <v>193</v>
      </c>
      <c r="B41" s="24" t="s">
        <v>194</v>
      </c>
      <c r="C41" s="24">
        <v>6</v>
      </c>
      <c r="D41" s="24">
        <v>9</v>
      </c>
      <c r="E41" s="24">
        <v>1</v>
      </c>
      <c r="F41" s="24">
        <v>8</v>
      </c>
      <c r="G41" s="24">
        <v>5</v>
      </c>
      <c r="H41" s="24">
        <v>0</v>
      </c>
      <c r="I41" s="24">
        <v>0</v>
      </c>
      <c r="J41" s="24">
        <v>6</v>
      </c>
      <c r="K41" s="24">
        <v>3</v>
      </c>
      <c r="L41" s="24">
        <v>8</v>
      </c>
      <c r="N41" s="25">
        <f>SUMIFS(C41:L41, C6:L6, "19MEE435_CO1")</f>
        <v>8</v>
      </c>
      <c r="O41" s="25">
        <f>SUMIFS(C41:L41, C6:L6, "19MEE435_CO2")</f>
        <v>12</v>
      </c>
      <c r="P41" s="25">
        <f>SUMIFS(C41:L41, C6:L6, "19MEE435_CO3")</f>
        <v>14</v>
      </c>
      <c r="Q41" s="25">
        <f>SUMIFS(C41:L41, C6:L6, "19MEE435_CO4")</f>
        <v>12</v>
      </c>
    </row>
    <row r="42" spans="1:17" x14ac:dyDescent="0.3">
      <c r="A42" s="26" t="s">
        <v>195</v>
      </c>
      <c r="B42" s="26" t="s">
        <v>196</v>
      </c>
      <c r="C42" s="26">
        <v>6</v>
      </c>
      <c r="D42" s="26">
        <v>8</v>
      </c>
      <c r="E42" s="26">
        <v>1</v>
      </c>
      <c r="F42" s="26">
        <v>8</v>
      </c>
      <c r="G42" s="26">
        <v>6</v>
      </c>
      <c r="H42" s="26">
        <v>6</v>
      </c>
      <c r="I42" s="26">
        <v>6</v>
      </c>
      <c r="J42" s="26">
        <v>4</v>
      </c>
      <c r="K42" s="26">
        <v>8</v>
      </c>
      <c r="L42" s="26">
        <v>6</v>
      </c>
      <c r="N42" s="25">
        <f>SUMIFS(C42:L42, C6:L6, "19MEE435_CO1")</f>
        <v>20</v>
      </c>
      <c r="O42" s="25">
        <f>SUMIFS(C42:L42, C6:L6, "19MEE435_CO2")</f>
        <v>11</v>
      </c>
      <c r="P42" s="25">
        <f>SUMIFS(C42:L42, C6:L6, "19MEE435_CO3")</f>
        <v>12</v>
      </c>
      <c r="Q42" s="25">
        <f>SUMIFS(C42:L42, C6:L6, "19MEE435_CO4")</f>
        <v>16</v>
      </c>
    </row>
    <row r="43" spans="1:17" x14ac:dyDescent="0.3">
      <c r="A43" s="24" t="s">
        <v>197</v>
      </c>
      <c r="B43" s="24" t="s">
        <v>198</v>
      </c>
      <c r="C43" s="24">
        <v>7</v>
      </c>
      <c r="D43" s="24">
        <v>8</v>
      </c>
      <c r="E43" s="24">
        <v>0</v>
      </c>
      <c r="F43" s="24">
        <v>8</v>
      </c>
      <c r="G43" s="24">
        <v>5</v>
      </c>
      <c r="H43" s="24">
        <v>7</v>
      </c>
      <c r="I43" s="24">
        <v>0</v>
      </c>
      <c r="J43" s="24">
        <v>0</v>
      </c>
      <c r="K43" s="24">
        <v>2</v>
      </c>
      <c r="L43" s="24">
        <v>2</v>
      </c>
      <c r="N43" s="25">
        <f>SUMIFS(C43:L43, C6:L6, "19MEE435_CO1")</f>
        <v>15</v>
      </c>
      <c r="O43" s="25">
        <f>SUMIFS(C43:L43, C6:L6, "19MEE435_CO2")</f>
        <v>5</v>
      </c>
      <c r="P43" s="25">
        <f>SUMIFS(C43:L43, C6:L6, "19MEE435_CO3")</f>
        <v>9</v>
      </c>
      <c r="Q43" s="25">
        <f>SUMIFS(C43:L43, C6:L6, "19MEE435_CO4")</f>
        <v>10</v>
      </c>
    </row>
    <row r="44" spans="1:17" x14ac:dyDescent="0.3">
      <c r="A44" s="26" t="s">
        <v>199</v>
      </c>
      <c r="B44" s="26" t="s">
        <v>200</v>
      </c>
      <c r="C44" s="26">
        <v>5</v>
      </c>
      <c r="D44" s="26">
        <v>1</v>
      </c>
      <c r="E44" s="26">
        <v>4</v>
      </c>
      <c r="F44" s="26">
        <v>7</v>
      </c>
      <c r="G44" s="26">
        <v>6</v>
      </c>
      <c r="H44" s="26">
        <v>0</v>
      </c>
      <c r="I44" s="26">
        <v>0</v>
      </c>
      <c r="J44" s="26">
        <v>7</v>
      </c>
      <c r="K44" s="26">
        <v>2</v>
      </c>
      <c r="L44" s="26">
        <v>5</v>
      </c>
      <c r="N44" s="25">
        <f>SUMIFS(C44:L44, C6:L6, "19MEE435_CO1")</f>
        <v>7</v>
      </c>
      <c r="O44" s="25">
        <f>SUMIFS(C44:L44, C6:L6, "19MEE435_CO2")</f>
        <v>17</v>
      </c>
      <c r="P44" s="25">
        <f>SUMIFS(C44:L44, C6:L6, "19MEE435_CO3")</f>
        <v>10</v>
      </c>
      <c r="Q44" s="25">
        <f>SUMIFS(C44:L44, C6:L6, "19MEE435_CO4")</f>
        <v>3</v>
      </c>
    </row>
    <row r="45" spans="1:17" x14ac:dyDescent="0.3">
      <c r="A45" s="24" t="s">
        <v>201</v>
      </c>
      <c r="B45" s="24" t="s">
        <v>202</v>
      </c>
      <c r="C45" s="24">
        <v>9</v>
      </c>
      <c r="D45" s="24">
        <v>8</v>
      </c>
      <c r="E45" s="24">
        <v>7</v>
      </c>
      <c r="F45" s="24">
        <v>7</v>
      </c>
      <c r="G45" s="24">
        <v>6</v>
      </c>
      <c r="H45" s="24">
        <v>10</v>
      </c>
      <c r="I45" s="24">
        <v>8</v>
      </c>
      <c r="J45" s="24">
        <v>7</v>
      </c>
      <c r="K45" s="24">
        <v>6</v>
      </c>
      <c r="L45" s="24">
        <v>5</v>
      </c>
      <c r="N45" s="25">
        <f>SUMIFS(C45:L45, C6:L6, "19MEE435_CO1")</f>
        <v>25</v>
      </c>
      <c r="O45" s="25">
        <f>SUMIFS(C45:L45, C6:L6, "19MEE435_CO2")</f>
        <v>20</v>
      </c>
      <c r="P45" s="25">
        <f>SUMIFS(C45:L45, C6:L6, "19MEE435_CO3")</f>
        <v>14</v>
      </c>
      <c r="Q45" s="25">
        <f>SUMIFS(C45:L45, C6:L6, "19MEE435_CO4")</f>
        <v>14</v>
      </c>
    </row>
    <row r="46" spans="1:17" x14ac:dyDescent="0.3">
      <c r="A46" s="26" t="s">
        <v>203</v>
      </c>
      <c r="B46" s="26" t="s">
        <v>204</v>
      </c>
      <c r="C46" s="26">
        <v>7</v>
      </c>
      <c r="D46" s="26">
        <v>10</v>
      </c>
      <c r="E46" s="26">
        <v>9</v>
      </c>
      <c r="F46" s="26">
        <v>9</v>
      </c>
      <c r="G46" s="26">
        <v>6</v>
      </c>
      <c r="H46" s="26">
        <v>12</v>
      </c>
      <c r="I46" s="26">
        <v>10</v>
      </c>
      <c r="J46" s="26">
        <v>10</v>
      </c>
      <c r="K46" s="26">
        <v>6</v>
      </c>
      <c r="L46" s="26">
        <v>8</v>
      </c>
      <c r="N46" s="25">
        <f>SUMIFS(C46:L46, C6:L6, "19MEE435_CO1")</f>
        <v>31</v>
      </c>
      <c r="O46" s="25">
        <f>SUMIFS(C46:L46, C6:L6, "19MEE435_CO2")</f>
        <v>25</v>
      </c>
      <c r="P46" s="25">
        <f>SUMIFS(C46:L46, C6:L6, "19MEE435_CO3")</f>
        <v>15</v>
      </c>
      <c r="Q46" s="25">
        <f>SUMIFS(C46:L46, C6:L6, "19MEE435_CO4")</f>
        <v>16</v>
      </c>
    </row>
    <row r="47" spans="1:17" x14ac:dyDescent="0.3">
      <c r="A47" s="24" t="s">
        <v>205</v>
      </c>
      <c r="B47" s="24" t="s">
        <v>206</v>
      </c>
      <c r="C47" s="24">
        <v>5</v>
      </c>
      <c r="D47" s="24">
        <v>8</v>
      </c>
      <c r="E47" s="24">
        <v>9</v>
      </c>
      <c r="F47" s="24">
        <v>8</v>
      </c>
      <c r="G47" s="24">
        <v>5</v>
      </c>
      <c r="H47" s="24">
        <v>12</v>
      </c>
      <c r="I47" s="24">
        <v>0</v>
      </c>
      <c r="J47" s="24">
        <v>9</v>
      </c>
      <c r="K47" s="24">
        <v>10</v>
      </c>
      <c r="L47" s="24">
        <v>8</v>
      </c>
      <c r="N47" s="25">
        <f>SUMIFS(C47:L47, C6:L6, "19MEE435_CO1")</f>
        <v>20</v>
      </c>
      <c r="O47" s="25">
        <f>SUMIFS(C47:L47, C6:L6, "19MEE435_CO2")</f>
        <v>23</v>
      </c>
      <c r="P47" s="25">
        <f>SUMIFS(C47:L47, C6:L6, "19MEE435_CO3")</f>
        <v>13</v>
      </c>
      <c r="Q47" s="25">
        <f>SUMIFS(C47:L47, C6:L6, "19MEE435_CO4")</f>
        <v>18</v>
      </c>
    </row>
    <row r="48" spans="1:17" x14ac:dyDescent="0.3">
      <c r="A48" s="26" t="s">
        <v>207</v>
      </c>
      <c r="B48" s="26" t="s">
        <v>208</v>
      </c>
      <c r="C48" s="26">
        <v>5</v>
      </c>
      <c r="D48" s="26">
        <v>0</v>
      </c>
      <c r="E48" s="26">
        <v>0</v>
      </c>
      <c r="F48" s="26">
        <v>8</v>
      </c>
      <c r="G48" s="26">
        <v>6</v>
      </c>
      <c r="H48" s="26">
        <v>6</v>
      </c>
      <c r="I48" s="26">
        <v>0</v>
      </c>
      <c r="J48" s="26">
        <v>8</v>
      </c>
      <c r="K48" s="26">
        <v>8</v>
      </c>
      <c r="L48" s="26">
        <v>0</v>
      </c>
      <c r="N48" s="25">
        <f>SUMIFS(C48:L48, C6:L6, "19MEE435_CO1")</f>
        <v>14</v>
      </c>
      <c r="O48" s="25">
        <f>SUMIFS(C48:L48, C6:L6, "19MEE435_CO2")</f>
        <v>14</v>
      </c>
      <c r="P48" s="25">
        <f>SUMIFS(C48:L48, C6:L6, "19MEE435_CO3")</f>
        <v>5</v>
      </c>
      <c r="Q48" s="25">
        <f>SUMIFS(C48:L48, C6:L6, "19MEE435_CO4")</f>
        <v>8</v>
      </c>
    </row>
    <row r="49" spans="1:17" x14ac:dyDescent="0.3">
      <c r="A49" s="24" t="s">
        <v>209</v>
      </c>
      <c r="B49" s="24" t="s">
        <v>210</v>
      </c>
      <c r="C49" s="24">
        <v>6</v>
      </c>
      <c r="D49" s="24">
        <v>9</v>
      </c>
      <c r="E49" s="24">
        <v>9</v>
      </c>
      <c r="F49" s="24">
        <v>9</v>
      </c>
      <c r="G49" s="24">
        <v>6</v>
      </c>
      <c r="H49" s="24">
        <v>12</v>
      </c>
      <c r="I49" s="24">
        <v>10</v>
      </c>
      <c r="J49" s="24">
        <v>9</v>
      </c>
      <c r="K49" s="24">
        <v>5</v>
      </c>
      <c r="L49" s="24">
        <v>10</v>
      </c>
      <c r="N49" s="25">
        <f>SUMIFS(C49:L49, C6:L6, "19MEE435_CO1")</f>
        <v>31</v>
      </c>
      <c r="O49" s="25">
        <f>SUMIFS(C49:L49, C6:L6, "19MEE435_CO2")</f>
        <v>24</v>
      </c>
      <c r="P49" s="25">
        <f>SUMIFS(C49:L49, C6:L6, "19MEE435_CO3")</f>
        <v>16</v>
      </c>
      <c r="Q49" s="25">
        <f>SUMIFS(C49:L49, C6:L6, "19MEE435_CO4")</f>
        <v>14</v>
      </c>
    </row>
    <row r="50" spans="1:17" x14ac:dyDescent="0.3">
      <c r="A50" s="26" t="s">
        <v>211</v>
      </c>
      <c r="B50" s="26" t="s">
        <v>212</v>
      </c>
      <c r="C50" s="26">
        <v>0</v>
      </c>
      <c r="D50" s="26">
        <v>2</v>
      </c>
      <c r="E50" s="26">
        <v>5</v>
      </c>
      <c r="F50" s="26">
        <v>6</v>
      </c>
      <c r="G50" s="26">
        <v>6</v>
      </c>
      <c r="H50" s="26">
        <v>10</v>
      </c>
      <c r="I50" s="26">
        <v>10</v>
      </c>
      <c r="J50" s="26">
        <v>9</v>
      </c>
      <c r="K50" s="26">
        <v>8</v>
      </c>
      <c r="L50" s="26">
        <v>11</v>
      </c>
      <c r="N50" s="25">
        <f>SUMIFS(C50:L50, C6:L6, "19MEE435_CO1")</f>
        <v>26</v>
      </c>
      <c r="O50" s="25">
        <f>SUMIFS(C50:L50, C6:L6, "19MEE435_CO2")</f>
        <v>20</v>
      </c>
      <c r="P50" s="25">
        <f>SUMIFS(C50:L50, C6:L6, "19MEE435_CO3")</f>
        <v>11</v>
      </c>
      <c r="Q50" s="25">
        <f>SUMIFS(C50:L50, C6:L6, "19MEE435_CO4")</f>
        <v>10</v>
      </c>
    </row>
    <row r="51" spans="1:17" x14ac:dyDescent="0.3">
      <c r="A51" s="24" t="s">
        <v>213</v>
      </c>
      <c r="B51" s="24" t="s">
        <v>214</v>
      </c>
      <c r="C51" s="24">
        <v>7</v>
      </c>
      <c r="D51" s="24">
        <v>7</v>
      </c>
      <c r="E51" s="24">
        <v>6</v>
      </c>
      <c r="F51" s="24">
        <v>7</v>
      </c>
      <c r="G51" s="24">
        <v>6</v>
      </c>
      <c r="H51" s="24">
        <v>5</v>
      </c>
      <c r="I51" s="24">
        <v>0</v>
      </c>
      <c r="J51" s="24">
        <v>7</v>
      </c>
      <c r="K51" s="24">
        <v>7</v>
      </c>
      <c r="L51" s="24">
        <v>8</v>
      </c>
      <c r="N51" s="25">
        <f>SUMIFS(C51:L51, C6:L6, "19MEE435_CO1")</f>
        <v>12</v>
      </c>
      <c r="O51" s="25">
        <f>SUMIFS(C51:L51, C6:L6, "19MEE435_CO2")</f>
        <v>19</v>
      </c>
      <c r="P51" s="25">
        <f>SUMIFS(C51:L51, C6:L6, "19MEE435_CO3")</f>
        <v>15</v>
      </c>
      <c r="Q51" s="25">
        <f>SUMIFS(C51:L51, C6:L6, "19MEE435_CO4")</f>
        <v>14</v>
      </c>
    </row>
    <row r="52" spans="1:17" x14ac:dyDescent="0.3">
      <c r="A52" s="26" t="s">
        <v>215</v>
      </c>
      <c r="B52" s="26" t="s">
        <v>216</v>
      </c>
      <c r="C52" s="26">
        <v>8</v>
      </c>
      <c r="D52" s="26">
        <v>3</v>
      </c>
      <c r="E52" s="26">
        <v>4</v>
      </c>
      <c r="F52" s="26">
        <v>6</v>
      </c>
      <c r="G52" s="26">
        <v>6</v>
      </c>
      <c r="H52" s="26">
        <v>5</v>
      </c>
      <c r="I52" s="26">
        <v>0</v>
      </c>
      <c r="J52" s="26">
        <v>9</v>
      </c>
      <c r="K52" s="26">
        <v>6</v>
      </c>
      <c r="L52" s="26">
        <v>10</v>
      </c>
      <c r="N52" s="25">
        <f>SUMIFS(C52:L52, C6:L6, "19MEE435_CO1")</f>
        <v>11</v>
      </c>
      <c r="O52" s="25">
        <f>SUMIFS(C52:L52, C6:L6, "19MEE435_CO2")</f>
        <v>19</v>
      </c>
      <c r="P52" s="25">
        <f>SUMIFS(C52:L52, C6:L6, "19MEE435_CO3")</f>
        <v>18</v>
      </c>
      <c r="Q52" s="25">
        <f>SUMIFS(C52:L52, C6:L6, "19MEE435_CO4")</f>
        <v>9</v>
      </c>
    </row>
    <row r="53" spans="1:17" x14ac:dyDescent="0.3">
      <c r="A53" s="24" t="s">
        <v>217</v>
      </c>
      <c r="B53" s="24" t="s">
        <v>218</v>
      </c>
      <c r="C53" s="24">
        <v>8</v>
      </c>
      <c r="D53" s="24">
        <v>10</v>
      </c>
      <c r="E53" s="24">
        <v>6</v>
      </c>
      <c r="F53" s="24">
        <v>8</v>
      </c>
      <c r="G53" s="24">
        <v>6</v>
      </c>
      <c r="H53" s="24">
        <v>8</v>
      </c>
      <c r="I53" s="24">
        <v>9</v>
      </c>
      <c r="J53" s="24">
        <v>9</v>
      </c>
      <c r="K53" s="24">
        <v>7</v>
      </c>
      <c r="L53" s="24">
        <v>4</v>
      </c>
      <c r="N53" s="25">
        <f>SUMIFS(C53:L53, C6:L6, "19MEE435_CO1")</f>
        <v>25</v>
      </c>
      <c r="O53" s="25">
        <f>SUMIFS(C53:L53, C6:L6, "19MEE435_CO2")</f>
        <v>21</v>
      </c>
      <c r="P53" s="25">
        <f>SUMIFS(C53:L53, C6:L6, "19MEE435_CO3")</f>
        <v>12</v>
      </c>
      <c r="Q53" s="25">
        <f>SUMIFS(C53:L53, C6:L6, "19MEE435_CO4")</f>
        <v>17</v>
      </c>
    </row>
    <row r="54" spans="1:17" x14ac:dyDescent="0.3">
      <c r="A54" s="26" t="s">
        <v>219</v>
      </c>
      <c r="B54" s="26" t="s">
        <v>220</v>
      </c>
      <c r="C54" s="26">
        <v>7</v>
      </c>
      <c r="D54" s="26">
        <v>8</v>
      </c>
      <c r="E54" s="26">
        <v>4</v>
      </c>
      <c r="F54" s="26">
        <v>8</v>
      </c>
      <c r="G54" s="26">
        <v>6</v>
      </c>
      <c r="H54" s="26">
        <v>11</v>
      </c>
      <c r="I54" s="26">
        <v>9</v>
      </c>
      <c r="J54" s="26">
        <v>10</v>
      </c>
      <c r="K54" s="26">
        <v>6</v>
      </c>
      <c r="L54" s="26">
        <v>10</v>
      </c>
      <c r="N54" s="25">
        <f>SUMIFS(C54:L54, C6:L6, "19MEE435_CO1")</f>
        <v>28</v>
      </c>
      <c r="O54" s="25">
        <f>SUMIFS(C54:L54, C6:L6, "19MEE435_CO2")</f>
        <v>20</v>
      </c>
      <c r="P54" s="25">
        <f>SUMIFS(C54:L54, C6:L6, "19MEE435_CO3")</f>
        <v>17</v>
      </c>
      <c r="Q54" s="25">
        <f>SUMIFS(C54:L54, C6:L6, "19MEE435_CO4")</f>
        <v>14</v>
      </c>
    </row>
    <row r="55" spans="1:17" x14ac:dyDescent="0.3">
      <c r="A55" s="24" t="s">
        <v>221</v>
      </c>
      <c r="B55" s="24" t="s">
        <v>222</v>
      </c>
      <c r="C55" s="24">
        <v>8</v>
      </c>
      <c r="D55" s="24">
        <v>9</v>
      </c>
      <c r="E55" s="24">
        <v>3</v>
      </c>
      <c r="F55" s="24">
        <v>5</v>
      </c>
      <c r="G55" s="24">
        <v>3</v>
      </c>
      <c r="H55" s="24">
        <v>6</v>
      </c>
      <c r="I55" s="24">
        <v>9</v>
      </c>
      <c r="J55" s="24">
        <v>6</v>
      </c>
      <c r="K55" s="24">
        <v>4</v>
      </c>
      <c r="L55" s="24">
        <v>6</v>
      </c>
      <c r="N55" s="25">
        <f>SUMIFS(C55:L55, C6:L6, "19MEE435_CO1")</f>
        <v>20</v>
      </c>
      <c r="O55" s="25">
        <f>SUMIFS(C55:L55, C6:L6, "19MEE435_CO2")</f>
        <v>12</v>
      </c>
      <c r="P55" s="25">
        <f>SUMIFS(C55:L55, C6:L6, "19MEE435_CO3")</f>
        <v>14</v>
      </c>
      <c r="Q55" s="25">
        <f>SUMIFS(C55:L55, C6:L6, "19MEE435_CO4")</f>
        <v>13</v>
      </c>
    </row>
    <row r="56" spans="1:17" x14ac:dyDescent="0.3">
      <c r="A56" s="26" t="s">
        <v>223</v>
      </c>
      <c r="B56" s="26" t="s">
        <v>224</v>
      </c>
      <c r="C56" s="26">
        <v>4</v>
      </c>
      <c r="D56" s="26">
        <v>5</v>
      </c>
      <c r="E56" s="26">
        <v>3</v>
      </c>
      <c r="F56" s="26">
        <v>4</v>
      </c>
      <c r="G56" s="26">
        <v>5</v>
      </c>
      <c r="H56" s="26">
        <v>0</v>
      </c>
      <c r="I56" s="26">
        <v>0</v>
      </c>
      <c r="J56" s="26">
        <v>0</v>
      </c>
      <c r="K56" s="26">
        <v>3</v>
      </c>
      <c r="L56" s="26">
        <v>0</v>
      </c>
      <c r="N56" s="25">
        <f>SUMIFS(C56:L56, C6:L6, "19MEE435_CO1")</f>
        <v>4</v>
      </c>
      <c r="O56" s="25">
        <f>SUMIFS(C56:L56, C6:L6, "19MEE435_CO2")</f>
        <v>8</v>
      </c>
      <c r="P56" s="25">
        <f>SUMIFS(C56:L56, C6:L6, "19MEE435_CO3")</f>
        <v>4</v>
      </c>
      <c r="Q56" s="25">
        <f>SUMIFS(C56:L56, C6:L6, "19MEE435_CO4")</f>
        <v>8</v>
      </c>
    </row>
    <row r="57" spans="1:17" x14ac:dyDescent="0.3">
      <c r="A57" s="24" t="s">
        <v>225</v>
      </c>
      <c r="B57" s="24" t="s">
        <v>226</v>
      </c>
      <c r="C57" s="24">
        <v>8</v>
      </c>
      <c r="D57" s="24">
        <v>9</v>
      </c>
      <c r="E57" s="24">
        <v>8</v>
      </c>
      <c r="F57" s="24">
        <v>8</v>
      </c>
      <c r="G57" s="24">
        <v>6</v>
      </c>
      <c r="H57" s="24">
        <v>9</v>
      </c>
      <c r="I57" s="24">
        <v>0</v>
      </c>
      <c r="J57" s="24">
        <v>10</v>
      </c>
      <c r="K57" s="24">
        <v>8</v>
      </c>
      <c r="L57" s="24">
        <v>10</v>
      </c>
      <c r="N57" s="25">
        <f>SUMIFS(C57:L57, C6:L6, "19MEE435_CO1")</f>
        <v>17</v>
      </c>
      <c r="O57" s="25">
        <f>SUMIFS(C57:L57, C6:L6, "19MEE435_CO2")</f>
        <v>24</v>
      </c>
      <c r="P57" s="25">
        <f>SUMIFS(C57:L57, C6:L6, "19MEE435_CO3")</f>
        <v>18</v>
      </c>
      <c r="Q57" s="25">
        <f>SUMIFS(C57:L57, C6:L6, "19MEE435_CO4")</f>
        <v>17</v>
      </c>
    </row>
    <row r="58" spans="1:17" x14ac:dyDescent="0.3">
      <c r="A58" s="26" t="s">
        <v>227</v>
      </c>
      <c r="B58" s="26" t="s">
        <v>228</v>
      </c>
      <c r="C58" s="26">
        <v>10</v>
      </c>
      <c r="D58" s="26">
        <v>10</v>
      </c>
      <c r="E58" s="26">
        <v>4</v>
      </c>
      <c r="F58" s="26">
        <v>9</v>
      </c>
      <c r="G58" s="26">
        <v>6</v>
      </c>
      <c r="H58" s="26">
        <v>9</v>
      </c>
      <c r="I58" s="26">
        <v>0</v>
      </c>
      <c r="J58" s="26">
        <v>10</v>
      </c>
      <c r="K58" s="26">
        <v>9</v>
      </c>
      <c r="L58" s="26">
        <v>12</v>
      </c>
      <c r="N58" s="25">
        <f>SUMIFS(C58:L58, C6:L6, "19MEE435_CO1")</f>
        <v>18</v>
      </c>
      <c r="O58" s="25">
        <f>SUMIFS(C58:L58, C6:L6, "19MEE435_CO2")</f>
        <v>20</v>
      </c>
      <c r="P58" s="25">
        <f>SUMIFS(C58:L58, C6:L6, "19MEE435_CO3")</f>
        <v>22</v>
      </c>
      <c r="Q58" s="25">
        <f>SUMIFS(C58:L58, C6:L6, "19MEE435_CO4")</f>
        <v>19</v>
      </c>
    </row>
    <row r="59" spans="1:17" x14ac:dyDescent="0.3">
      <c r="A59" s="24" t="s">
        <v>229</v>
      </c>
      <c r="B59" s="24" t="s">
        <v>230</v>
      </c>
      <c r="C59" s="24">
        <v>6</v>
      </c>
      <c r="D59" s="24">
        <v>6</v>
      </c>
      <c r="E59" s="24">
        <v>8</v>
      </c>
      <c r="F59" s="24">
        <v>8</v>
      </c>
      <c r="G59" s="24">
        <v>6</v>
      </c>
      <c r="H59" s="24">
        <v>0</v>
      </c>
      <c r="I59" s="24">
        <v>7</v>
      </c>
      <c r="J59" s="24">
        <v>8</v>
      </c>
      <c r="K59" s="24">
        <v>6</v>
      </c>
      <c r="L59" s="24">
        <v>6</v>
      </c>
      <c r="N59" s="25">
        <f>SUMIFS(C59:L59, C6:L6, "19MEE435_CO1")</f>
        <v>15</v>
      </c>
      <c r="O59" s="25">
        <f>SUMIFS(C59:L59, C6:L6, "19MEE435_CO2")</f>
        <v>22</v>
      </c>
      <c r="P59" s="25">
        <f>SUMIFS(C59:L59, C6:L6, "19MEE435_CO3")</f>
        <v>12</v>
      </c>
      <c r="Q59" s="25">
        <f>SUMIFS(C59:L59, C6:L6, "19MEE435_CO4")</f>
        <v>12</v>
      </c>
    </row>
    <row r="60" spans="1:17" x14ac:dyDescent="0.3">
      <c r="A60" s="26" t="s">
        <v>231</v>
      </c>
      <c r="B60" s="26" t="s">
        <v>232</v>
      </c>
      <c r="C60" s="26">
        <v>6</v>
      </c>
      <c r="D60" s="26">
        <v>8</v>
      </c>
      <c r="E60" s="26">
        <v>6</v>
      </c>
      <c r="F60" s="26">
        <v>8</v>
      </c>
      <c r="G60" s="26">
        <v>6</v>
      </c>
      <c r="H60" s="26">
        <v>10</v>
      </c>
      <c r="I60" s="26">
        <v>8</v>
      </c>
      <c r="J60" s="26">
        <v>10</v>
      </c>
      <c r="K60" s="26">
        <v>6</v>
      </c>
      <c r="L60" s="26">
        <v>10</v>
      </c>
      <c r="N60" s="25">
        <f>SUMIFS(C60:L60, C6:L6, "19MEE435_CO1")</f>
        <v>26</v>
      </c>
      <c r="O60" s="25">
        <f>SUMIFS(C60:L60, C6:L6, "19MEE435_CO2")</f>
        <v>22</v>
      </c>
      <c r="P60" s="25">
        <f>SUMIFS(C60:L60, C6:L6, "19MEE435_CO3")</f>
        <v>16</v>
      </c>
      <c r="Q60" s="25">
        <f>SUMIFS(C60:L60, C6:L6, "19MEE435_CO4")</f>
        <v>14</v>
      </c>
    </row>
    <row r="61" spans="1:17" x14ac:dyDescent="0.3">
      <c r="A61" s="24" t="s">
        <v>233</v>
      </c>
      <c r="B61" s="24" t="s">
        <v>234</v>
      </c>
      <c r="C61" s="24">
        <v>8</v>
      </c>
      <c r="D61" s="24">
        <v>8</v>
      </c>
      <c r="E61" s="24">
        <v>8</v>
      </c>
      <c r="F61" s="24">
        <v>8</v>
      </c>
      <c r="G61" s="24">
        <v>6</v>
      </c>
      <c r="H61" s="24">
        <v>10</v>
      </c>
      <c r="I61" s="24">
        <v>0</v>
      </c>
      <c r="J61" s="24">
        <v>9</v>
      </c>
      <c r="K61" s="24">
        <v>4</v>
      </c>
      <c r="L61" s="24">
        <v>8</v>
      </c>
      <c r="N61" s="25">
        <f>SUMIFS(C61:L61, C6:L6, "19MEE435_CO1")</f>
        <v>18</v>
      </c>
      <c r="O61" s="25">
        <f>SUMIFS(C61:L61, C6:L6, "19MEE435_CO2")</f>
        <v>23</v>
      </c>
      <c r="P61" s="25">
        <f>SUMIFS(C61:L61, C6:L6, "19MEE435_CO3")</f>
        <v>16</v>
      </c>
      <c r="Q61" s="25">
        <f>SUMIFS(C61:L61, C6:L6, "19MEE435_CO4")</f>
        <v>12</v>
      </c>
    </row>
    <row r="62" spans="1:17" x14ac:dyDescent="0.3">
      <c r="A62" s="26" t="s">
        <v>235</v>
      </c>
      <c r="B62" s="26" t="s">
        <v>236</v>
      </c>
      <c r="C62" s="26">
        <v>9</v>
      </c>
      <c r="D62" s="26">
        <v>4</v>
      </c>
      <c r="E62" s="26">
        <v>6</v>
      </c>
      <c r="F62" s="26">
        <v>9</v>
      </c>
      <c r="G62" s="26">
        <v>5</v>
      </c>
      <c r="H62" s="26">
        <v>12</v>
      </c>
      <c r="I62" s="26">
        <v>9</v>
      </c>
      <c r="J62" s="26">
        <v>8</v>
      </c>
      <c r="K62" s="26">
        <v>6</v>
      </c>
      <c r="L62" s="26">
        <v>10</v>
      </c>
      <c r="N62" s="25">
        <f>SUMIFS(C62:L62, C6:L6, "19MEE435_CO1")</f>
        <v>30</v>
      </c>
      <c r="O62" s="25">
        <f>SUMIFS(C62:L62, C6:L6, "19MEE435_CO2")</f>
        <v>19</v>
      </c>
      <c r="P62" s="25">
        <f>SUMIFS(C62:L62, C6:L6, "19MEE435_CO3")</f>
        <v>19</v>
      </c>
      <c r="Q62" s="25">
        <f>SUMIFS(C62:L62, C6:L6, "19MEE435_CO4")</f>
        <v>10</v>
      </c>
    </row>
    <row r="63" spans="1:17" x14ac:dyDescent="0.3">
      <c r="A63" s="24" t="s">
        <v>237</v>
      </c>
      <c r="B63" s="24" t="s">
        <v>238</v>
      </c>
      <c r="C63" s="24">
        <v>6</v>
      </c>
      <c r="D63" s="24">
        <v>9</v>
      </c>
      <c r="E63" s="24">
        <v>4</v>
      </c>
      <c r="F63" s="24">
        <v>8</v>
      </c>
      <c r="G63" s="24">
        <v>6</v>
      </c>
      <c r="H63" s="24">
        <v>12</v>
      </c>
      <c r="I63" s="24">
        <v>10</v>
      </c>
      <c r="J63" s="24">
        <v>9</v>
      </c>
      <c r="K63" s="24">
        <v>10</v>
      </c>
      <c r="L63" s="24">
        <v>10</v>
      </c>
      <c r="N63" s="25">
        <f>SUMIFS(C63:L63, C6:L6, "19MEE435_CO1")</f>
        <v>30</v>
      </c>
      <c r="O63" s="25">
        <f>SUMIFS(C63:L63, C6:L6, "19MEE435_CO2")</f>
        <v>19</v>
      </c>
      <c r="P63" s="25">
        <f>SUMIFS(C63:L63, C6:L6, "19MEE435_CO3")</f>
        <v>16</v>
      </c>
      <c r="Q63" s="25">
        <f>SUMIFS(C63:L63, C6:L6, "19MEE435_CO4")</f>
        <v>19</v>
      </c>
    </row>
    <row r="64" spans="1:17" x14ac:dyDescent="0.3">
      <c r="A64" s="26" t="s">
        <v>239</v>
      </c>
      <c r="B64" s="26" t="s">
        <v>240</v>
      </c>
      <c r="C64" s="26">
        <v>9</v>
      </c>
      <c r="D64" s="26">
        <v>8</v>
      </c>
      <c r="E64" s="26">
        <v>5</v>
      </c>
      <c r="F64" s="26">
        <v>8</v>
      </c>
      <c r="G64" s="26">
        <v>6</v>
      </c>
      <c r="H64" s="26">
        <v>5</v>
      </c>
      <c r="I64" s="26">
        <v>0</v>
      </c>
      <c r="J64" s="26">
        <v>10</v>
      </c>
      <c r="K64" s="26">
        <v>10</v>
      </c>
      <c r="L64" s="26">
        <v>5</v>
      </c>
      <c r="N64" s="25">
        <f>SUMIFS(C64:L64, C6:L6, "19MEE435_CO1")</f>
        <v>13</v>
      </c>
      <c r="O64" s="25">
        <f>SUMIFS(C64:L64, C6:L6, "19MEE435_CO2")</f>
        <v>21</v>
      </c>
      <c r="P64" s="25">
        <f>SUMIFS(C64:L64, C6:L6, "19MEE435_CO3")</f>
        <v>14</v>
      </c>
      <c r="Q64" s="25">
        <f>SUMIFS(C64:L64, C6:L6, "19MEE435_CO4")</f>
        <v>18</v>
      </c>
    </row>
    <row r="65" spans="1:17" x14ac:dyDescent="0.3">
      <c r="A65" s="24" t="s">
        <v>241</v>
      </c>
      <c r="B65" s="24" t="s">
        <v>242</v>
      </c>
      <c r="C65" s="24">
        <v>6</v>
      </c>
      <c r="D65" s="24">
        <v>8</v>
      </c>
      <c r="E65" s="24">
        <v>0</v>
      </c>
      <c r="F65" s="24">
        <v>7</v>
      </c>
      <c r="G65" s="24">
        <v>6</v>
      </c>
      <c r="H65" s="24">
        <v>12</v>
      </c>
      <c r="I65" s="24">
        <v>0</v>
      </c>
      <c r="J65" s="24">
        <v>7</v>
      </c>
      <c r="K65" s="24">
        <v>4</v>
      </c>
      <c r="L65" s="24">
        <v>0</v>
      </c>
      <c r="N65" s="25">
        <f>SUMIFS(C65:L65, C6:L6, "19MEE435_CO1")</f>
        <v>19</v>
      </c>
      <c r="O65" s="25">
        <f>SUMIFS(C65:L65, C6:L6, "19MEE435_CO2")</f>
        <v>13</v>
      </c>
      <c r="P65" s="25">
        <f>SUMIFS(C65:L65, C6:L6, "19MEE435_CO3")</f>
        <v>6</v>
      </c>
      <c r="Q65" s="25">
        <f>SUMIFS(C65:L65, C6:L6, "19MEE435_CO4")</f>
        <v>12</v>
      </c>
    </row>
    <row r="66" spans="1:17" x14ac:dyDescent="0.3">
      <c r="A66" s="26" t="s">
        <v>243</v>
      </c>
      <c r="B66" s="26" t="s">
        <v>244</v>
      </c>
      <c r="C66" s="26">
        <v>8</v>
      </c>
      <c r="D66" s="26">
        <v>0</v>
      </c>
      <c r="E66" s="26">
        <v>3</v>
      </c>
      <c r="F66" s="26">
        <v>8</v>
      </c>
      <c r="G66" s="26">
        <v>6</v>
      </c>
      <c r="H66" s="26">
        <v>12</v>
      </c>
      <c r="I66" s="26">
        <v>10</v>
      </c>
      <c r="J66" s="26">
        <v>0</v>
      </c>
      <c r="K66" s="26">
        <v>3</v>
      </c>
      <c r="L66" s="26">
        <v>10</v>
      </c>
      <c r="N66" s="25">
        <f>SUMIFS(C66:L66, C6:L6, "19MEE435_CO1")</f>
        <v>30</v>
      </c>
      <c r="O66" s="25">
        <f>SUMIFS(C66:L66, C6:L6, "19MEE435_CO2")</f>
        <v>9</v>
      </c>
      <c r="P66" s="25">
        <f>SUMIFS(C66:L66, C6:L6, "19MEE435_CO3")</f>
        <v>18</v>
      </c>
      <c r="Q66" s="25">
        <f>SUMIFS(C66:L66, C6:L6, "19MEE435_CO4")</f>
        <v>3</v>
      </c>
    </row>
    <row r="67" spans="1:17" x14ac:dyDescent="0.3">
      <c r="A67" s="24" t="s">
        <v>245</v>
      </c>
      <c r="B67" s="24" t="s">
        <v>246</v>
      </c>
      <c r="C67" s="24">
        <v>8</v>
      </c>
      <c r="D67" s="24">
        <v>8</v>
      </c>
      <c r="E67" s="24">
        <v>4</v>
      </c>
      <c r="F67" s="24">
        <v>8</v>
      </c>
      <c r="G67" s="24">
        <v>6</v>
      </c>
      <c r="H67" s="24">
        <v>5</v>
      </c>
      <c r="I67" s="24">
        <v>0</v>
      </c>
      <c r="J67" s="24">
        <v>10</v>
      </c>
      <c r="K67" s="24">
        <v>8</v>
      </c>
      <c r="L67" s="24">
        <v>6</v>
      </c>
      <c r="N67" s="25">
        <f>SUMIFS(C67:L67, C6:L6, "19MEE435_CO1")</f>
        <v>13</v>
      </c>
      <c r="O67" s="25">
        <f>SUMIFS(C67:L67, C6:L6, "19MEE435_CO2")</f>
        <v>20</v>
      </c>
      <c r="P67" s="25">
        <f>SUMIFS(C67:L67, C6:L6, "19MEE435_CO3")</f>
        <v>14</v>
      </c>
      <c r="Q67" s="25">
        <f>SUMIFS(C67:L67, C6:L6, "19MEE435_CO4")</f>
        <v>16</v>
      </c>
    </row>
    <row r="68" spans="1:17" x14ac:dyDescent="0.3">
      <c r="A68" s="26" t="s">
        <v>247</v>
      </c>
      <c r="B68" s="26" t="s">
        <v>248</v>
      </c>
      <c r="C68" s="26">
        <v>8</v>
      </c>
      <c r="D68" s="26">
        <v>10</v>
      </c>
      <c r="E68" s="26">
        <v>1</v>
      </c>
      <c r="F68" s="26">
        <v>8</v>
      </c>
      <c r="G68" s="26">
        <v>5</v>
      </c>
      <c r="H68" s="26">
        <v>12</v>
      </c>
      <c r="I68" s="26">
        <v>10</v>
      </c>
      <c r="J68" s="26">
        <v>8</v>
      </c>
      <c r="K68" s="26">
        <v>6</v>
      </c>
      <c r="L68" s="26">
        <v>4</v>
      </c>
      <c r="N68" s="25">
        <f>SUMIFS(C68:L68, C6:L6, "19MEE435_CO1")</f>
        <v>30</v>
      </c>
      <c r="O68" s="25">
        <f>SUMIFS(C68:L68, C6:L6, "19MEE435_CO2")</f>
        <v>14</v>
      </c>
      <c r="P68" s="25">
        <f>SUMIFS(C68:L68, C6:L6, "19MEE435_CO3")</f>
        <v>12</v>
      </c>
      <c r="Q68" s="25">
        <f>SUMIFS(C68:L68, C6:L6, "19MEE435_CO4")</f>
        <v>16</v>
      </c>
    </row>
    <row r="69" spans="1:17" x14ac:dyDescent="0.3">
      <c r="A69" s="24" t="s">
        <v>249</v>
      </c>
      <c r="B69" s="24" t="s">
        <v>250</v>
      </c>
      <c r="C69" s="24">
        <v>8</v>
      </c>
      <c r="D69" s="24">
        <v>2</v>
      </c>
      <c r="E69" s="24">
        <v>5</v>
      </c>
      <c r="F69" s="24">
        <v>8</v>
      </c>
      <c r="G69" s="24">
        <v>6</v>
      </c>
      <c r="H69" s="24">
        <v>0</v>
      </c>
      <c r="I69" s="24">
        <v>0</v>
      </c>
      <c r="J69" s="24">
        <v>8</v>
      </c>
      <c r="K69" s="24">
        <v>0</v>
      </c>
      <c r="L69" s="24">
        <v>0</v>
      </c>
      <c r="N69" s="25">
        <f>SUMIFS(C69:L69, C6:L6, "19MEE435_CO1")</f>
        <v>8</v>
      </c>
      <c r="O69" s="25">
        <f>SUMIFS(C69:L69, C6:L6, "19MEE435_CO2")</f>
        <v>19</v>
      </c>
      <c r="P69" s="25">
        <f>SUMIFS(C69:L69, C6:L6, "19MEE435_CO3")</f>
        <v>8</v>
      </c>
      <c r="Q69" s="25">
        <f>SUMIFS(C69:L69, C6:L6, "19MEE435_CO4")</f>
        <v>2</v>
      </c>
    </row>
    <row r="70" spans="1:17" x14ac:dyDescent="0.3">
      <c r="A70" s="26" t="s">
        <v>251</v>
      </c>
      <c r="B70" s="26" t="s">
        <v>252</v>
      </c>
      <c r="C70" s="26">
        <v>8</v>
      </c>
      <c r="D70" s="26">
        <v>0</v>
      </c>
      <c r="E70" s="26">
        <v>2</v>
      </c>
      <c r="F70" s="26">
        <v>8</v>
      </c>
      <c r="G70" s="26">
        <v>6</v>
      </c>
      <c r="H70" s="26">
        <v>2</v>
      </c>
      <c r="I70" s="26">
        <v>6</v>
      </c>
      <c r="J70" s="26">
        <v>4</v>
      </c>
      <c r="K70" s="26">
        <v>8</v>
      </c>
      <c r="L70" s="26">
        <v>8</v>
      </c>
      <c r="N70" s="25">
        <f>SUMIFS(C70:L70, C6:L6, "19MEE435_CO1")</f>
        <v>16</v>
      </c>
      <c r="O70" s="25">
        <f>SUMIFS(C70:L70, C6:L6, "19MEE435_CO2")</f>
        <v>12</v>
      </c>
      <c r="P70" s="25">
        <f>SUMIFS(C70:L70, C6:L6, "19MEE435_CO3")</f>
        <v>16</v>
      </c>
      <c r="Q70" s="25">
        <f>SUMIFS(C70:L70, C6:L6, "19MEE435_CO4")</f>
        <v>8</v>
      </c>
    </row>
    <row r="73" spans="1:17" x14ac:dyDescent="0.3">
      <c r="A73" s="27" t="s">
        <v>55</v>
      </c>
      <c r="B73" s="51" t="s">
        <v>56</v>
      </c>
      <c r="C73" s="47"/>
    </row>
    <row r="74" spans="1:17" x14ac:dyDescent="0.3">
      <c r="A74" s="28" t="s">
        <v>57</v>
      </c>
      <c r="B74" s="46" t="s">
        <v>58</v>
      </c>
      <c r="C74" s="47"/>
    </row>
    <row r="75" spans="1:17" x14ac:dyDescent="0.3">
      <c r="A75" s="29" t="s">
        <v>59</v>
      </c>
      <c r="B75" s="50" t="s">
        <v>60</v>
      </c>
      <c r="C75" s="47"/>
    </row>
    <row r="76" spans="1:17" x14ac:dyDescent="0.3">
      <c r="A76" s="30" t="s">
        <v>75</v>
      </c>
      <c r="B76" s="49" t="s">
        <v>76</v>
      </c>
      <c r="C76" s="47"/>
    </row>
    <row r="77" spans="1:17" x14ac:dyDescent="0.3">
      <c r="A77" s="31" t="s">
        <v>77</v>
      </c>
      <c r="B77" s="48" t="s">
        <v>78</v>
      </c>
      <c r="C77" s="47"/>
    </row>
  </sheetData>
  <sheetProtection sheet="1"/>
  <mergeCells count="7">
    <mergeCell ref="B74:C74"/>
    <mergeCell ref="B77:C77"/>
    <mergeCell ref="B76:C76"/>
    <mergeCell ref="B1:L1"/>
    <mergeCell ref="B9:L9"/>
    <mergeCell ref="B75:C75"/>
    <mergeCell ref="B73:C73"/>
  </mergeCells>
  <conditionalFormatting sqref="A11:L70">
    <cfRule type="expression" dxfId="29" priority="82">
      <formula>ISBLANK(A11)</formula>
    </cfRule>
  </conditionalFormatting>
  <conditionalFormatting sqref="C3">
    <cfRule type="expression" dxfId="28" priority="2">
      <formula>ISBLANK(C3)</formula>
    </cfRule>
  </conditionalFormatting>
  <conditionalFormatting sqref="C4">
    <cfRule type="expression" dxfId="27" priority="4">
      <formula>ISBLANK(C4)</formula>
    </cfRule>
  </conditionalFormatting>
  <conditionalFormatting sqref="C5">
    <cfRule type="expression" dxfId="26" priority="6">
      <formula>ISBLANK(C5)</formula>
    </cfRule>
  </conditionalFormatting>
  <conditionalFormatting sqref="C10">
    <cfRule type="expression" dxfId="25" priority="81">
      <formula>COUNTIF(C11:C70, "&gt;="&amp;$C$4)=0</formula>
    </cfRule>
  </conditionalFormatting>
  <conditionalFormatting sqref="C11:C70">
    <cfRule type="expression" dxfId="24" priority="83">
      <formula>C11&gt;$C$3</formula>
    </cfRule>
  </conditionalFormatting>
  <conditionalFormatting sqref="C3:L3">
    <cfRule type="expression" dxfId="23" priority="1">
      <formula>OR(C3&gt;100,C3&lt;0)</formula>
    </cfRule>
  </conditionalFormatting>
  <conditionalFormatting sqref="C4:L4">
    <cfRule type="expression" dxfId="22" priority="3">
      <formula>OR(C4&gt;max_marks_cell,C4&lt;0)</formula>
    </cfRule>
  </conditionalFormatting>
  <conditionalFormatting sqref="C5:L5">
    <cfRule type="expression" dxfId="21" priority="5">
      <formula>OR(C5&gt;4,C5&lt;0)</formula>
    </cfRule>
  </conditionalFormatting>
  <conditionalFormatting sqref="C7:L7">
    <cfRule type="expression" dxfId="20" priority="7">
      <formula>OR(C7&gt;100,C7&lt;0)</formula>
    </cfRule>
    <cfRule type="expression" dxfId="19" priority="8">
      <formula>ISBLANK(C7)</formula>
    </cfRule>
  </conditionalFormatting>
  <conditionalFormatting sqref="D10">
    <cfRule type="expression" dxfId="18" priority="86">
      <formula>COUNTIF(D11:D70, "&gt;="&amp;$D$4)=0</formula>
    </cfRule>
  </conditionalFormatting>
  <conditionalFormatting sqref="D11:D70">
    <cfRule type="expression" dxfId="17" priority="88">
      <formula>D11&gt;$D$3</formula>
    </cfRule>
  </conditionalFormatting>
  <conditionalFormatting sqref="D3:L5">
    <cfRule type="expression" dxfId="16" priority="10">
      <formula>ISBLANK(D3)</formula>
    </cfRule>
  </conditionalFormatting>
  <conditionalFormatting sqref="E10">
    <cfRule type="expression" dxfId="15" priority="91">
      <formula>COUNTIF(E11:E70, "&gt;="&amp;$E$4)=0</formula>
    </cfRule>
  </conditionalFormatting>
  <conditionalFormatting sqref="E11:E70">
    <cfRule type="expression" dxfId="14" priority="93">
      <formula>E11&gt;$E$3</formula>
    </cfRule>
  </conditionalFormatting>
  <conditionalFormatting sqref="F10">
    <cfRule type="expression" dxfId="13" priority="96">
      <formula>COUNTIF(F11:F70, "&gt;="&amp;$F$4)=0</formula>
    </cfRule>
  </conditionalFormatting>
  <conditionalFormatting sqref="F11:F70">
    <cfRule type="expression" dxfId="12" priority="98">
      <formula>F11&gt;$F$3</formula>
    </cfRule>
  </conditionalFormatting>
  <conditionalFormatting sqref="G10">
    <cfRule type="expression" dxfId="11" priority="101">
      <formula>COUNTIF(G11:G70, "&gt;="&amp;$G$4)=0</formula>
    </cfRule>
  </conditionalFormatting>
  <conditionalFormatting sqref="G11:G70">
    <cfRule type="expression" dxfId="10" priority="103">
      <formula>G11&gt;$G$3</formula>
    </cfRule>
  </conditionalFormatting>
  <conditionalFormatting sqref="H10">
    <cfRule type="expression" dxfId="9" priority="106">
      <formula>COUNTIF(H11:H70, "&gt;="&amp;$H$4)=0</formula>
    </cfRule>
  </conditionalFormatting>
  <conditionalFormatting sqref="H11:H70">
    <cfRule type="expression" dxfId="8" priority="108">
      <formula>H11&gt;$H$3</formula>
    </cfRule>
  </conditionalFormatting>
  <conditionalFormatting sqref="I10">
    <cfRule type="expression" dxfId="7" priority="111">
      <formula>COUNTIF(I11:I70, "&gt;="&amp;$I$4)=0</formula>
    </cfRule>
  </conditionalFormatting>
  <conditionalFormatting sqref="I11:I70">
    <cfRule type="expression" dxfId="6" priority="113">
      <formula>I11&gt;$I$3</formula>
    </cfRule>
  </conditionalFormatting>
  <conditionalFormatting sqref="J10">
    <cfRule type="expression" dxfId="5" priority="116">
      <formula>COUNTIF(J11:J70, "&gt;="&amp;$J$4)=0</formula>
    </cfRule>
  </conditionalFormatting>
  <conditionalFormatting sqref="J11:J70">
    <cfRule type="expression" dxfId="4" priority="118">
      <formula>J11&gt;$J$3</formula>
    </cfRule>
  </conditionalFormatting>
  <conditionalFormatting sqref="K10">
    <cfRule type="expression" dxfId="3" priority="121">
      <formula>COUNTIF(K11:K70, "&gt;="&amp;$K$4)=0</formula>
    </cfRule>
  </conditionalFormatting>
  <conditionalFormatting sqref="K11:K70">
    <cfRule type="expression" dxfId="2" priority="123">
      <formula>K11&gt;$K$3</formula>
    </cfRule>
  </conditionalFormatting>
  <conditionalFormatting sqref="L10">
    <cfRule type="expression" dxfId="1" priority="126">
      <formula>COUNTIF(L11:L70, "&gt;="&amp;$L$4)=0</formula>
    </cfRule>
  </conditionalFormatting>
  <conditionalFormatting sqref="L11:L70">
    <cfRule type="expression" dxfId="0" priority="128">
      <formula>L11&gt;$L$3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1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32"/>
      <c r="M1" s="53" t="s">
        <v>84</v>
      </c>
      <c r="N1" s="53"/>
      <c r="O1" s="53"/>
      <c r="P1" s="53"/>
    </row>
    <row r="2" spans="1:16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2"/>
      <c r="M2" s="34" t="s">
        <v>24</v>
      </c>
      <c r="N2" s="34" t="s">
        <v>27</v>
      </c>
      <c r="O2" s="34" t="s">
        <v>30</v>
      </c>
      <c r="P2" s="34" t="s">
        <v>32</v>
      </c>
    </row>
    <row r="3" spans="1:16" x14ac:dyDescent="0.3">
      <c r="A3" s="18">
        <f>'Combined_MIDTERM-I'!I3</f>
        <v>18</v>
      </c>
      <c r="B3" s="18">
        <f>'Combined_MIDTERM-I'!J3</f>
        <v>22</v>
      </c>
      <c r="C3" s="18">
        <f>'Combined_MIDTERM-I'!K3</f>
        <v>10</v>
      </c>
      <c r="D3" s="18">
        <f>'Combined_MIDTERM-I'!L3</f>
        <v>0</v>
      </c>
      <c r="F3" s="18">
        <f>'Combined_CA-I'!N3</f>
        <v>20</v>
      </c>
      <c r="G3" s="18">
        <f>'Combined_CA-I'!O3</f>
        <v>20</v>
      </c>
      <c r="H3" s="18">
        <f>'Combined_CA-I'!P3</f>
        <v>20</v>
      </c>
      <c r="I3" s="18">
        <f>'Combined_CA-I'!Q3</f>
        <v>40</v>
      </c>
      <c r="K3" s="32"/>
      <c r="M3" s="18">
        <f t="shared" ref="M3:P4" si="0">SUM(A3,F3)</f>
        <v>38</v>
      </c>
      <c r="N3" s="18">
        <f t="shared" si="0"/>
        <v>42</v>
      </c>
      <c r="O3" s="18">
        <f t="shared" si="0"/>
        <v>30</v>
      </c>
      <c r="P3" s="18">
        <f t="shared" si="0"/>
        <v>40</v>
      </c>
    </row>
    <row r="4" spans="1:16" x14ac:dyDescent="0.3">
      <c r="A4" s="18">
        <f>'Combined_MIDTERM-I'!I4</f>
        <v>10.8</v>
      </c>
      <c r="B4" s="18">
        <f>'Combined_MIDTERM-I'!J4</f>
        <v>13.2</v>
      </c>
      <c r="C4" s="18">
        <f>'Combined_MIDTERM-I'!K4</f>
        <v>6</v>
      </c>
      <c r="D4" s="18">
        <f>'Combined_MIDTERM-I'!L4</f>
        <v>0</v>
      </c>
      <c r="F4" s="18">
        <f>'Combined_CA-I'!N4</f>
        <v>12</v>
      </c>
      <c r="G4" s="18">
        <f>'Combined_CA-I'!O4</f>
        <v>12</v>
      </c>
      <c r="H4" s="18">
        <f>'Combined_CA-I'!P4</f>
        <v>12</v>
      </c>
      <c r="I4" s="18">
        <f>'Combined_CA-I'!Q4</f>
        <v>24</v>
      </c>
      <c r="K4" s="32"/>
      <c r="M4" s="18">
        <f t="shared" si="0"/>
        <v>22.8</v>
      </c>
      <c r="N4" s="18">
        <f t="shared" si="0"/>
        <v>25.2</v>
      </c>
      <c r="O4" s="18">
        <f t="shared" si="0"/>
        <v>18</v>
      </c>
      <c r="P4" s="18">
        <f t="shared" si="0"/>
        <v>24</v>
      </c>
    </row>
    <row r="5" spans="1:16" x14ac:dyDescent="0.3">
      <c r="K5" s="32"/>
    </row>
    <row r="6" spans="1:16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2"/>
      <c r="M6" s="34" t="s">
        <v>24</v>
      </c>
      <c r="N6" s="34" t="s">
        <v>27</v>
      </c>
      <c r="O6" s="34" t="s">
        <v>30</v>
      </c>
      <c r="P6" s="34" t="s">
        <v>32</v>
      </c>
    </row>
    <row r="7" spans="1:16" x14ac:dyDescent="0.3">
      <c r="A7" s="18">
        <f>'Combined_MIDTERM-I'!I11</f>
        <v>5</v>
      </c>
      <c r="B7" s="18">
        <f>'Combined_MIDTERM-I'!J11</f>
        <v>12</v>
      </c>
      <c r="C7" s="18">
        <f>'Combined_MIDTERM-I'!K11</f>
        <v>4</v>
      </c>
      <c r="D7" s="18">
        <f>'Combined_MIDTERM-I'!L11</f>
        <v>0</v>
      </c>
      <c r="F7" s="18">
        <f>'Combined_CA-I'!N11</f>
        <v>17</v>
      </c>
      <c r="G7" s="18">
        <f>'Combined_CA-I'!O11</f>
        <v>15</v>
      </c>
      <c r="H7" s="18">
        <f>'Combined_CA-I'!P11</f>
        <v>16</v>
      </c>
      <c r="I7" s="18">
        <f>'Combined_CA-I'!Q11</f>
        <v>29</v>
      </c>
      <c r="K7" s="32"/>
      <c r="M7" s="18">
        <f t="shared" ref="M7:M38" si="1">SUM(A7,F7)</f>
        <v>22</v>
      </c>
      <c r="N7" s="18">
        <f t="shared" ref="N7:N38" si="2">SUM(B7,G7)</f>
        <v>27</v>
      </c>
      <c r="O7" s="18">
        <f t="shared" ref="O7:O38" si="3">SUM(C7,H7)</f>
        <v>20</v>
      </c>
      <c r="P7" s="18">
        <f t="shared" ref="P7:P38" si="4">SUM(D7,I7)</f>
        <v>29</v>
      </c>
    </row>
    <row r="8" spans="1:16" x14ac:dyDescent="0.3">
      <c r="A8" s="18">
        <f>'Combined_MIDTERM-I'!I12</f>
        <v>12</v>
      </c>
      <c r="B8" s="18">
        <f>'Combined_MIDTERM-I'!J12</f>
        <v>19</v>
      </c>
      <c r="C8" s="18">
        <f>'Combined_MIDTERM-I'!K12</f>
        <v>2</v>
      </c>
      <c r="D8" s="18">
        <f>'Combined_MIDTERM-I'!L12</f>
        <v>0</v>
      </c>
      <c r="F8" s="18">
        <f>'Combined_CA-I'!N12</f>
        <v>14</v>
      </c>
      <c r="G8" s="18">
        <f>'Combined_CA-I'!O12</f>
        <v>14</v>
      </c>
      <c r="H8" s="18">
        <f>'Combined_CA-I'!P12</f>
        <v>16</v>
      </c>
      <c r="I8" s="18">
        <f>'Combined_CA-I'!Q12</f>
        <v>28</v>
      </c>
      <c r="K8" s="32"/>
      <c r="M8" s="18">
        <f t="shared" si="1"/>
        <v>26</v>
      </c>
      <c r="N8" s="18">
        <f t="shared" si="2"/>
        <v>33</v>
      </c>
      <c r="O8" s="18">
        <f t="shared" si="3"/>
        <v>18</v>
      </c>
      <c r="P8" s="18">
        <f t="shared" si="4"/>
        <v>28</v>
      </c>
    </row>
    <row r="9" spans="1:16" x14ac:dyDescent="0.3">
      <c r="A9" s="18">
        <f>'Combined_MIDTERM-I'!I13</f>
        <v>18</v>
      </c>
      <c r="B9" s="18">
        <f>'Combined_MIDTERM-I'!J13</f>
        <v>20</v>
      </c>
      <c r="C9" s="18">
        <f>'Combined_MIDTERM-I'!K13</f>
        <v>10</v>
      </c>
      <c r="D9" s="18">
        <f>'Combined_MIDTERM-I'!L13</f>
        <v>0</v>
      </c>
      <c r="F9" s="18">
        <f>'Combined_CA-I'!N13</f>
        <v>19</v>
      </c>
      <c r="G9" s="18">
        <f>'Combined_CA-I'!O13</f>
        <v>19</v>
      </c>
      <c r="H9" s="18">
        <f>'Combined_CA-I'!P13</f>
        <v>18</v>
      </c>
      <c r="I9" s="18">
        <f>'Combined_CA-I'!Q13</f>
        <v>38</v>
      </c>
      <c r="K9" s="32"/>
      <c r="M9" s="18">
        <f t="shared" si="1"/>
        <v>37</v>
      </c>
      <c r="N9" s="18">
        <f t="shared" si="2"/>
        <v>39</v>
      </c>
      <c r="O9" s="18">
        <f t="shared" si="3"/>
        <v>28</v>
      </c>
      <c r="P9" s="18">
        <f t="shared" si="4"/>
        <v>38</v>
      </c>
    </row>
    <row r="10" spans="1:16" x14ac:dyDescent="0.3">
      <c r="A10" s="18">
        <f>'Combined_MIDTERM-I'!I14</f>
        <v>14</v>
      </c>
      <c r="B10" s="18">
        <f>'Combined_MIDTERM-I'!J14</f>
        <v>17</v>
      </c>
      <c r="C10" s="18">
        <f>'Combined_MIDTERM-I'!K14</f>
        <v>9</v>
      </c>
      <c r="D10" s="18">
        <f>'Combined_MIDTERM-I'!L14</f>
        <v>0</v>
      </c>
      <c r="F10" s="18">
        <f>'Combined_CA-I'!N14</f>
        <v>17</v>
      </c>
      <c r="G10" s="18">
        <f>'Combined_CA-I'!O14</f>
        <v>16</v>
      </c>
      <c r="H10" s="18">
        <f>'Combined_CA-I'!P14</f>
        <v>17</v>
      </c>
      <c r="I10" s="18">
        <f>'Combined_CA-I'!Q14</f>
        <v>31</v>
      </c>
      <c r="K10" s="32"/>
      <c r="M10" s="18">
        <f t="shared" si="1"/>
        <v>31</v>
      </c>
      <c r="N10" s="18">
        <f t="shared" si="2"/>
        <v>33</v>
      </c>
      <c r="O10" s="18">
        <f t="shared" si="3"/>
        <v>26</v>
      </c>
      <c r="P10" s="18">
        <f t="shared" si="4"/>
        <v>31</v>
      </c>
    </row>
    <row r="11" spans="1:16" x14ac:dyDescent="0.3">
      <c r="A11" s="18">
        <f>'Combined_MIDTERM-I'!I15</f>
        <v>16</v>
      </c>
      <c r="B11" s="18">
        <f>'Combined_MIDTERM-I'!J15</f>
        <v>17</v>
      </c>
      <c r="C11" s="18">
        <f>'Combined_MIDTERM-I'!K15</f>
        <v>9</v>
      </c>
      <c r="D11" s="18">
        <f>'Combined_MIDTERM-I'!L15</f>
        <v>0</v>
      </c>
      <c r="F11" s="18">
        <f>'Combined_CA-I'!N15</f>
        <v>15</v>
      </c>
      <c r="G11" s="18">
        <f>'Combined_CA-I'!O15</f>
        <v>16</v>
      </c>
      <c r="H11" s="18">
        <f>'Combined_CA-I'!P15</f>
        <v>15</v>
      </c>
      <c r="I11" s="18">
        <f>'Combined_CA-I'!Q15</f>
        <v>30</v>
      </c>
      <c r="K11" s="32"/>
      <c r="M11" s="18">
        <f t="shared" si="1"/>
        <v>31</v>
      </c>
      <c r="N11" s="18">
        <f t="shared" si="2"/>
        <v>33</v>
      </c>
      <c r="O11" s="18">
        <f t="shared" si="3"/>
        <v>24</v>
      </c>
      <c r="P11" s="18">
        <f t="shared" si="4"/>
        <v>30</v>
      </c>
    </row>
    <row r="12" spans="1:16" x14ac:dyDescent="0.3">
      <c r="A12" s="18">
        <f>'Combined_MIDTERM-I'!I16</f>
        <v>18</v>
      </c>
      <c r="B12" s="18">
        <f>'Combined_MIDTERM-I'!J16</f>
        <v>17</v>
      </c>
      <c r="C12" s="18">
        <f>'Combined_MIDTERM-I'!K16</f>
        <v>8</v>
      </c>
      <c r="D12" s="18">
        <f>'Combined_MIDTERM-I'!L16</f>
        <v>0</v>
      </c>
      <c r="F12" s="18">
        <f>'Combined_CA-I'!N16</f>
        <v>16</v>
      </c>
      <c r="G12" s="18">
        <f>'Combined_CA-I'!O16</f>
        <v>14</v>
      </c>
      <c r="H12" s="18">
        <f>'Combined_CA-I'!P16</f>
        <v>16</v>
      </c>
      <c r="I12" s="18">
        <f>'Combined_CA-I'!Q16</f>
        <v>33</v>
      </c>
      <c r="K12" s="32"/>
      <c r="M12" s="18">
        <f t="shared" si="1"/>
        <v>34</v>
      </c>
      <c r="N12" s="18">
        <f t="shared" si="2"/>
        <v>31</v>
      </c>
      <c r="O12" s="18">
        <f t="shared" si="3"/>
        <v>24</v>
      </c>
      <c r="P12" s="18">
        <f t="shared" si="4"/>
        <v>33</v>
      </c>
    </row>
    <row r="13" spans="1:16" x14ac:dyDescent="0.3">
      <c r="A13" s="18">
        <f>'Combined_MIDTERM-I'!I17</f>
        <v>13</v>
      </c>
      <c r="B13" s="18">
        <f>'Combined_MIDTERM-I'!J17</f>
        <v>12</v>
      </c>
      <c r="C13" s="18">
        <f>'Combined_MIDTERM-I'!K17</f>
        <v>5</v>
      </c>
      <c r="D13" s="18">
        <f>'Combined_MIDTERM-I'!L17</f>
        <v>0</v>
      </c>
      <c r="F13" s="18">
        <f>'Combined_CA-I'!N17</f>
        <v>16</v>
      </c>
      <c r="G13" s="18">
        <f>'Combined_CA-I'!O17</f>
        <v>15</v>
      </c>
      <c r="H13" s="18">
        <f>'Combined_CA-I'!P17</f>
        <v>15</v>
      </c>
      <c r="I13" s="18">
        <f>'Combined_CA-I'!Q17</f>
        <v>30</v>
      </c>
      <c r="K13" s="32"/>
      <c r="M13" s="18">
        <f t="shared" si="1"/>
        <v>29</v>
      </c>
      <c r="N13" s="18">
        <f t="shared" si="2"/>
        <v>27</v>
      </c>
      <c r="O13" s="18">
        <f t="shared" si="3"/>
        <v>20</v>
      </c>
      <c r="P13" s="18">
        <f t="shared" si="4"/>
        <v>30</v>
      </c>
    </row>
    <row r="14" spans="1:16" x14ac:dyDescent="0.3">
      <c r="A14" s="18">
        <f>'Combined_MIDTERM-I'!I18</f>
        <v>16</v>
      </c>
      <c r="B14" s="18">
        <f>'Combined_MIDTERM-I'!J18</f>
        <v>21</v>
      </c>
      <c r="C14" s="18">
        <f>'Combined_MIDTERM-I'!K18</f>
        <v>10</v>
      </c>
      <c r="D14" s="18">
        <f>'Combined_MIDTERM-I'!L18</f>
        <v>0</v>
      </c>
      <c r="F14" s="18">
        <f>'Combined_CA-I'!N18</f>
        <v>19</v>
      </c>
      <c r="G14" s="18">
        <f>'Combined_CA-I'!O18</f>
        <v>19</v>
      </c>
      <c r="H14" s="18">
        <f>'Combined_CA-I'!P18</f>
        <v>17</v>
      </c>
      <c r="I14" s="18">
        <f>'Combined_CA-I'!Q18</f>
        <v>36</v>
      </c>
      <c r="K14" s="32"/>
      <c r="M14" s="18">
        <f t="shared" si="1"/>
        <v>35</v>
      </c>
      <c r="N14" s="18">
        <f t="shared" si="2"/>
        <v>40</v>
      </c>
      <c r="O14" s="18">
        <f t="shared" si="3"/>
        <v>27</v>
      </c>
      <c r="P14" s="18">
        <f t="shared" si="4"/>
        <v>36</v>
      </c>
    </row>
    <row r="15" spans="1:16" x14ac:dyDescent="0.3">
      <c r="A15" s="18">
        <f>'Combined_MIDTERM-I'!I19</f>
        <v>15</v>
      </c>
      <c r="B15" s="18">
        <f>'Combined_MIDTERM-I'!J19</f>
        <v>19</v>
      </c>
      <c r="C15" s="18">
        <f>'Combined_MIDTERM-I'!K19</f>
        <v>8</v>
      </c>
      <c r="D15" s="18">
        <f>'Combined_MIDTERM-I'!L19</f>
        <v>0</v>
      </c>
      <c r="F15" s="18">
        <f>'Combined_CA-I'!N19</f>
        <v>20</v>
      </c>
      <c r="G15" s="18">
        <f>'Combined_CA-I'!O19</f>
        <v>20</v>
      </c>
      <c r="H15" s="18">
        <f>'Combined_CA-I'!P19</f>
        <v>19</v>
      </c>
      <c r="I15" s="18">
        <f>'Combined_CA-I'!Q19</f>
        <v>37</v>
      </c>
      <c r="K15" s="32"/>
      <c r="M15" s="18">
        <f t="shared" si="1"/>
        <v>35</v>
      </c>
      <c r="N15" s="18">
        <f t="shared" si="2"/>
        <v>39</v>
      </c>
      <c r="O15" s="18">
        <f t="shared" si="3"/>
        <v>27</v>
      </c>
      <c r="P15" s="18">
        <f t="shared" si="4"/>
        <v>37</v>
      </c>
    </row>
    <row r="16" spans="1:16" x14ac:dyDescent="0.3">
      <c r="A16" s="18">
        <f>'Combined_MIDTERM-I'!I20</f>
        <v>12</v>
      </c>
      <c r="B16" s="18">
        <f>'Combined_MIDTERM-I'!J20</f>
        <v>20</v>
      </c>
      <c r="C16" s="18">
        <f>'Combined_MIDTERM-I'!K20</f>
        <v>3</v>
      </c>
      <c r="D16" s="18">
        <f>'Combined_MIDTERM-I'!L20</f>
        <v>0</v>
      </c>
      <c r="F16" s="18">
        <f>'Combined_CA-I'!N20</f>
        <v>17</v>
      </c>
      <c r="G16" s="18">
        <f>'Combined_CA-I'!O20</f>
        <v>17</v>
      </c>
      <c r="H16" s="18">
        <f>'Combined_CA-I'!P20</f>
        <v>17</v>
      </c>
      <c r="I16" s="18">
        <f>'Combined_CA-I'!Q20</f>
        <v>32</v>
      </c>
      <c r="K16" s="32"/>
      <c r="M16" s="18">
        <f t="shared" si="1"/>
        <v>29</v>
      </c>
      <c r="N16" s="18">
        <f t="shared" si="2"/>
        <v>37</v>
      </c>
      <c r="O16" s="18">
        <f t="shared" si="3"/>
        <v>20</v>
      </c>
      <c r="P16" s="18">
        <f t="shared" si="4"/>
        <v>32</v>
      </c>
    </row>
    <row r="17" spans="1:16" x14ac:dyDescent="0.3">
      <c r="A17" s="18">
        <f>'Combined_MIDTERM-I'!I21</f>
        <v>12</v>
      </c>
      <c r="B17" s="18">
        <f>'Combined_MIDTERM-I'!J21</f>
        <v>7</v>
      </c>
      <c r="C17" s="18">
        <f>'Combined_MIDTERM-I'!K21</f>
        <v>0</v>
      </c>
      <c r="D17" s="18">
        <f>'Combined_MIDTERM-I'!L21</f>
        <v>0</v>
      </c>
      <c r="F17" s="18">
        <f>'Combined_CA-I'!N21</f>
        <v>15</v>
      </c>
      <c r="G17" s="18">
        <f>'Combined_CA-I'!O21</f>
        <v>17</v>
      </c>
      <c r="H17" s="18">
        <f>'Combined_CA-I'!P21</f>
        <v>14</v>
      </c>
      <c r="I17" s="18">
        <f>'Combined_CA-I'!Q21</f>
        <v>29</v>
      </c>
      <c r="K17" s="32"/>
      <c r="M17" s="18">
        <f t="shared" si="1"/>
        <v>27</v>
      </c>
      <c r="N17" s="18">
        <f t="shared" si="2"/>
        <v>24</v>
      </c>
      <c r="O17" s="18">
        <f t="shared" si="3"/>
        <v>14</v>
      </c>
      <c r="P17" s="18">
        <f t="shared" si="4"/>
        <v>29</v>
      </c>
    </row>
    <row r="18" spans="1:16" x14ac:dyDescent="0.3">
      <c r="A18" s="18">
        <f>'Combined_MIDTERM-I'!I22</f>
        <v>14</v>
      </c>
      <c r="B18" s="18">
        <f>'Combined_MIDTERM-I'!J22</f>
        <v>5</v>
      </c>
      <c r="C18" s="18">
        <f>'Combined_MIDTERM-I'!K22</f>
        <v>1</v>
      </c>
      <c r="D18" s="18">
        <f>'Combined_MIDTERM-I'!L22</f>
        <v>0</v>
      </c>
      <c r="F18" s="18">
        <f>'Combined_CA-I'!N22</f>
        <v>16</v>
      </c>
      <c r="G18" s="18">
        <f>'Combined_CA-I'!O22</f>
        <v>16</v>
      </c>
      <c r="H18" s="18">
        <f>'Combined_CA-I'!P22</f>
        <v>16</v>
      </c>
      <c r="I18" s="18">
        <f>'Combined_CA-I'!Q22</f>
        <v>31</v>
      </c>
      <c r="K18" s="32"/>
      <c r="M18" s="18">
        <f t="shared" si="1"/>
        <v>30</v>
      </c>
      <c r="N18" s="18">
        <f t="shared" si="2"/>
        <v>21</v>
      </c>
      <c r="O18" s="18">
        <f t="shared" si="3"/>
        <v>17</v>
      </c>
      <c r="P18" s="18">
        <f t="shared" si="4"/>
        <v>31</v>
      </c>
    </row>
    <row r="19" spans="1:16" x14ac:dyDescent="0.3">
      <c r="A19" s="18">
        <f>'Combined_MIDTERM-I'!I23</f>
        <v>12</v>
      </c>
      <c r="B19" s="18">
        <f>'Combined_MIDTERM-I'!J23</f>
        <v>7</v>
      </c>
      <c r="C19" s="18">
        <f>'Combined_MIDTERM-I'!K23</f>
        <v>2</v>
      </c>
      <c r="D19" s="18">
        <f>'Combined_MIDTERM-I'!L23</f>
        <v>0</v>
      </c>
      <c r="F19" s="18">
        <f>'Combined_CA-I'!N23</f>
        <v>17</v>
      </c>
      <c r="G19" s="18">
        <f>'Combined_CA-I'!O23</f>
        <v>16</v>
      </c>
      <c r="H19" s="18">
        <f>'Combined_CA-I'!P23</f>
        <v>17</v>
      </c>
      <c r="I19" s="18">
        <f>'Combined_CA-I'!Q23</f>
        <v>29</v>
      </c>
      <c r="K19" s="32"/>
      <c r="M19" s="18">
        <f t="shared" si="1"/>
        <v>29</v>
      </c>
      <c r="N19" s="18">
        <f t="shared" si="2"/>
        <v>23</v>
      </c>
      <c r="O19" s="18">
        <f t="shared" si="3"/>
        <v>19</v>
      </c>
      <c r="P19" s="18">
        <f t="shared" si="4"/>
        <v>29</v>
      </c>
    </row>
    <row r="20" spans="1:16" x14ac:dyDescent="0.3">
      <c r="A20" s="18">
        <f>'Combined_MIDTERM-I'!I24</f>
        <v>12.5</v>
      </c>
      <c r="B20" s="18">
        <f>'Combined_MIDTERM-I'!J24</f>
        <v>7</v>
      </c>
      <c r="C20" s="18">
        <f>'Combined_MIDTERM-I'!K24</f>
        <v>3</v>
      </c>
      <c r="D20" s="18">
        <f>'Combined_MIDTERM-I'!L24</f>
        <v>0</v>
      </c>
      <c r="F20" s="18">
        <f>'Combined_CA-I'!N24</f>
        <v>13</v>
      </c>
      <c r="G20" s="18">
        <f>'Combined_CA-I'!O24</f>
        <v>14</v>
      </c>
      <c r="H20" s="18">
        <f>'Combined_CA-I'!P24</f>
        <v>14</v>
      </c>
      <c r="I20" s="18">
        <f>'Combined_CA-I'!Q24</f>
        <v>25</v>
      </c>
      <c r="K20" s="32"/>
      <c r="M20" s="18">
        <f t="shared" si="1"/>
        <v>25.5</v>
      </c>
      <c r="N20" s="18">
        <f t="shared" si="2"/>
        <v>21</v>
      </c>
      <c r="O20" s="18">
        <f t="shared" si="3"/>
        <v>17</v>
      </c>
      <c r="P20" s="18">
        <f t="shared" si="4"/>
        <v>25</v>
      </c>
    </row>
    <row r="21" spans="1:16" x14ac:dyDescent="0.3">
      <c r="A21" s="18">
        <f>'Combined_MIDTERM-I'!I25</f>
        <v>17</v>
      </c>
      <c r="B21" s="18">
        <f>'Combined_MIDTERM-I'!J25</f>
        <v>21</v>
      </c>
      <c r="C21" s="18">
        <f>'Combined_MIDTERM-I'!K25</f>
        <v>10</v>
      </c>
      <c r="D21" s="18">
        <f>'Combined_MIDTERM-I'!L25</f>
        <v>0</v>
      </c>
      <c r="F21" s="18">
        <f>'Combined_CA-I'!N25</f>
        <v>19</v>
      </c>
      <c r="G21" s="18">
        <f>'Combined_CA-I'!O25</f>
        <v>18</v>
      </c>
      <c r="H21" s="18">
        <f>'Combined_CA-I'!P25</f>
        <v>18</v>
      </c>
      <c r="I21" s="18">
        <f>'Combined_CA-I'!Q25</f>
        <v>35</v>
      </c>
      <c r="K21" s="32"/>
      <c r="M21" s="18">
        <f t="shared" si="1"/>
        <v>36</v>
      </c>
      <c r="N21" s="18">
        <f t="shared" si="2"/>
        <v>39</v>
      </c>
      <c r="O21" s="18">
        <f t="shared" si="3"/>
        <v>28</v>
      </c>
      <c r="P21" s="18">
        <f t="shared" si="4"/>
        <v>35</v>
      </c>
    </row>
    <row r="22" spans="1:16" x14ac:dyDescent="0.3">
      <c r="A22" s="18">
        <f>'Combined_MIDTERM-I'!I26</f>
        <v>15</v>
      </c>
      <c r="B22" s="18">
        <f>'Combined_MIDTERM-I'!J26</f>
        <v>16</v>
      </c>
      <c r="C22" s="18">
        <f>'Combined_MIDTERM-I'!K26</f>
        <v>1</v>
      </c>
      <c r="D22" s="18">
        <f>'Combined_MIDTERM-I'!L26</f>
        <v>0</v>
      </c>
      <c r="F22" s="18">
        <f>'Combined_CA-I'!N26</f>
        <v>14</v>
      </c>
      <c r="G22" s="18">
        <f>'Combined_CA-I'!O26</f>
        <v>14</v>
      </c>
      <c r="H22" s="18">
        <f>'Combined_CA-I'!P26</f>
        <v>14</v>
      </c>
      <c r="I22" s="18">
        <f>'Combined_CA-I'!Q26</f>
        <v>28</v>
      </c>
      <c r="K22" s="32"/>
      <c r="M22" s="18">
        <f t="shared" si="1"/>
        <v>29</v>
      </c>
      <c r="N22" s="18">
        <f t="shared" si="2"/>
        <v>30</v>
      </c>
      <c r="O22" s="18">
        <f t="shared" si="3"/>
        <v>15</v>
      </c>
      <c r="P22" s="18">
        <f t="shared" si="4"/>
        <v>28</v>
      </c>
    </row>
    <row r="23" spans="1:16" x14ac:dyDescent="0.3">
      <c r="A23" s="18">
        <f>'Combined_MIDTERM-I'!I27</f>
        <v>11</v>
      </c>
      <c r="B23" s="18">
        <f>'Combined_MIDTERM-I'!J27</f>
        <v>4</v>
      </c>
      <c r="C23" s="18">
        <f>'Combined_MIDTERM-I'!K27</f>
        <v>1</v>
      </c>
      <c r="D23" s="18">
        <f>'Combined_MIDTERM-I'!L27</f>
        <v>0</v>
      </c>
      <c r="F23" s="18">
        <f>'Combined_CA-I'!N27</f>
        <v>14</v>
      </c>
      <c r="G23" s="18">
        <f>'Combined_CA-I'!O27</f>
        <v>12</v>
      </c>
      <c r="H23" s="18">
        <f>'Combined_CA-I'!P27</f>
        <v>13</v>
      </c>
      <c r="I23" s="18">
        <f>'Combined_CA-I'!Q27</f>
        <v>24</v>
      </c>
      <c r="K23" s="32"/>
      <c r="M23" s="18">
        <f t="shared" si="1"/>
        <v>25</v>
      </c>
      <c r="N23" s="18">
        <f t="shared" si="2"/>
        <v>16</v>
      </c>
      <c r="O23" s="18">
        <f t="shared" si="3"/>
        <v>14</v>
      </c>
      <c r="P23" s="18">
        <f t="shared" si="4"/>
        <v>24</v>
      </c>
    </row>
    <row r="24" spans="1:16" x14ac:dyDescent="0.3">
      <c r="A24" s="18">
        <f>'Combined_MIDTERM-I'!I28</f>
        <v>13</v>
      </c>
      <c r="B24" s="18">
        <f>'Combined_MIDTERM-I'!J28</f>
        <v>19</v>
      </c>
      <c r="C24" s="18">
        <f>'Combined_MIDTERM-I'!K28</f>
        <v>7</v>
      </c>
      <c r="D24" s="18">
        <f>'Combined_MIDTERM-I'!L28</f>
        <v>0</v>
      </c>
      <c r="F24" s="18">
        <f>'Combined_CA-I'!N28</f>
        <v>14</v>
      </c>
      <c r="G24" s="18">
        <f>'Combined_CA-I'!O28</f>
        <v>15</v>
      </c>
      <c r="H24" s="18">
        <f>'Combined_CA-I'!P28</f>
        <v>13</v>
      </c>
      <c r="I24" s="18">
        <f>'Combined_CA-I'!Q28</f>
        <v>29</v>
      </c>
      <c r="K24" s="32"/>
      <c r="M24" s="18">
        <f t="shared" si="1"/>
        <v>27</v>
      </c>
      <c r="N24" s="18">
        <f t="shared" si="2"/>
        <v>34</v>
      </c>
      <c r="O24" s="18">
        <f t="shared" si="3"/>
        <v>20</v>
      </c>
      <c r="P24" s="18">
        <f t="shared" si="4"/>
        <v>29</v>
      </c>
    </row>
    <row r="25" spans="1:16" x14ac:dyDescent="0.3">
      <c r="A25" s="18">
        <f>'Combined_MIDTERM-I'!I29</f>
        <v>8</v>
      </c>
      <c r="B25" s="18">
        <f>'Combined_MIDTERM-I'!J29</f>
        <v>1</v>
      </c>
      <c r="C25" s="18">
        <f>'Combined_MIDTERM-I'!K29</f>
        <v>5</v>
      </c>
      <c r="D25" s="18">
        <f>'Combined_MIDTERM-I'!L29</f>
        <v>0</v>
      </c>
      <c r="F25" s="18">
        <f>'Combined_CA-I'!N29</f>
        <v>15</v>
      </c>
      <c r="G25" s="18">
        <f>'Combined_CA-I'!O29</f>
        <v>12</v>
      </c>
      <c r="H25" s="18">
        <f>'Combined_CA-I'!P29</f>
        <v>14</v>
      </c>
      <c r="I25" s="18">
        <f>'Combined_CA-I'!Q29</f>
        <v>24</v>
      </c>
      <c r="K25" s="32"/>
      <c r="M25" s="18">
        <f t="shared" si="1"/>
        <v>23</v>
      </c>
      <c r="N25" s="18">
        <f t="shared" si="2"/>
        <v>13</v>
      </c>
      <c r="O25" s="18">
        <f t="shared" si="3"/>
        <v>19</v>
      </c>
      <c r="P25" s="18">
        <f t="shared" si="4"/>
        <v>24</v>
      </c>
    </row>
    <row r="26" spans="1:16" x14ac:dyDescent="0.3">
      <c r="A26" s="18">
        <f>'Combined_MIDTERM-I'!I30</f>
        <v>14</v>
      </c>
      <c r="B26" s="18">
        <f>'Combined_MIDTERM-I'!J30</f>
        <v>7</v>
      </c>
      <c r="C26" s="18">
        <f>'Combined_MIDTERM-I'!K30</f>
        <v>4</v>
      </c>
      <c r="D26" s="18">
        <f>'Combined_MIDTERM-I'!L30</f>
        <v>0</v>
      </c>
      <c r="F26" s="18">
        <f>'Combined_CA-I'!N30</f>
        <v>17</v>
      </c>
      <c r="G26" s="18">
        <f>'Combined_CA-I'!O30</f>
        <v>15</v>
      </c>
      <c r="H26" s="18">
        <f>'Combined_CA-I'!P30</f>
        <v>17</v>
      </c>
      <c r="I26" s="18">
        <f>'Combined_CA-I'!Q30</f>
        <v>29</v>
      </c>
      <c r="K26" s="32"/>
      <c r="M26" s="18">
        <f t="shared" si="1"/>
        <v>31</v>
      </c>
      <c r="N26" s="18">
        <f t="shared" si="2"/>
        <v>22</v>
      </c>
      <c r="O26" s="18">
        <f t="shared" si="3"/>
        <v>21</v>
      </c>
      <c r="P26" s="18">
        <f t="shared" si="4"/>
        <v>29</v>
      </c>
    </row>
    <row r="27" spans="1:16" x14ac:dyDescent="0.3">
      <c r="A27" s="18">
        <f>'Combined_MIDTERM-I'!I31</f>
        <v>13</v>
      </c>
      <c r="B27" s="18">
        <f>'Combined_MIDTERM-I'!J31</f>
        <v>7</v>
      </c>
      <c r="C27" s="18">
        <f>'Combined_MIDTERM-I'!K31</f>
        <v>1</v>
      </c>
      <c r="D27" s="18">
        <f>'Combined_MIDTERM-I'!L31</f>
        <v>0</v>
      </c>
      <c r="F27" s="18">
        <f>'Combined_CA-I'!N31</f>
        <v>15</v>
      </c>
      <c r="G27" s="18">
        <f>'Combined_CA-I'!O31</f>
        <v>15</v>
      </c>
      <c r="H27" s="18">
        <f>'Combined_CA-I'!P31</f>
        <v>14</v>
      </c>
      <c r="I27" s="18">
        <f>'Combined_CA-I'!Q31</f>
        <v>29</v>
      </c>
      <c r="K27" s="32"/>
      <c r="M27" s="18">
        <f t="shared" si="1"/>
        <v>28</v>
      </c>
      <c r="N27" s="18">
        <f t="shared" si="2"/>
        <v>22</v>
      </c>
      <c r="O27" s="18">
        <f t="shared" si="3"/>
        <v>15</v>
      </c>
      <c r="P27" s="18">
        <f t="shared" si="4"/>
        <v>29</v>
      </c>
    </row>
    <row r="28" spans="1:16" x14ac:dyDescent="0.3">
      <c r="A28" s="18">
        <f>'Combined_MIDTERM-I'!I32</f>
        <v>10</v>
      </c>
      <c r="B28" s="18">
        <f>'Combined_MIDTERM-I'!J32</f>
        <v>14</v>
      </c>
      <c r="C28" s="18">
        <f>'Combined_MIDTERM-I'!K32</f>
        <v>2</v>
      </c>
      <c r="D28" s="18">
        <f>'Combined_MIDTERM-I'!L32</f>
        <v>0</v>
      </c>
      <c r="F28" s="18">
        <f>'Combined_CA-I'!N32</f>
        <v>17</v>
      </c>
      <c r="G28" s="18">
        <f>'Combined_CA-I'!O32</f>
        <v>17</v>
      </c>
      <c r="H28" s="18">
        <f>'Combined_CA-I'!P32</f>
        <v>17</v>
      </c>
      <c r="I28" s="18">
        <f>'Combined_CA-I'!Q32</f>
        <v>30</v>
      </c>
      <c r="K28" s="32"/>
      <c r="M28" s="18">
        <f t="shared" si="1"/>
        <v>27</v>
      </c>
      <c r="N28" s="18">
        <f t="shared" si="2"/>
        <v>31</v>
      </c>
      <c r="O28" s="18">
        <f t="shared" si="3"/>
        <v>19</v>
      </c>
      <c r="P28" s="18">
        <f t="shared" si="4"/>
        <v>30</v>
      </c>
    </row>
    <row r="29" spans="1:16" x14ac:dyDescent="0.3">
      <c r="A29" s="18">
        <f>'Combined_MIDTERM-I'!I33</f>
        <v>12</v>
      </c>
      <c r="B29" s="18">
        <f>'Combined_MIDTERM-I'!J33</f>
        <v>19</v>
      </c>
      <c r="C29" s="18">
        <f>'Combined_MIDTERM-I'!K33</f>
        <v>0</v>
      </c>
      <c r="D29" s="18">
        <f>'Combined_MIDTERM-I'!L33</f>
        <v>0</v>
      </c>
      <c r="F29" s="18">
        <f>'Combined_CA-I'!N33</f>
        <v>14</v>
      </c>
      <c r="G29" s="18">
        <f>'Combined_CA-I'!O33</f>
        <v>14</v>
      </c>
      <c r="H29" s="18">
        <f>'Combined_CA-I'!P33</f>
        <v>14</v>
      </c>
      <c r="I29" s="18">
        <f>'Combined_CA-I'!Q33</f>
        <v>28</v>
      </c>
      <c r="K29" s="32"/>
      <c r="M29" s="18">
        <f t="shared" si="1"/>
        <v>26</v>
      </c>
      <c r="N29" s="18">
        <f t="shared" si="2"/>
        <v>33</v>
      </c>
      <c r="O29" s="18">
        <f t="shared" si="3"/>
        <v>14</v>
      </c>
      <c r="P29" s="18">
        <f t="shared" si="4"/>
        <v>28</v>
      </c>
    </row>
    <row r="30" spans="1:16" x14ac:dyDescent="0.3">
      <c r="A30" s="18">
        <f>'Combined_MIDTERM-I'!I34</f>
        <v>17</v>
      </c>
      <c r="B30" s="18">
        <f>'Combined_MIDTERM-I'!J34</f>
        <v>7</v>
      </c>
      <c r="C30" s="18">
        <f>'Combined_MIDTERM-I'!K34</f>
        <v>10</v>
      </c>
      <c r="D30" s="18">
        <f>'Combined_MIDTERM-I'!L34</f>
        <v>0</v>
      </c>
      <c r="F30" s="18">
        <f>'Combined_CA-I'!N34</f>
        <v>15</v>
      </c>
      <c r="G30" s="18">
        <f>'Combined_CA-I'!O34</f>
        <v>15</v>
      </c>
      <c r="H30" s="18">
        <f>'Combined_CA-I'!P34</f>
        <v>15</v>
      </c>
      <c r="I30" s="18">
        <f>'Combined_CA-I'!Q34</f>
        <v>29</v>
      </c>
      <c r="K30" s="32"/>
      <c r="M30" s="18">
        <f t="shared" si="1"/>
        <v>32</v>
      </c>
      <c r="N30" s="18">
        <f t="shared" si="2"/>
        <v>22</v>
      </c>
      <c r="O30" s="18">
        <f t="shared" si="3"/>
        <v>25</v>
      </c>
      <c r="P30" s="18">
        <f t="shared" si="4"/>
        <v>29</v>
      </c>
    </row>
    <row r="31" spans="1:16" x14ac:dyDescent="0.3">
      <c r="A31" s="18">
        <f>'Combined_MIDTERM-I'!I35</f>
        <v>9</v>
      </c>
      <c r="B31" s="18">
        <f>'Combined_MIDTERM-I'!J35</f>
        <v>7</v>
      </c>
      <c r="C31" s="18">
        <f>'Combined_MIDTERM-I'!K35</f>
        <v>2</v>
      </c>
      <c r="D31" s="18">
        <f>'Combined_MIDTERM-I'!L35</f>
        <v>0</v>
      </c>
      <c r="F31" s="18">
        <f>'Combined_CA-I'!N35</f>
        <v>13</v>
      </c>
      <c r="G31" s="18">
        <f>'Combined_CA-I'!O35</f>
        <v>15</v>
      </c>
      <c r="H31" s="18">
        <f>'Combined_CA-I'!P35</f>
        <v>14</v>
      </c>
      <c r="I31" s="18">
        <f>'Combined_CA-I'!Q35</f>
        <v>26</v>
      </c>
      <c r="K31" s="32"/>
      <c r="M31" s="18">
        <f t="shared" si="1"/>
        <v>22</v>
      </c>
      <c r="N31" s="18">
        <f t="shared" si="2"/>
        <v>22</v>
      </c>
      <c r="O31" s="18">
        <f t="shared" si="3"/>
        <v>16</v>
      </c>
      <c r="P31" s="18">
        <f t="shared" si="4"/>
        <v>26</v>
      </c>
    </row>
    <row r="32" spans="1:16" x14ac:dyDescent="0.3">
      <c r="A32" s="18">
        <f>'Combined_MIDTERM-I'!I36</f>
        <v>11</v>
      </c>
      <c r="B32" s="18">
        <f>'Combined_MIDTERM-I'!J36</f>
        <v>6</v>
      </c>
      <c r="C32" s="18">
        <f>'Combined_MIDTERM-I'!K36</f>
        <v>2</v>
      </c>
      <c r="D32" s="18">
        <f>'Combined_MIDTERM-I'!L36</f>
        <v>0</v>
      </c>
      <c r="F32" s="18">
        <f>'Combined_CA-I'!N36</f>
        <v>14</v>
      </c>
      <c r="G32" s="18">
        <f>'Combined_CA-I'!O36</f>
        <v>12</v>
      </c>
      <c r="H32" s="18">
        <f>'Combined_CA-I'!P36</f>
        <v>12</v>
      </c>
      <c r="I32" s="18">
        <f>'Combined_CA-I'!Q36</f>
        <v>25</v>
      </c>
      <c r="K32" s="32"/>
      <c r="M32" s="18">
        <f t="shared" si="1"/>
        <v>25</v>
      </c>
      <c r="N32" s="18">
        <f t="shared" si="2"/>
        <v>18</v>
      </c>
      <c r="O32" s="18">
        <f t="shared" si="3"/>
        <v>14</v>
      </c>
      <c r="P32" s="18">
        <f t="shared" si="4"/>
        <v>25</v>
      </c>
    </row>
    <row r="33" spans="1:16" x14ac:dyDescent="0.3">
      <c r="A33" s="18">
        <f>'Combined_MIDTERM-I'!I37</f>
        <v>7</v>
      </c>
      <c r="B33" s="18">
        <f>'Combined_MIDTERM-I'!J37</f>
        <v>8</v>
      </c>
      <c r="C33" s="18">
        <f>'Combined_MIDTERM-I'!K37</f>
        <v>2</v>
      </c>
      <c r="D33" s="18">
        <f>'Combined_MIDTERM-I'!L37</f>
        <v>0</v>
      </c>
      <c r="F33" s="18">
        <f>'Combined_CA-I'!N37</f>
        <v>18</v>
      </c>
      <c r="G33" s="18">
        <f>'Combined_CA-I'!O37</f>
        <v>14</v>
      </c>
      <c r="H33" s="18">
        <f>'Combined_CA-I'!P37</f>
        <v>14</v>
      </c>
      <c r="I33" s="18">
        <f>'Combined_CA-I'!Q37</f>
        <v>25</v>
      </c>
      <c r="K33" s="32"/>
      <c r="M33" s="18">
        <f t="shared" si="1"/>
        <v>25</v>
      </c>
      <c r="N33" s="18">
        <f t="shared" si="2"/>
        <v>22</v>
      </c>
      <c r="O33" s="18">
        <f t="shared" si="3"/>
        <v>16</v>
      </c>
      <c r="P33" s="18">
        <f t="shared" si="4"/>
        <v>25</v>
      </c>
    </row>
    <row r="34" spans="1:16" x14ac:dyDescent="0.3">
      <c r="A34" s="18">
        <f>'Combined_MIDTERM-I'!I38</f>
        <v>12</v>
      </c>
      <c r="B34" s="18">
        <f>'Combined_MIDTERM-I'!J38</f>
        <v>19</v>
      </c>
      <c r="C34" s="18">
        <f>'Combined_MIDTERM-I'!K38</f>
        <v>1</v>
      </c>
      <c r="D34" s="18">
        <f>'Combined_MIDTERM-I'!L38</f>
        <v>0</v>
      </c>
      <c r="F34" s="18">
        <f>'Combined_CA-I'!N38</f>
        <v>18</v>
      </c>
      <c r="G34" s="18">
        <f>'Combined_CA-I'!O38</f>
        <v>18</v>
      </c>
      <c r="H34" s="18">
        <f>'Combined_CA-I'!P38</f>
        <v>17</v>
      </c>
      <c r="I34" s="18">
        <f>'Combined_CA-I'!Q38</f>
        <v>35</v>
      </c>
      <c r="K34" s="32"/>
      <c r="M34" s="18">
        <f t="shared" si="1"/>
        <v>30</v>
      </c>
      <c r="N34" s="18">
        <f t="shared" si="2"/>
        <v>37</v>
      </c>
      <c r="O34" s="18">
        <f t="shared" si="3"/>
        <v>18</v>
      </c>
      <c r="P34" s="18">
        <f t="shared" si="4"/>
        <v>35</v>
      </c>
    </row>
    <row r="35" spans="1:16" x14ac:dyDescent="0.3">
      <c r="A35" s="18">
        <f>'Combined_MIDTERM-I'!I39</f>
        <v>18</v>
      </c>
      <c r="B35" s="18">
        <f>'Combined_MIDTERM-I'!J39</f>
        <v>21</v>
      </c>
      <c r="C35" s="18">
        <f>'Combined_MIDTERM-I'!K39</f>
        <v>8</v>
      </c>
      <c r="D35" s="18">
        <f>'Combined_MIDTERM-I'!L39</f>
        <v>0</v>
      </c>
      <c r="F35" s="18">
        <f>'Combined_CA-I'!N39</f>
        <v>19</v>
      </c>
      <c r="G35" s="18">
        <f>'Combined_CA-I'!O39</f>
        <v>18</v>
      </c>
      <c r="H35" s="18">
        <f>'Combined_CA-I'!P39</f>
        <v>17</v>
      </c>
      <c r="I35" s="18">
        <f>'Combined_CA-I'!Q39</f>
        <v>35</v>
      </c>
      <c r="K35" s="32"/>
      <c r="M35" s="18">
        <f t="shared" si="1"/>
        <v>37</v>
      </c>
      <c r="N35" s="18">
        <f t="shared" si="2"/>
        <v>39</v>
      </c>
      <c r="O35" s="18">
        <f t="shared" si="3"/>
        <v>25</v>
      </c>
      <c r="P35" s="18">
        <f t="shared" si="4"/>
        <v>35</v>
      </c>
    </row>
    <row r="36" spans="1:16" x14ac:dyDescent="0.3">
      <c r="A36" s="18">
        <f>'Combined_MIDTERM-I'!I40</f>
        <v>13</v>
      </c>
      <c r="B36" s="18">
        <f>'Combined_MIDTERM-I'!J40</f>
        <v>19</v>
      </c>
      <c r="C36" s="18">
        <f>'Combined_MIDTERM-I'!K40</f>
        <v>7</v>
      </c>
      <c r="D36" s="18">
        <f>'Combined_MIDTERM-I'!L40</f>
        <v>0</v>
      </c>
      <c r="F36" s="18">
        <f>'Combined_CA-I'!N40</f>
        <v>17</v>
      </c>
      <c r="G36" s="18">
        <f>'Combined_CA-I'!O40</f>
        <v>15</v>
      </c>
      <c r="H36" s="18">
        <f>'Combined_CA-I'!P40</f>
        <v>17</v>
      </c>
      <c r="I36" s="18">
        <f>'Combined_CA-I'!Q40</f>
        <v>31</v>
      </c>
      <c r="K36" s="32"/>
      <c r="M36" s="18">
        <f t="shared" si="1"/>
        <v>30</v>
      </c>
      <c r="N36" s="18">
        <f t="shared" si="2"/>
        <v>34</v>
      </c>
      <c r="O36" s="18">
        <f t="shared" si="3"/>
        <v>24</v>
      </c>
      <c r="P36" s="18">
        <f t="shared" si="4"/>
        <v>31</v>
      </c>
    </row>
    <row r="37" spans="1:16" x14ac:dyDescent="0.3">
      <c r="A37" s="18">
        <f>'Combined_MIDTERM-I'!I41</f>
        <v>3</v>
      </c>
      <c r="B37" s="18">
        <f>'Combined_MIDTERM-I'!J41</f>
        <v>1</v>
      </c>
      <c r="C37" s="18">
        <f>'Combined_MIDTERM-I'!K41</f>
        <v>0</v>
      </c>
      <c r="D37" s="18">
        <f>'Combined_MIDTERM-I'!L41</f>
        <v>0</v>
      </c>
      <c r="F37" s="18">
        <f>'Combined_CA-I'!N41</f>
        <v>14</v>
      </c>
      <c r="G37" s="18">
        <f>'Combined_CA-I'!O41</f>
        <v>15</v>
      </c>
      <c r="H37" s="18">
        <f>'Combined_CA-I'!P41</f>
        <v>14</v>
      </c>
      <c r="I37" s="18">
        <f>'Combined_CA-I'!Q41</f>
        <v>26</v>
      </c>
      <c r="K37" s="32"/>
      <c r="M37" s="18">
        <f t="shared" si="1"/>
        <v>17</v>
      </c>
      <c r="N37" s="18">
        <f t="shared" si="2"/>
        <v>16</v>
      </c>
      <c r="O37" s="18">
        <f t="shared" si="3"/>
        <v>14</v>
      </c>
      <c r="P37" s="18">
        <f t="shared" si="4"/>
        <v>26</v>
      </c>
    </row>
    <row r="38" spans="1:16" x14ac:dyDescent="0.3">
      <c r="A38" s="18">
        <f>'Combined_MIDTERM-I'!I42</f>
        <v>9</v>
      </c>
      <c r="B38" s="18">
        <f>'Combined_MIDTERM-I'!J42</f>
        <v>5</v>
      </c>
      <c r="C38" s="18">
        <f>'Combined_MIDTERM-I'!K42</f>
        <v>6</v>
      </c>
      <c r="D38" s="18">
        <f>'Combined_MIDTERM-I'!L42</f>
        <v>0</v>
      </c>
      <c r="F38" s="18">
        <f>'Combined_CA-I'!N42</f>
        <v>16</v>
      </c>
      <c r="G38" s="18">
        <f>'Combined_CA-I'!O42</f>
        <v>16</v>
      </c>
      <c r="H38" s="18">
        <f>'Combined_CA-I'!P42</f>
        <v>17</v>
      </c>
      <c r="I38" s="18">
        <f>'Combined_CA-I'!Q42</f>
        <v>29</v>
      </c>
      <c r="K38" s="32"/>
      <c r="M38" s="18">
        <f t="shared" si="1"/>
        <v>25</v>
      </c>
      <c r="N38" s="18">
        <f t="shared" si="2"/>
        <v>21</v>
      </c>
      <c r="O38" s="18">
        <f t="shared" si="3"/>
        <v>23</v>
      </c>
      <c r="P38" s="18">
        <f t="shared" si="4"/>
        <v>29</v>
      </c>
    </row>
    <row r="39" spans="1:16" x14ac:dyDescent="0.3">
      <c r="A39" s="18">
        <f>'Combined_MIDTERM-I'!I43</f>
        <v>6</v>
      </c>
      <c r="B39" s="18">
        <f>'Combined_MIDTERM-I'!J43</f>
        <v>5</v>
      </c>
      <c r="C39" s="18">
        <f>'Combined_MIDTERM-I'!K43</f>
        <v>4</v>
      </c>
      <c r="D39" s="18">
        <f>'Combined_MIDTERM-I'!L43</f>
        <v>0</v>
      </c>
      <c r="F39" s="18">
        <f>'Combined_CA-I'!N43</f>
        <v>14</v>
      </c>
      <c r="G39" s="18">
        <f>'Combined_CA-I'!O43</f>
        <v>16</v>
      </c>
      <c r="H39" s="18">
        <f>'Combined_CA-I'!P43</f>
        <v>14</v>
      </c>
      <c r="I39" s="18">
        <f>'Combined_CA-I'!Q43</f>
        <v>27</v>
      </c>
      <c r="K39" s="32"/>
      <c r="M39" s="18">
        <f t="shared" ref="M39:M66" si="5">SUM(A39,F39)</f>
        <v>20</v>
      </c>
      <c r="N39" s="18">
        <f t="shared" ref="N39:N66" si="6">SUM(B39,G39)</f>
        <v>21</v>
      </c>
      <c r="O39" s="18">
        <f t="shared" ref="O39:O66" si="7">SUM(C39,H39)</f>
        <v>18</v>
      </c>
      <c r="P39" s="18">
        <f t="shared" ref="P39:P66" si="8">SUM(D39,I39)</f>
        <v>27</v>
      </c>
    </row>
    <row r="40" spans="1:16" x14ac:dyDescent="0.3">
      <c r="A40" s="18">
        <f>'Combined_MIDTERM-I'!I44</f>
        <v>6</v>
      </c>
      <c r="B40" s="18">
        <f>'Combined_MIDTERM-I'!J44</f>
        <v>0</v>
      </c>
      <c r="C40" s="18">
        <f>'Combined_MIDTERM-I'!K44</f>
        <v>2</v>
      </c>
      <c r="D40" s="18">
        <f>'Combined_MIDTERM-I'!L44</f>
        <v>0</v>
      </c>
      <c r="F40" s="18">
        <f>'Combined_CA-I'!N44</f>
        <v>15</v>
      </c>
      <c r="G40" s="18">
        <f>'Combined_CA-I'!O44</f>
        <v>14</v>
      </c>
      <c r="H40" s="18">
        <f>'Combined_CA-I'!P44</f>
        <v>13</v>
      </c>
      <c r="I40" s="18">
        <f>'Combined_CA-I'!Q44</f>
        <v>26</v>
      </c>
      <c r="K40" s="32"/>
      <c r="M40" s="18">
        <f t="shared" si="5"/>
        <v>21</v>
      </c>
      <c r="N40" s="18">
        <f t="shared" si="6"/>
        <v>14</v>
      </c>
      <c r="O40" s="18">
        <f t="shared" si="7"/>
        <v>15</v>
      </c>
      <c r="P40" s="18">
        <f t="shared" si="8"/>
        <v>26</v>
      </c>
    </row>
    <row r="41" spans="1:16" x14ac:dyDescent="0.3">
      <c r="A41" s="18">
        <f>'Combined_MIDTERM-I'!I45</f>
        <v>15</v>
      </c>
      <c r="B41" s="18">
        <f>'Combined_MIDTERM-I'!J45</f>
        <v>5</v>
      </c>
      <c r="C41" s="18">
        <f>'Combined_MIDTERM-I'!K45</f>
        <v>2</v>
      </c>
      <c r="D41" s="18">
        <f>'Combined_MIDTERM-I'!L45</f>
        <v>0</v>
      </c>
      <c r="F41" s="18">
        <f>'Combined_CA-I'!N45</f>
        <v>17</v>
      </c>
      <c r="G41" s="18">
        <f>'Combined_CA-I'!O45</f>
        <v>17</v>
      </c>
      <c r="H41" s="18">
        <f>'Combined_CA-I'!P45</f>
        <v>17</v>
      </c>
      <c r="I41" s="18">
        <f>'Combined_CA-I'!Q45</f>
        <v>32</v>
      </c>
      <c r="K41" s="32"/>
      <c r="M41" s="18">
        <f t="shared" si="5"/>
        <v>32</v>
      </c>
      <c r="N41" s="18">
        <f t="shared" si="6"/>
        <v>22</v>
      </c>
      <c r="O41" s="18">
        <f t="shared" si="7"/>
        <v>19</v>
      </c>
      <c r="P41" s="18">
        <f t="shared" si="8"/>
        <v>32</v>
      </c>
    </row>
    <row r="42" spans="1:16" x14ac:dyDescent="0.3">
      <c r="A42" s="18">
        <f>'Combined_MIDTERM-I'!I46</f>
        <v>17</v>
      </c>
      <c r="B42" s="18">
        <f>'Combined_MIDTERM-I'!J46</f>
        <v>17</v>
      </c>
      <c r="C42" s="18">
        <f>'Combined_MIDTERM-I'!K46</f>
        <v>6</v>
      </c>
      <c r="D42" s="18">
        <f>'Combined_MIDTERM-I'!L46</f>
        <v>0</v>
      </c>
      <c r="F42" s="18">
        <f>'Combined_CA-I'!N46</f>
        <v>15</v>
      </c>
      <c r="G42" s="18">
        <f>'Combined_CA-I'!O46</f>
        <v>15</v>
      </c>
      <c r="H42" s="18">
        <f>'Combined_CA-I'!P46</f>
        <v>16</v>
      </c>
      <c r="I42" s="18">
        <f>'Combined_CA-I'!Q46</f>
        <v>29</v>
      </c>
      <c r="K42" s="32"/>
      <c r="M42" s="18">
        <f t="shared" si="5"/>
        <v>32</v>
      </c>
      <c r="N42" s="18">
        <f t="shared" si="6"/>
        <v>32</v>
      </c>
      <c r="O42" s="18">
        <f t="shared" si="7"/>
        <v>22</v>
      </c>
      <c r="P42" s="18">
        <f t="shared" si="8"/>
        <v>29</v>
      </c>
    </row>
    <row r="43" spans="1:16" x14ac:dyDescent="0.3">
      <c r="A43" s="18">
        <f>'Combined_MIDTERM-I'!I47</f>
        <v>13</v>
      </c>
      <c r="B43" s="18">
        <f>'Combined_MIDTERM-I'!J47</f>
        <v>12</v>
      </c>
      <c r="C43" s="18">
        <f>'Combined_MIDTERM-I'!K47</f>
        <v>0</v>
      </c>
      <c r="D43" s="18">
        <f>'Combined_MIDTERM-I'!L47</f>
        <v>0</v>
      </c>
      <c r="F43" s="18">
        <f>'Combined_CA-I'!N47</f>
        <v>18</v>
      </c>
      <c r="G43" s="18">
        <f>'Combined_CA-I'!O47</f>
        <v>16</v>
      </c>
      <c r="H43" s="18">
        <f>'Combined_CA-I'!P47</f>
        <v>16</v>
      </c>
      <c r="I43" s="18">
        <f>'Combined_CA-I'!Q47</f>
        <v>30</v>
      </c>
      <c r="K43" s="32"/>
      <c r="M43" s="18">
        <f t="shared" si="5"/>
        <v>31</v>
      </c>
      <c r="N43" s="18">
        <f t="shared" si="6"/>
        <v>28</v>
      </c>
      <c r="O43" s="18">
        <f t="shared" si="7"/>
        <v>16</v>
      </c>
      <c r="P43" s="18">
        <f t="shared" si="8"/>
        <v>30</v>
      </c>
    </row>
    <row r="44" spans="1:16" x14ac:dyDescent="0.3">
      <c r="A44" s="18">
        <f>'Combined_MIDTERM-I'!I48</f>
        <v>7</v>
      </c>
      <c r="B44" s="18">
        <f>'Combined_MIDTERM-I'!J48</f>
        <v>10</v>
      </c>
      <c r="C44" s="18">
        <f>'Combined_MIDTERM-I'!K48</f>
        <v>2</v>
      </c>
      <c r="D44" s="18">
        <f>'Combined_MIDTERM-I'!L48</f>
        <v>0</v>
      </c>
      <c r="F44" s="18">
        <f>'Combined_CA-I'!N48</f>
        <v>13</v>
      </c>
      <c r="G44" s="18">
        <f>'Combined_CA-I'!O48</f>
        <v>14</v>
      </c>
      <c r="H44" s="18">
        <f>'Combined_CA-I'!P48</f>
        <v>14</v>
      </c>
      <c r="I44" s="18">
        <f>'Combined_CA-I'!Q48</f>
        <v>27</v>
      </c>
      <c r="K44" s="32"/>
      <c r="M44" s="18">
        <f t="shared" si="5"/>
        <v>20</v>
      </c>
      <c r="N44" s="18">
        <f t="shared" si="6"/>
        <v>24</v>
      </c>
      <c r="O44" s="18">
        <f t="shared" si="7"/>
        <v>16</v>
      </c>
      <c r="P44" s="18">
        <f t="shared" si="8"/>
        <v>27</v>
      </c>
    </row>
    <row r="45" spans="1:16" x14ac:dyDescent="0.3">
      <c r="A45" s="18">
        <f>'Combined_MIDTERM-I'!I49</f>
        <v>15</v>
      </c>
      <c r="B45" s="18">
        <f>'Combined_MIDTERM-I'!J49</f>
        <v>19</v>
      </c>
      <c r="C45" s="18">
        <f>'Combined_MIDTERM-I'!K49</f>
        <v>8</v>
      </c>
      <c r="D45" s="18">
        <f>'Combined_MIDTERM-I'!L49</f>
        <v>0</v>
      </c>
      <c r="F45" s="18">
        <f>'Combined_CA-I'!N49</f>
        <v>18</v>
      </c>
      <c r="G45" s="18">
        <f>'Combined_CA-I'!O49</f>
        <v>16</v>
      </c>
      <c r="H45" s="18">
        <f>'Combined_CA-I'!P49</f>
        <v>17</v>
      </c>
      <c r="I45" s="18">
        <f>'Combined_CA-I'!Q49</f>
        <v>30</v>
      </c>
      <c r="K45" s="32"/>
      <c r="M45" s="18">
        <f t="shared" si="5"/>
        <v>33</v>
      </c>
      <c r="N45" s="18">
        <f t="shared" si="6"/>
        <v>35</v>
      </c>
      <c r="O45" s="18">
        <f t="shared" si="7"/>
        <v>25</v>
      </c>
      <c r="P45" s="18">
        <f t="shared" si="8"/>
        <v>30</v>
      </c>
    </row>
    <row r="46" spans="1:16" x14ac:dyDescent="0.3">
      <c r="A46" s="18">
        <f>'Combined_MIDTERM-I'!I50</f>
        <v>11</v>
      </c>
      <c r="B46" s="18">
        <f>'Combined_MIDTERM-I'!J50</f>
        <v>5</v>
      </c>
      <c r="C46" s="18">
        <f>'Combined_MIDTERM-I'!K50</f>
        <v>0</v>
      </c>
      <c r="D46" s="18">
        <f>'Combined_MIDTERM-I'!L50</f>
        <v>0</v>
      </c>
      <c r="F46" s="18">
        <f>'Combined_CA-I'!N50</f>
        <v>16</v>
      </c>
      <c r="G46" s="18">
        <f>'Combined_CA-I'!O50</f>
        <v>13</v>
      </c>
      <c r="H46" s="18">
        <f>'Combined_CA-I'!P50</f>
        <v>15</v>
      </c>
      <c r="I46" s="18">
        <f>'Combined_CA-I'!Q50</f>
        <v>30</v>
      </c>
      <c r="K46" s="32"/>
      <c r="M46" s="18">
        <f t="shared" si="5"/>
        <v>27</v>
      </c>
      <c r="N46" s="18">
        <f t="shared" si="6"/>
        <v>18</v>
      </c>
      <c r="O46" s="18">
        <f t="shared" si="7"/>
        <v>15</v>
      </c>
      <c r="P46" s="18">
        <f t="shared" si="8"/>
        <v>30</v>
      </c>
    </row>
    <row r="47" spans="1:16" x14ac:dyDescent="0.3">
      <c r="A47" s="18">
        <f>'Combined_MIDTERM-I'!I51</f>
        <v>13</v>
      </c>
      <c r="B47" s="18">
        <f>'Combined_MIDTERM-I'!J51</f>
        <v>17</v>
      </c>
      <c r="C47" s="18">
        <f>'Combined_MIDTERM-I'!K51</f>
        <v>5</v>
      </c>
      <c r="D47" s="18">
        <f>'Combined_MIDTERM-I'!L51</f>
        <v>0</v>
      </c>
      <c r="F47" s="18">
        <f>'Combined_CA-I'!N51</f>
        <v>17</v>
      </c>
      <c r="G47" s="18">
        <f>'Combined_CA-I'!O51</f>
        <v>15</v>
      </c>
      <c r="H47" s="18">
        <f>'Combined_CA-I'!P51</f>
        <v>15</v>
      </c>
      <c r="I47" s="18">
        <f>'Combined_CA-I'!Q51</f>
        <v>31</v>
      </c>
      <c r="K47" s="32"/>
      <c r="M47" s="18">
        <f t="shared" si="5"/>
        <v>30</v>
      </c>
      <c r="N47" s="18">
        <f t="shared" si="6"/>
        <v>32</v>
      </c>
      <c r="O47" s="18">
        <f t="shared" si="7"/>
        <v>20</v>
      </c>
      <c r="P47" s="18">
        <f t="shared" si="8"/>
        <v>31</v>
      </c>
    </row>
    <row r="48" spans="1:16" x14ac:dyDescent="0.3">
      <c r="A48" s="18">
        <f>'Combined_MIDTERM-I'!I52</f>
        <v>12</v>
      </c>
      <c r="B48" s="18">
        <f>'Combined_MIDTERM-I'!J52</f>
        <v>15</v>
      </c>
      <c r="C48" s="18">
        <f>'Combined_MIDTERM-I'!K52</f>
        <v>7</v>
      </c>
      <c r="D48" s="18">
        <f>'Combined_MIDTERM-I'!L52</f>
        <v>0</v>
      </c>
      <c r="F48" s="18">
        <f>'Combined_CA-I'!N52</f>
        <v>16</v>
      </c>
      <c r="G48" s="18">
        <f>'Combined_CA-I'!O52</f>
        <v>16</v>
      </c>
      <c r="H48" s="18">
        <f>'Combined_CA-I'!P52</f>
        <v>15</v>
      </c>
      <c r="I48" s="18">
        <f>'Combined_CA-I'!Q52</f>
        <v>29</v>
      </c>
      <c r="K48" s="32"/>
      <c r="M48" s="18">
        <f t="shared" si="5"/>
        <v>28</v>
      </c>
      <c r="N48" s="18">
        <f t="shared" si="6"/>
        <v>31</v>
      </c>
      <c r="O48" s="18">
        <f t="shared" si="7"/>
        <v>22</v>
      </c>
      <c r="P48" s="18">
        <f t="shared" si="8"/>
        <v>29</v>
      </c>
    </row>
    <row r="49" spans="1:16" x14ac:dyDescent="0.3">
      <c r="A49" s="18">
        <f>'Combined_MIDTERM-I'!I53</f>
        <v>16</v>
      </c>
      <c r="B49" s="18">
        <f>'Combined_MIDTERM-I'!J53</f>
        <v>19</v>
      </c>
      <c r="C49" s="18">
        <f>'Combined_MIDTERM-I'!K53</f>
        <v>10</v>
      </c>
      <c r="D49" s="18">
        <f>'Combined_MIDTERM-I'!L53</f>
        <v>0</v>
      </c>
      <c r="F49" s="18">
        <f>'Combined_CA-I'!N53</f>
        <v>16</v>
      </c>
      <c r="G49" s="18">
        <f>'Combined_CA-I'!O53</f>
        <v>16</v>
      </c>
      <c r="H49" s="18">
        <f>'Combined_CA-I'!P53</f>
        <v>14</v>
      </c>
      <c r="I49" s="18">
        <f>'Combined_CA-I'!Q53</f>
        <v>30</v>
      </c>
      <c r="K49" s="32"/>
      <c r="M49" s="18">
        <f t="shared" si="5"/>
        <v>32</v>
      </c>
      <c r="N49" s="18">
        <f t="shared" si="6"/>
        <v>35</v>
      </c>
      <c r="O49" s="18">
        <f t="shared" si="7"/>
        <v>24</v>
      </c>
      <c r="P49" s="18">
        <f t="shared" si="8"/>
        <v>30</v>
      </c>
    </row>
    <row r="50" spans="1:16" x14ac:dyDescent="0.3">
      <c r="A50" s="18">
        <f>'Combined_MIDTERM-I'!I54</f>
        <v>14</v>
      </c>
      <c r="B50" s="18">
        <f>'Combined_MIDTERM-I'!J54</f>
        <v>19</v>
      </c>
      <c r="C50" s="18">
        <f>'Combined_MIDTERM-I'!K54</f>
        <v>9</v>
      </c>
      <c r="D50" s="18">
        <f>'Combined_MIDTERM-I'!L54</f>
        <v>0</v>
      </c>
      <c r="F50" s="18">
        <f>'Combined_CA-I'!N54</f>
        <v>15</v>
      </c>
      <c r="G50" s="18">
        <f>'Combined_CA-I'!O54</f>
        <v>15</v>
      </c>
      <c r="H50" s="18">
        <f>'Combined_CA-I'!P54</f>
        <v>16</v>
      </c>
      <c r="I50" s="18">
        <f>'Combined_CA-I'!Q54</f>
        <v>30</v>
      </c>
      <c r="K50" s="32"/>
      <c r="M50" s="18">
        <f t="shared" si="5"/>
        <v>29</v>
      </c>
      <c r="N50" s="18">
        <f t="shared" si="6"/>
        <v>34</v>
      </c>
      <c r="O50" s="18">
        <f t="shared" si="7"/>
        <v>25</v>
      </c>
      <c r="P50" s="18">
        <f t="shared" si="8"/>
        <v>30</v>
      </c>
    </row>
    <row r="51" spans="1:16" x14ac:dyDescent="0.3">
      <c r="A51" s="18">
        <f>'Combined_MIDTERM-I'!I55</f>
        <v>15</v>
      </c>
      <c r="B51" s="18">
        <f>'Combined_MIDTERM-I'!J55</f>
        <v>4</v>
      </c>
      <c r="C51" s="18">
        <f>'Combined_MIDTERM-I'!K55</f>
        <v>0</v>
      </c>
      <c r="D51" s="18">
        <f>'Combined_MIDTERM-I'!L55</f>
        <v>0</v>
      </c>
      <c r="F51" s="18">
        <f>'Combined_CA-I'!N55</f>
        <v>16</v>
      </c>
      <c r="G51" s="18">
        <f>'Combined_CA-I'!O55</f>
        <v>15</v>
      </c>
      <c r="H51" s="18">
        <f>'Combined_CA-I'!P55</f>
        <v>14</v>
      </c>
      <c r="I51" s="18">
        <f>'Combined_CA-I'!Q55</f>
        <v>27</v>
      </c>
      <c r="K51" s="32"/>
      <c r="M51" s="18">
        <f t="shared" si="5"/>
        <v>31</v>
      </c>
      <c r="N51" s="18">
        <f t="shared" si="6"/>
        <v>19</v>
      </c>
      <c r="O51" s="18">
        <f t="shared" si="7"/>
        <v>14</v>
      </c>
      <c r="P51" s="18">
        <f t="shared" si="8"/>
        <v>27</v>
      </c>
    </row>
    <row r="52" spans="1:16" x14ac:dyDescent="0.3">
      <c r="A52" s="18">
        <f>'Combined_MIDTERM-I'!I56</f>
        <v>6</v>
      </c>
      <c r="B52" s="18">
        <f>'Combined_MIDTERM-I'!J56</f>
        <v>1</v>
      </c>
      <c r="C52" s="18">
        <f>'Combined_MIDTERM-I'!K56</f>
        <v>0</v>
      </c>
      <c r="D52" s="18">
        <f>'Combined_MIDTERM-I'!L56</f>
        <v>0</v>
      </c>
      <c r="F52" s="18">
        <f>'Combined_CA-I'!N56</f>
        <v>13</v>
      </c>
      <c r="G52" s="18">
        <f>'Combined_CA-I'!O56</f>
        <v>15</v>
      </c>
      <c r="H52" s="18">
        <f>'Combined_CA-I'!P56</f>
        <v>14</v>
      </c>
      <c r="I52" s="18">
        <f>'Combined_CA-I'!Q56</f>
        <v>28</v>
      </c>
      <c r="K52" s="32"/>
      <c r="M52" s="18">
        <f t="shared" si="5"/>
        <v>19</v>
      </c>
      <c r="N52" s="18">
        <f t="shared" si="6"/>
        <v>16</v>
      </c>
      <c r="O52" s="18">
        <f t="shared" si="7"/>
        <v>14</v>
      </c>
      <c r="P52" s="18">
        <f t="shared" si="8"/>
        <v>28</v>
      </c>
    </row>
    <row r="53" spans="1:16" x14ac:dyDescent="0.3">
      <c r="A53" s="18">
        <f>'Combined_MIDTERM-I'!I57</f>
        <v>10</v>
      </c>
      <c r="B53" s="18">
        <f>'Combined_MIDTERM-I'!J57</f>
        <v>8</v>
      </c>
      <c r="C53" s="18">
        <f>'Combined_MIDTERM-I'!K57</f>
        <v>10</v>
      </c>
      <c r="D53" s="18">
        <f>'Combined_MIDTERM-I'!L57</f>
        <v>0</v>
      </c>
      <c r="F53" s="18">
        <f>'Combined_CA-I'!N57</f>
        <v>19</v>
      </c>
      <c r="G53" s="18">
        <f>'Combined_CA-I'!O57</f>
        <v>18</v>
      </c>
      <c r="H53" s="18">
        <f>'Combined_CA-I'!P57</f>
        <v>19</v>
      </c>
      <c r="I53" s="18">
        <f>'Combined_CA-I'!Q57</f>
        <v>37</v>
      </c>
      <c r="K53" s="32"/>
      <c r="M53" s="18">
        <f t="shared" si="5"/>
        <v>29</v>
      </c>
      <c r="N53" s="18">
        <f t="shared" si="6"/>
        <v>26</v>
      </c>
      <c r="O53" s="18">
        <f t="shared" si="7"/>
        <v>29</v>
      </c>
      <c r="P53" s="18">
        <f t="shared" si="8"/>
        <v>37</v>
      </c>
    </row>
    <row r="54" spans="1:16" x14ac:dyDescent="0.3">
      <c r="A54" s="18">
        <f>'Combined_MIDTERM-I'!I58</f>
        <v>14</v>
      </c>
      <c r="B54" s="18">
        <f>'Combined_MIDTERM-I'!J58</f>
        <v>18</v>
      </c>
      <c r="C54" s="18">
        <f>'Combined_MIDTERM-I'!K58</f>
        <v>2</v>
      </c>
      <c r="D54" s="18">
        <f>'Combined_MIDTERM-I'!L58</f>
        <v>0</v>
      </c>
      <c r="F54" s="18">
        <f>'Combined_CA-I'!N58</f>
        <v>18</v>
      </c>
      <c r="G54" s="18">
        <f>'Combined_CA-I'!O58</f>
        <v>17</v>
      </c>
      <c r="H54" s="18">
        <f>'Combined_CA-I'!P58</f>
        <v>17</v>
      </c>
      <c r="I54" s="18">
        <f>'Combined_CA-I'!Q58</f>
        <v>33</v>
      </c>
      <c r="K54" s="32"/>
      <c r="M54" s="18">
        <f t="shared" si="5"/>
        <v>32</v>
      </c>
      <c r="N54" s="18">
        <f t="shared" si="6"/>
        <v>35</v>
      </c>
      <c r="O54" s="18">
        <f t="shared" si="7"/>
        <v>19</v>
      </c>
      <c r="P54" s="18">
        <f t="shared" si="8"/>
        <v>33</v>
      </c>
    </row>
    <row r="55" spans="1:16" x14ac:dyDescent="0.3">
      <c r="A55" s="18">
        <f>'Combined_MIDTERM-I'!I59</f>
        <v>8</v>
      </c>
      <c r="B55" s="18">
        <f>'Combined_MIDTERM-I'!J59</f>
        <v>8</v>
      </c>
      <c r="C55" s="18">
        <f>'Combined_MIDTERM-I'!K59</f>
        <v>7</v>
      </c>
      <c r="D55" s="18">
        <f>'Combined_MIDTERM-I'!L59</f>
        <v>0</v>
      </c>
      <c r="F55" s="18">
        <f>'Combined_CA-I'!N59</f>
        <v>16</v>
      </c>
      <c r="G55" s="18">
        <f>'Combined_CA-I'!O59</f>
        <v>16</v>
      </c>
      <c r="H55" s="18">
        <f>'Combined_CA-I'!P59</f>
        <v>15</v>
      </c>
      <c r="I55" s="18">
        <f>'Combined_CA-I'!Q59</f>
        <v>32</v>
      </c>
      <c r="K55" s="32"/>
      <c r="M55" s="18">
        <f t="shared" si="5"/>
        <v>24</v>
      </c>
      <c r="N55" s="18">
        <f t="shared" si="6"/>
        <v>24</v>
      </c>
      <c r="O55" s="18">
        <f t="shared" si="7"/>
        <v>22</v>
      </c>
      <c r="P55" s="18">
        <f t="shared" si="8"/>
        <v>32</v>
      </c>
    </row>
    <row r="56" spans="1:16" x14ac:dyDescent="0.3">
      <c r="A56" s="18">
        <f>'Combined_MIDTERM-I'!I60</f>
        <v>11</v>
      </c>
      <c r="B56" s="18">
        <f>'Combined_MIDTERM-I'!J60</f>
        <v>1</v>
      </c>
      <c r="C56" s="18">
        <f>'Combined_MIDTERM-I'!K60</f>
        <v>2</v>
      </c>
      <c r="D56" s="18">
        <f>'Combined_MIDTERM-I'!L60</f>
        <v>0</v>
      </c>
      <c r="F56" s="18">
        <f>'Combined_CA-I'!N60</f>
        <v>14</v>
      </c>
      <c r="G56" s="18">
        <f>'Combined_CA-I'!O60</f>
        <v>14</v>
      </c>
      <c r="H56" s="18">
        <f>'Combined_CA-I'!P60</f>
        <v>14</v>
      </c>
      <c r="I56" s="18">
        <f>'Combined_CA-I'!Q60</f>
        <v>25</v>
      </c>
      <c r="K56" s="32"/>
      <c r="M56" s="18">
        <f t="shared" si="5"/>
        <v>25</v>
      </c>
      <c r="N56" s="18">
        <f t="shared" si="6"/>
        <v>15</v>
      </c>
      <c r="O56" s="18">
        <f t="shared" si="7"/>
        <v>16</v>
      </c>
      <c r="P56" s="18">
        <f t="shared" si="8"/>
        <v>25</v>
      </c>
    </row>
    <row r="57" spans="1:16" x14ac:dyDescent="0.3">
      <c r="A57" s="18">
        <f>'Combined_MIDTERM-I'!I61</f>
        <v>14.5</v>
      </c>
      <c r="B57" s="18">
        <f>'Combined_MIDTERM-I'!J61</f>
        <v>10</v>
      </c>
      <c r="C57" s="18">
        <f>'Combined_MIDTERM-I'!K61</f>
        <v>1</v>
      </c>
      <c r="D57" s="18">
        <f>'Combined_MIDTERM-I'!L61</f>
        <v>0</v>
      </c>
      <c r="F57" s="18">
        <f>'Combined_CA-I'!N61</f>
        <v>15</v>
      </c>
      <c r="G57" s="18">
        <f>'Combined_CA-I'!O61</f>
        <v>15</v>
      </c>
      <c r="H57" s="18">
        <f>'Combined_CA-I'!P61</f>
        <v>16</v>
      </c>
      <c r="I57" s="18">
        <f>'Combined_CA-I'!Q61</f>
        <v>27</v>
      </c>
      <c r="K57" s="32"/>
      <c r="M57" s="18">
        <f t="shared" si="5"/>
        <v>29.5</v>
      </c>
      <c r="N57" s="18">
        <f t="shared" si="6"/>
        <v>25</v>
      </c>
      <c r="O57" s="18">
        <f t="shared" si="7"/>
        <v>17</v>
      </c>
      <c r="P57" s="18">
        <f t="shared" si="8"/>
        <v>27</v>
      </c>
    </row>
    <row r="58" spans="1:16" x14ac:dyDescent="0.3">
      <c r="A58" s="18">
        <f>'Combined_MIDTERM-I'!I62</f>
        <v>17</v>
      </c>
      <c r="B58" s="18">
        <f>'Combined_MIDTERM-I'!J62</f>
        <v>21</v>
      </c>
      <c r="C58" s="18">
        <f>'Combined_MIDTERM-I'!K62</f>
        <v>8</v>
      </c>
      <c r="D58" s="18">
        <f>'Combined_MIDTERM-I'!L62</f>
        <v>0</v>
      </c>
      <c r="F58" s="18">
        <f>'Combined_CA-I'!N62</f>
        <v>17</v>
      </c>
      <c r="G58" s="18">
        <f>'Combined_CA-I'!O62</f>
        <v>16</v>
      </c>
      <c r="H58" s="18">
        <f>'Combined_CA-I'!P62</f>
        <v>16</v>
      </c>
      <c r="I58" s="18">
        <f>'Combined_CA-I'!Q62</f>
        <v>32</v>
      </c>
      <c r="K58" s="32"/>
      <c r="M58" s="18">
        <f t="shared" si="5"/>
        <v>34</v>
      </c>
      <c r="N58" s="18">
        <f t="shared" si="6"/>
        <v>37</v>
      </c>
      <c r="O58" s="18">
        <f t="shared" si="7"/>
        <v>24</v>
      </c>
      <c r="P58" s="18">
        <f t="shared" si="8"/>
        <v>32</v>
      </c>
    </row>
    <row r="59" spans="1:16" x14ac:dyDescent="0.3">
      <c r="A59" s="18">
        <f>'Combined_MIDTERM-I'!I63</f>
        <v>14.5</v>
      </c>
      <c r="B59" s="18">
        <f>'Combined_MIDTERM-I'!J63</f>
        <v>7</v>
      </c>
      <c r="C59" s="18">
        <f>'Combined_MIDTERM-I'!K63</f>
        <v>8</v>
      </c>
      <c r="D59" s="18">
        <f>'Combined_MIDTERM-I'!L63</f>
        <v>0</v>
      </c>
      <c r="F59" s="18">
        <f>'Combined_CA-I'!N63</f>
        <v>15</v>
      </c>
      <c r="G59" s="18">
        <f>'Combined_CA-I'!O63</f>
        <v>14</v>
      </c>
      <c r="H59" s="18">
        <f>'Combined_CA-I'!P63</f>
        <v>16</v>
      </c>
      <c r="I59" s="18">
        <f>'Combined_CA-I'!Q63</f>
        <v>28</v>
      </c>
      <c r="K59" s="32"/>
      <c r="M59" s="18">
        <f t="shared" si="5"/>
        <v>29.5</v>
      </c>
      <c r="N59" s="18">
        <f t="shared" si="6"/>
        <v>21</v>
      </c>
      <c r="O59" s="18">
        <f t="shared" si="7"/>
        <v>24</v>
      </c>
      <c r="P59" s="18">
        <f t="shared" si="8"/>
        <v>28</v>
      </c>
    </row>
    <row r="60" spans="1:16" x14ac:dyDescent="0.3">
      <c r="A60" s="18">
        <f>'Combined_MIDTERM-I'!I64</f>
        <v>8</v>
      </c>
      <c r="B60" s="18">
        <f>'Combined_MIDTERM-I'!J64</f>
        <v>7</v>
      </c>
      <c r="C60" s="18">
        <f>'Combined_MIDTERM-I'!K64</f>
        <v>2</v>
      </c>
      <c r="D60" s="18">
        <f>'Combined_MIDTERM-I'!L64</f>
        <v>0</v>
      </c>
      <c r="F60" s="18">
        <f>'Combined_CA-I'!N64</f>
        <v>18</v>
      </c>
      <c r="G60" s="18">
        <f>'Combined_CA-I'!O64</f>
        <v>17</v>
      </c>
      <c r="H60" s="18">
        <f>'Combined_CA-I'!P64</f>
        <v>17</v>
      </c>
      <c r="I60" s="18">
        <f>'Combined_CA-I'!Q64</f>
        <v>30</v>
      </c>
      <c r="K60" s="32"/>
      <c r="M60" s="18">
        <f t="shared" si="5"/>
        <v>26</v>
      </c>
      <c r="N60" s="18">
        <f t="shared" si="6"/>
        <v>24</v>
      </c>
      <c r="O60" s="18">
        <f t="shared" si="7"/>
        <v>19</v>
      </c>
      <c r="P60" s="18">
        <f t="shared" si="8"/>
        <v>30</v>
      </c>
    </row>
    <row r="61" spans="1:16" x14ac:dyDescent="0.3">
      <c r="A61" s="18">
        <f>'Combined_MIDTERM-I'!I65</f>
        <v>10</v>
      </c>
      <c r="B61" s="18">
        <f>'Combined_MIDTERM-I'!J65</f>
        <v>10</v>
      </c>
      <c r="C61" s="18">
        <f>'Combined_MIDTERM-I'!K65</f>
        <v>6</v>
      </c>
      <c r="D61" s="18">
        <f>'Combined_MIDTERM-I'!L65</f>
        <v>0</v>
      </c>
      <c r="F61" s="18">
        <f>'Combined_CA-I'!N65</f>
        <v>17</v>
      </c>
      <c r="G61" s="18">
        <f>'Combined_CA-I'!O65</f>
        <v>14</v>
      </c>
      <c r="H61" s="18">
        <f>'Combined_CA-I'!P65</f>
        <v>15</v>
      </c>
      <c r="I61" s="18">
        <f>'Combined_CA-I'!Q65</f>
        <v>27</v>
      </c>
      <c r="K61" s="32"/>
      <c r="M61" s="18">
        <f t="shared" si="5"/>
        <v>27</v>
      </c>
      <c r="N61" s="18">
        <f t="shared" si="6"/>
        <v>24</v>
      </c>
      <c r="O61" s="18">
        <f t="shared" si="7"/>
        <v>21</v>
      </c>
      <c r="P61" s="18">
        <f t="shared" si="8"/>
        <v>27</v>
      </c>
    </row>
    <row r="62" spans="1:16" x14ac:dyDescent="0.3">
      <c r="A62" s="18">
        <f>'Combined_MIDTERM-I'!I66</f>
        <v>11</v>
      </c>
      <c r="B62" s="18">
        <f>'Combined_MIDTERM-I'!J66</f>
        <v>10</v>
      </c>
      <c r="C62" s="18">
        <f>'Combined_MIDTERM-I'!K66</f>
        <v>8</v>
      </c>
      <c r="D62" s="18">
        <f>'Combined_MIDTERM-I'!L66</f>
        <v>0</v>
      </c>
      <c r="F62" s="18">
        <f>'Combined_CA-I'!N66</f>
        <v>18</v>
      </c>
      <c r="G62" s="18">
        <f>'Combined_CA-I'!O66</f>
        <v>15</v>
      </c>
      <c r="H62" s="18">
        <f>'Combined_CA-I'!P66</f>
        <v>15</v>
      </c>
      <c r="I62" s="18">
        <f>'Combined_CA-I'!Q66</f>
        <v>30</v>
      </c>
      <c r="K62" s="32"/>
      <c r="M62" s="18">
        <f t="shared" si="5"/>
        <v>29</v>
      </c>
      <c r="N62" s="18">
        <f t="shared" si="6"/>
        <v>25</v>
      </c>
      <c r="O62" s="18">
        <f t="shared" si="7"/>
        <v>23</v>
      </c>
      <c r="P62" s="18">
        <f t="shared" si="8"/>
        <v>30</v>
      </c>
    </row>
    <row r="63" spans="1:16" x14ac:dyDescent="0.3">
      <c r="A63" s="18">
        <f>'Combined_MIDTERM-I'!I67</f>
        <v>15</v>
      </c>
      <c r="B63" s="18">
        <f>'Combined_MIDTERM-I'!J67</f>
        <v>12</v>
      </c>
      <c r="C63" s="18">
        <f>'Combined_MIDTERM-I'!K67</f>
        <v>8</v>
      </c>
      <c r="D63" s="18">
        <f>'Combined_MIDTERM-I'!L67</f>
        <v>0</v>
      </c>
      <c r="F63" s="18">
        <f>'Combined_CA-I'!N67</f>
        <v>18</v>
      </c>
      <c r="G63" s="18">
        <f>'Combined_CA-I'!O67</f>
        <v>13</v>
      </c>
      <c r="H63" s="18">
        <f>'Combined_CA-I'!P67</f>
        <v>15</v>
      </c>
      <c r="I63" s="18">
        <f>'Combined_CA-I'!Q67</f>
        <v>29</v>
      </c>
      <c r="K63" s="32"/>
      <c r="M63" s="18">
        <f t="shared" si="5"/>
        <v>33</v>
      </c>
      <c r="N63" s="18">
        <f t="shared" si="6"/>
        <v>25</v>
      </c>
      <c r="O63" s="18">
        <f t="shared" si="7"/>
        <v>23</v>
      </c>
      <c r="P63" s="18">
        <f t="shared" si="8"/>
        <v>29</v>
      </c>
    </row>
    <row r="64" spans="1:16" x14ac:dyDescent="0.3">
      <c r="A64" s="18">
        <f>'Combined_MIDTERM-I'!I68</f>
        <v>10</v>
      </c>
      <c r="B64" s="18">
        <f>'Combined_MIDTERM-I'!J68</f>
        <v>9</v>
      </c>
      <c r="C64" s="18">
        <f>'Combined_MIDTERM-I'!K68</f>
        <v>1</v>
      </c>
      <c r="D64" s="18">
        <f>'Combined_MIDTERM-I'!L68</f>
        <v>0</v>
      </c>
      <c r="F64" s="18">
        <f>'Combined_CA-I'!N68</f>
        <v>17</v>
      </c>
      <c r="G64" s="18">
        <f>'Combined_CA-I'!O68</f>
        <v>16</v>
      </c>
      <c r="H64" s="18">
        <f>'Combined_CA-I'!P68</f>
        <v>15</v>
      </c>
      <c r="I64" s="18">
        <f>'Combined_CA-I'!Q68</f>
        <v>29</v>
      </c>
      <c r="K64" s="32"/>
      <c r="M64" s="18">
        <f t="shared" si="5"/>
        <v>27</v>
      </c>
      <c r="N64" s="18">
        <f t="shared" si="6"/>
        <v>25</v>
      </c>
      <c r="O64" s="18">
        <f t="shared" si="7"/>
        <v>16</v>
      </c>
      <c r="P64" s="18">
        <f t="shared" si="8"/>
        <v>29</v>
      </c>
    </row>
    <row r="65" spans="1:16" x14ac:dyDescent="0.3">
      <c r="A65" s="18">
        <f>'Combined_MIDTERM-I'!I69</f>
        <v>6.5</v>
      </c>
      <c r="B65" s="18">
        <f>'Combined_MIDTERM-I'!J69</f>
        <v>1</v>
      </c>
      <c r="C65" s="18">
        <f>'Combined_MIDTERM-I'!K69</f>
        <v>1</v>
      </c>
      <c r="D65" s="18">
        <f>'Combined_MIDTERM-I'!L69</f>
        <v>0</v>
      </c>
      <c r="F65" s="18">
        <f>'Combined_CA-I'!N69</f>
        <v>17</v>
      </c>
      <c r="G65" s="18">
        <f>'Combined_CA-I'!O69</f>
        <v>17</v>
      </c>
      <c r="H65" s="18">
        <f>'Combined_CA-I'!P69</f>
        <v>14</v>
      </c>
      <c r="I65" s="18">
        <f>'Combined_CA-I'!Q69</f>
        <v>33</v>
      </c>
      <c r="K65" s="32"/>
      <c r="M65" s="18">
        <f t="shared" si="5"/>
        <v>23.5</v>
      </c>
      <c r="N65" s="18">
        <f t="shared" si="6"/>
        <v>18</v>
      </c>
      <c r="O65" s="18">
        <f t="shared" si="7"/>
        <v>15</v>
      </c>
      <c r="P65" s="18">
        <f t="shared" si="8"/>
        <v>33</v>
      </c>
    </row>
    <row r="66" spans="1:16" x14ac:dyDescent="0.3">
      <c r="A66" s="18">
        <f>'Combined_MIDTERM-I'!I70</f>
        <v>5.5</v>
      </c>
      <c r="B66" s="18">
        <f>'Combined_MIDTERM-I'!J70</f>
        <v>4</v>
      </c>
      <c r="C66" s="18">
        <f>'Combined_MIDTERM-I'!K70</f>
        <v>0</v>
      </c>
      <c r="D66" s="18">
        <f>'Combined_MIDTERM-I'!L70</f>
        <v>0</v>
      </c>
      <c r="F66" s="18">
        <f>'Combined_CA-I'!N70</f>
        <v>13</v>
      </c>
      <c r="G66" s="18">
        <f>'Combined_CA-I'!O70</f>
        <v>13</v>
      </c>
      <c r="H66" s="18">
        <f>'Combined_CA-I'!P70</f>
        <v>13</v>
      </c>
      <c r="I66" s="18">
        <f>'Combined_CA-I'!Q70</f>
        <v>26</v>
      </c>
      <c r="K66" s="32"/>
      <c r="M66" s="18">
        <f t="shared" si="5"/>
        <v>18.5</v>
      </c>
      <c r="N66" s="18">
        <f t="shared" si="6"/>
        <v>17</v>
      </c>
      <c r="O66" s="18">
        <f t="shared" si="7"/>
        <v>13</v>
      </c>
      <c r="P66" s="18">
        <f t="shared" si="8"/>
        <v>26</v>
      </c>
    </row>
    <row r="67" spans="1:16" x14ac:dyDescent="0.3">
      <c r="K67" s="32"/>
    </row>
    <row r="68" spans="1:16" x14ac:dyDescent="0.3">
      <c r="K68" s="32"/>
      <c r="L68" s="19" t="s">
        <v>69</v>
      </c>
      <c r="M68" s="34" t="s">
        <v>24</v>
      </c>
      <c r="N68" s="34" t="s">
        <v>27</v>
      </c>
      <c r="O68" s="34" t="s">
        <v>30</v>
      </c>
      <c r="P68" s="34" t="s">
        <v>32</v>
      </c>
    </row>
    <row r="69" spans="1:16" x14ac:dyDescent="0.3">
      <c r="K69" s="32"/>
      <c r="L69" s="19" t="s">
        <v>85</v>
      </c>
      <c r="M69" s="8">
        <f>IF(SUM(M7:M66) &gt; 0, COUNTIF(M7:M66, "&gt;=" &amp; M4), "")</f>
        <v>52</v>
      </c>
      <c r="N69" s="8">
        <f>IF(SUM(N7:N66) &gt; 0, COUNTIF(N7:N66, "&gt;=" &amp; N4), "")</f>
        <v>28</v>
      </c>
      <c r="O69" s="8">
        <f>IF(SUM(O7:O66) &gt; 0, COUNTIF(O7:O66, "&gt;=" &amp; O4), "")</f>
        <v>38</v>
      </c>
      <c r="P69" s="8">
        <f>IF(SUM(P7:P66) &gt; 0, COUNTIF(P7:P66, "&gt;=" &amp; P4), "")</f>
        <v>60</v>
      </c>
    </row>
    <row r="70" spans="1:16" x14ac:dyDescent="0.3">
      <c r="K70" s="32"/>
      <c r="L70" s="19" t="s">
        <v>86</v>
      </c>
      <c r="M70" s="35">
        <v>60</v>
      </c>
      <c r="N70" s="35">
        <v>60</v>
      </c>
      <c r="O70" s="35">
        <v>60</v>
      </c>
      <c r="P70" s="35">
        <v>60</v>
      </c>
    </row>
    <row r="71" spans="1:16" x14ac:dyDescent="0.3">
      <c r="K71" s="32"/>
      <c r="L71" s="19" t="s">
        <v>87</v>
      </c>
      <c r="M71" s="8">
        <f>IF(SUM(M7:M66) &gt; 0, M69/M70*100, "0")</f>
        <v>86.666666666666671</v>
      </c>
      <c r="N71" s="8">
        <f>IF(SUM(N7:N66) &gt; 0, N69/N70*100, "0")</f>
        <v>46.666666666666664</v>
      </c>
      <c r="O71" s="8">
        <f>IF(SUM(O7:O66) &gt; 0, O69/O70*100, "0")</f>
        <v>63.333333333333329</v>
      </c>
      <c r="P71" s="8">
        <f>IF(SUM(P7:P66) &gt; 0, P69/P70*100,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1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54</v>
      </c>
      <c r="B1" s="52"/>
      <c r="C1" s="52"/>
      <c r="D1" s="52"/>
      <c r="F1" s="32"/>
      <c r="H1" s="53" t="s">
        <v>84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'Combined_END_SEM-E'!N3</f>
        <v>32</v>
      </c>
      <c r="B3" s="18">
        <f>'Combined_END_SEM-E'!O3</f>
        <v>26</v>
      </c>
      <c r="C3" s="18">
        <f>'Combined_END_SEM-E'!P3</f>
        <v>22</v>
      </c>
      <c r="D3" s="18">
        <f>'Combined_END_SEM-E'!Q3</f>
        <v>20</v>
      </c>
      <c r="F3" s="32"/>
      <c r="H3" s="18">
        <f t="shared" ref="H3:K4" si="0">SUM(A3)</f>
        <v>32</v>
      </c>
      <c r="I3" s="18">
        <f t="shared" si="0"/>
        <v>26</v>
      </c>
      <c r="J3" s="18">
        <f t="shared" si="0"/>
        <v>22</v>
      </c>
      <c r="K3" s="18">
        <f t="shared" si="0"/>
        <v>20</v>
      </c>
    </row>
    <row r="4" spans="1:11" x14ac:dyDescent="0.3">
      <c r="A4" s="18">
        <f>'Combined_END_SEM-E'!N4</f>
        <v>19.2</v>
      </c>
      <c r="B4" s="18">
        <f>'Combined_END_SEM-E'!O4</f>
        <v>15.6</v>
      </c>
      <c r="C4" s="18">
        <f>'Combined_END_SEM-E'!P4</f>
        <v>13.2</v>
      </c>
      <c r="D4" s="18">
        <f>'Combined_END_SEM-E'!Q4</f>
        <v>12</v>
      </c>
      <c r="F4" s="32"/>
      <c r="H4" s="18">
        <f t="shared" si="0"/>
        <v>19.2</v>
      </c>
      <c r="I4" s="18">
        <f t="shared" si="0"/>
        <v>15.6</v>
      </c>
      <c r="J4" s="18">
        <f t="shared" si="0"/>
        <v>13.2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'Combined_END_SEM-E'!N11</f>
        <v>11</v>
      </c>
      <c r="B7" s="18">
        <f>'Combined_END_SEM-E'!O11</f>
        <v>7</v>
      </c>
      <c r="C7" s="18">
        <f>'Combined_END_SEM-E'!P11</f>
        <v>3</v>
      </c>
      <c r="D7" s="18">
        <f>'Combined_END_SEM-E'!Q11</f>
        <v>2.5</v>
      </c>
      <c r="F7" s="32"/>
      <c r="H7" s="18">
        <f t="shared" ref="H7:H38" si="1">SUM(A7)</f>
        <v>11</v>
      </c>
      <c r="I7" s="18">
        <f t="shared" ref="I7:I38" si="2">SUM(B7)</f>
        <v>7</v>
      </c>
      <c r="J7" s="18">
        <f t="shared" ref="J7:J38" si="3">SUM(C7)</f>
        <v>3</v>
      </c>
      <c r="K7" s="18">
        <f t="shared" ref="K7:K38" si="4">SUM(D7)</f>
        <v>2.5</v>
      </c>
    </row>
    <row r="8" spans="1:11" x14ac:dyDescent="0.3">
      <c r="A8" s="18">
        <f>'Combined_END_SEM-E'!N12</f>
        <v>10</v>
      </c>
      <c r="B8" s="18">
        <f>'Combined_END_SEM-E'!O12</f>
        <v>20</v>
      </c>
      <c r="C8" s="18">
        <f>'Combined_END_SEM-E'!P12</f>
        <v>11</v>
      </c>
      <c r="D8" s="18">
        <f>'Combined_END_SEM-E'!Q12</f>
        <v>15</v>
      </c>
      <c r="F8" s="32"/>
      <c r="H8" s="18">
        <f t="shared" si="1"/>
        <v>10</v>
      </c>
      <c r="I8" s="18">
        <f t="shared" si="2"/>
        <v>20</v>
      </c>
      <c r="J8" s="18">
        <f t="shared" si="3"/>
        <v>11</v>
      </c>
      <c r="K8" s="18">
        <f t="shared" si="4"/>
        <v>15</v>
      </c>
    </row>
    <row r="9" spans="1:11" x14ac:dyDescent="0.3">
      <c r="A9" s="18">
        <f>'Combined_END_SEM-E'!N13</f>
        <v>26</v>
      </c>
      <c r="B9" s="18">
        <f>'Combined_END_SEM-E'!O13</f>
        <v>20</v>
      </c>
      <c r="C9" s="18">
        <f>'Combined_END_SEM-E'!P13</f>
        <v>19</v>
      </c>
      <c r="D9" s="18">
        <f>'Combined_END_SEM-E'!Q13</f>
        <v>16</v>
      </c>
      <c r="F9" s="32"/>
      <c r="H9" s="18">
        <f t="shared" si="1"/>
        <v>26</v>
      </c>
      <c r="I9" s="18">
        <f t="shared" si="2"/>
        <v>20</v>
      </c>
      <c r="J9" s="18">
        <f t="shared" si="3"/>
        <v>19</v>
      </c>
      <c r="K9" s="18">
        <f t="shared" si="4"/>
        <v>16</v>
      </c>
    </row>
    <row r="10" spans="1:11" x14ac:dyDescent="0.3">
      <c r="A10" s="18">
        <f>'Combined_END_SEM-E'!N14</f>
        <v>8</v>
      </c>
      <c r="B10" s="18">
        <f>'Combined_END_SEM-E'!O14</f>
        <v>17</v>
      </c>
      <c r="C10" s="18">
        <f>'Combined_END_SEM-E'!P14</f>
        <v>18</v>
      </c>
      <c r="D10" s="18">
        <f>'Combined_END_SEM-E'!Q14</f>
        <v>14</v>
      </c>
      <c r="F10" s="32"/>
      <c r="H10" s="18">
        <f t="shared" si="1"/>
        <v>8</v>
      </c>
      <c r="I10" s="18">
        <f t="shared" si="2"/>
        <v>17</v>
      </c>
      <c r="J10" s="18">
        <f t="shared" si="3"/>
        <v>18</v>
      </c>
      <c r="K10" s="18">
        <f t="shared" si="4"/>
        <v>14</v>
      </c>
    </row>
    <row r="11" spans="1:11" x14ac:dyDescent="0.3">
      <c r="A11" s="18">
        <f>'Combined_END_SEM-E'!N15</f>
        <v>16</v>
      </c>
      <c r="B11" s="18">
        <f>'Combined_END_SEM-E'!O15</f>
        <v>22</v>
      </c>
      <c r="C11" s="18">
        <f>'Combined_END_SEM-E'!P15</f>
        <v>4</v>
      </c>
      <c r="D11" s="18">
        <f>'Combined_END_SEM-E'!Q15</f>
        <v>15</v>
      </c>
      <c r="F11" s="32"/>
      <c r="H11" s="18">
        <f t="shared" si="1"/>
        <v>16</v>
      </c>
      <c r="I11" s="18">
        <f t="shared" si="2"/>
        <v>22</v>
      </c>
      <c r="J11" s="18">
        <f t="shared" si="3"/>
        <v>4</v>
      </c>
      <c r="K11" s="18">
        <f t="shared" si="4"/>
        <v>15</v>
      </c>
    </row>
    <row r="12" spans="1:11" x14ac:dyDescent="0.3">
      <c r="A12" s="18">
        <f>'Combined_END_SEM-E'!N16</f>
        <v>22</v>
      </c>
      <c r="B12" s="18">
        <f>'Combined_END_SEM-E'!O16</f>
        <v>20</v>
      </c>
      <c r="C12" s="18">
        <f>'Combined_END_SEM-E'!P16</f>
        <v>8</v>
      </c>
      <c r="D12" s="18">
        <f>'Combined_END_SEM-E'!Q16</f>
        <v>15</v>
      </c>
      <c r="F12" s="32"/>
      <c r="H12" s="18">
        <f t="shared" si="1"/>
        <v>22</v>
      </c>
      <c r="I12" s="18">
        <f t="shared" si="2"/>
        <v>20</v>
      </c>
      <c r="J12" s="18">
        <f t="shared" si="3"/>
        <v>8</v>
      </c>
      <c r="K12" s="18">
        <f t="shared" si="4"/>
        <v>15</v>
      </c>
    </row>
    <row r="13" spans="1:11" x14ac:dyDescent="0.3">
      <c r="A13" s="18">
        <f>'Combined_END_SEM-E'!N17</f>
        <v>14</v>
      </c>
      <c r="B13" s="18">
        <f>'Combined_END_SEM-E'!O17</f>
        <v>16</v>
      </c>
      <c r="C13" s="18">
        <f>'Combined_END_SEM-E'!P17</f>
        <v>10</v>
      </c>
      <c r="D13" s="18">
        <f>'Combined_END_SEM-E'!Q17</f>
        <v>9</v>
      </c>
      <c r="F13" s="32"/>
      <c r="H13" s="18">
        <f t="shared" si="1"/>
        <v>14</v>
      </c>
      <c r="I13" s="18">
        <f t="shared" si="2"/>
        <v>16</v>
      </c>
      <c r="J13" s="18">
        <f t="shared" si="3"/>
        <v>10</v>
      </c>
      <c r="K13" s="18">
        <f t="shared" si="4"/>
        <v>9</v>
      </c>
    </row>
    <row r="14" spans="1:11" x14ac:dyDescent="0.3">
      <c r="A14" s="18">
        <f>'Combined_END_SEM-E'!N18</f>
        <v>15</v>
      </c>
      <c r="B14" s="18">
        <f>'Combined_END_SEM-E'!O18</f>
        <v>15</v>
      </c>
      <c r="C14" s="18">
        <f>'Combined_END_SEM-E'!P18</f>
        <v>16</v>
      </c>
      <c r="D14" s="18">
        <f>'Combined_END_SEM-E'!Q18</f>
        <v>13</v>
      </c>
      <c r="F14" s="32"/>
      <c r="H14" s="18">
        <f t="shared" si="1"/>
        <v>15</v>
      </c>
      <c r="I14" s="18">
        <f t="shared" si="2"/>
        <v>15</v>
      </c>
      <c r="J14" s="18">
        <f t="shared" si="3"/>
        <v>16</v>
      </c>
      <c r="K14" s="18">
        <f t="shared" si="4"/>
        <v>13</v>
      </c>
    </row>
    <row r="15" spans="1:11" x14ac:dyDescent="0.3">
      <c r="A15" s="18">
        <f>'Combined_END_SEM-E'!N19</f>
        <v>20</v>
      </c>
      <c r="B15" s="18">
        <f>'Combined_END_SEM-E'!O19</f>
        <v>22</v>
      </c>
      <c r="C15" s="18">
        <f>'Combined_END_SEM-E'!P19</f>
        <v>15</v>
      </c>
      <c r="D15" s="18">
        <f>'Combined_END_SEM-E'!Q19</f>
        <v>17</v>
      </c>
      <c r="F15" s="32"/>
      <c r="H15" s="18">
        <f t="shared" si="1"/>
        <v>20</v>
      </c>
      <c r="I15" s="18">
        <f t="shared" si="2"/>
        <v>22</v>
      </c>
      <c r="J15" s="18">
        <f t="shared" si="3"/>
        <v>15</v>
      </c>
      <c r="K15" s="18">
        <f t="shared" si="4"/>
        <v>17</v>
      </c>
    </row>
    <row r="16" spans="1:11" x14ac:dyDescent="0.3">
      <c r="A16" s="18">
        <f>'Combined_END_SEM-E'!N20</f>
        <v>10</v>
      </c>
      <c r="B16" s="18">
        <f>'Combined_END_SEM-E'!O20</f>
        <v>13</v>
      </c>
      <c r="C16" s="18">
        <f>'Combined_END_SEM-E'!P20</f>
        <v>7</v>
      </c>
      <c r="D16" s="18">
        <f>'Combined_END_SEM-E'!Q20</f>
        <v>9</v>
      </c>
      <c r="F16" s="32"/>
      <c r="H16" s="18">
        <f t="shared" si="1"/>
        <v>10</v>
      </c>
      <c r="I16" s="18">
        <f t="shared" si="2"/>
        <v>13</v>
      </c>
      <c r="J16" s="18">
        <f t="shared" si="3"/>
        <v>7</v>
      </c>
      <c r="K16" s="18">
        <f t="shared" si="4"/>
        <v>9</v>
      </c>
    </row>
    <row r="17" spans="1:11" x14ac:dyDescent="0.3">
      <c r="A17" s="18">
        <f>'Combined_END_SEM-E'!N21</f>
        <v>6</v>
      </c>
      <c r="B17" s="18">
        <f>'Combined_END_SEM-E'!O21</f>
        <v>7</v>
      </c>
      <c r="C17" s="18">
        <f>'Combined_END_SEM-E'!P21</f>
        <v>7</v>
      </c>
      <c r="D17" s="18">
        <f>'Combined_END_SEM-E'!Q21</f>
        <v>1</v>
      </c>
      <c r="F17" s="32"/>
      <c r="H17" s="18">
        <f t="shared" si="1"/>
        <v>6</v>
      </c>
      <c r="I17" s="18">
        <f t="shared" si="2"/>
        <v>7</v>
      </c>
      <c r="J17" s="18">
        <f t="shared" si="3"/>
        <v>7</v>
      </c>
      <c r="K17" s="18">
        <f t="shared" si="4"/>
        <v>1</v>
      </c>
    </row>
    <row r="18" spans="1:11" x14ac:dyDescent="0.3">
      <c r="A18" s="18">
        <f>'Combined_END_SEM-E'!N22</f>
        <v>11</v>
      </c>
      <c r="B18" s="18">
        <f>'Combined_END_SEM-E'!O22</f>
        <v>15</v>
      </c>
      <c r="C18" s="18">
        <f>'Combined_END_SEM-E'!P22</f>
        <v>2</v>
      </c>
      <c r="D18" s="18">
        <f>'Combined_END_SEM-E'!Q22</f>
        <v>4</v>
      </c>
      <c r="F18" s="32"/>
      <c r="H18" s="18">
        <f t="shared" si="1"/>
        <v>11</v>
      </c>
      <c r="I18" s="18">
        <f t="shared" si="2"/>
        <v>15</v>
      </c>
      <c r="J18" s="18">
        <f t="shared" si="3"/>
        <v>2</v>
      </c>
      <c r="K18" s="18">
        <f t="shared" si="4"/>
        <v>4</v>
      </c>
    </row>
    <row r="19" spans="1:11" x14ac:dyDescent="0.3">
      <c r="A19" s="18">
        <f>'Combined_END_SEM-E'!N23</f>
        <v>6</v>
      </c>
      <c r="B19" s="18">
        <f>'Combined_END_SEM-E'!O23</f>
        <v>11</v>
      </c>
      <c r="C19" s="18">
        <f>'Combined_END_SEM-E'!P23</f>
        <v>11</v>
      </c>
      <c r="D19" s="18">
        <f>'Combined_END_SEM-E'!Q23</f>
        <v>12</v>
      </c>
      <c r="F19" s="32"/>
      <c r="H19" s="18">
        <f t="shared" si="1"/>
        <v>6</v>
      </c>
      <c r="I19" s="18">
        <f t="shared" si="2"/>
        <v>11</v>
      </c>
      <c r="J19" s="18">
        <f t="shared" si="3"/>
        <v>11</v>
      </c>
      <c r="K19" s="18">
        <f t="shared" si="4"/>
        <v>12</v>
      </c>
    </row>
    <row r="20" spans="1:11" x14ac:dyDescent="0.3">
      <c r="A20" s="18">
        <f>'Combined_END_SEM-E'!N24</f>
        <v>0</v>
      </c>
      <c r="B20" s="18">
        <f>'Combined_END_SEM-E'!O24</f>
        <v>12</v>
      </c>
      <c r="C20" s="18">
        <f>'Combined_END_SEM-E'!P24</f>
        <v>13</v>
      </c>
      <c r="D20" s="18">
        <f>'Combined_END_SEM-E'!Q24</f>
        <v>12</v>
      </c>
      <c r="F20" s="32"/>
      <c r="H20" s="18">
        <f t="shared" si="1"/>
        <v>0</v>
      </c>
      <c r="I20" s="18">
        <f t="shared" si="2"/>
        <v>12</v>
      </c>
      <c r="J20" s="18">
        <f t="shared" si="3"/>
        <v>13</v>
      </c>
      <c r="K20" s="18">
        <f t="shared" si="4"/>
        <v>12</v>
      </c>
    </row>
    <row r="21" spans="1:11" x14ac:dyDescent="0.3">
      <c r="A21" s="18">
        <f>'Combined_END_SEM-E'!N25</f>
        <v>25</v>
      </c>
      <c r="B21" s="18">
        <f>'Combined_END_SEM-E'!O25</f>
        <v>20</v>
      </c>
      <c r="C21" s="18">
        <f>'Combined_END_SEM-E'!P25</f>
        <v>14</v>
      </c>
      <c r="D21" s="18">
        <f>'Combined_END_SEM-E'!Q25</f>
        <v>15</v>
      </c>
      <c r="F21" s="32"/>
      <c r="H21" s="18">
        <f t="shared" si="1"/>
        <v>25</v>
      </c>
      <c r="I21" s="18">
        <f t="shared" si="2"/>
        <v>20</v>
      </c>
      <c r="J21" s="18">
        <f t="shared" si="3"/>
        <v>14</v>
      </c>
      <c r="K21" s="18">
        <f t="shared" si="4"/>
        <v>15</v>
      </c>
    </row>
    <row r="22" spans="1:11" x14ac:dyDescent="0.3">
      <c r="A22" s="18">
        <f>'Combined_END_SEM-E'!N26</f>
        <v>7</v>
      </c>
      <c r="B22" s="18">
        <f>'Combined_END_SEM-E'!O26</f>
        <v>20</v>
      </c>
      <c r="C22" s="18">
        <f>'Combined_END_SEM-E'!P26</f>
        <v>19</v>
      </c>
      <c r="D22" s="18">
        <f>'Combined_END_SEM-E'!Q26</f>
        <v>17</v>
      </c>
      <c r="F22" s="32"/>
      <c r="H22" s="18">
        <f t="shared" si="1"/>
        <v>7</v>
      </c>
      <c r="I22" s="18">
        <f t="shared" si="2"/>
        <v>20</v>
      </c>
      <c r="J22" s="18">
        <f t="shared" si="3"/>
        <v>19</v>
      </c>
      <c r="K22" s="18">
        <f t="shared" si="4"/>
        <v>17</v>
      </c>
    </row>
    <row r="23" spans="1:11" x14ac:dyDescent="0.3">
      <c r="A23" s="18">
        <f>'Combined_END_SEM-E'!N27</f>
        <v>16</v>
      </c>
      <c r="B23" s="18">
        <f>'Combined_END_SEM-E'!O27</f>
        <v>14</v>
      </c>
      <c r="C23" s="18">
        <f>'Combined_END_SEM-E'!P27</f>
        <v>10</v>
      </c>
      <c r="D23" s="18">
        <f>'Combined_END_SEM-E'!Q27</f>
        <v>15</v>
      </c>
      <c r="F23" s="32"/>
      <c r="H23" s="18">
        <f t="shared" si="1"/>
        <v>16</v>
      </c>
      <c r="I23" s="18">
        <f t="shared" si="2"/>
        <v>14</v>
      </c>
      <c r="J23" s="18">
        <f t="shared" si="3"/>
        <v>10</v>
      </c>
      <c r="K23" s="18">
        <f t="shared" si="4"/>
        <v>15</v>
      </c>
    </row>
    <row r="24" spans="1:11" x14ac:dyDescent="0.3">
      <c r="A24" s="18">
        <f>'Combined_END_SEM-E'!N28</f>
        <v>5</v>
      </c>
      <c r="B24" s="18">
        <f>'Combined_END_SEM-E'!O28</f>
        <v>18</v>
      </c>
      <c r="C24" s="18">
        <f>'Combined_END_SEM-E'!P28</f>
        <v>13</v>
      </c>
      <c r="D24" s="18">
        <f>'Combined_END_SEM-E'!Q28</f>
        <v>11</v>
      </c>
      <c r="F24" s="32"/>
      <c r="H24" s="18">
        <f t="shared" si="1"/>
        <v>5</v>
      </c>
      <c r="I24" s="18">
        <f t="shared" si="2"/>
        <v>18</v>
      </c>
      <c r="J24" s="18">
        <f t="shared" si="3"/>
        <v>13</v>
      </c>
      <c r="K24" s="18">
        <f t="shared" si="4"/>
        <v>11</v>
      </c>
    </row>
    <row r="25" spans="1:11" x14ac:dyDescent="0.3">
      <c r="A25" s="18">
        <f>'Combined_END_SEM-E'!N29</f>
        <v>18</v>
      </c>
      <c r="B25" s="18">
        <f>'Combined_END_SEM-E'!O29</f>
        <v>10</v>
      </c>
      <c r="C25" s="18">
        <f>'Combined_END_SEM-E'!P29</f>
        <v>13</v>
      </c>
      <c r="D25" s="18">
        <f>'Combined_END_SEM-E'!Q29</f>
        <v>7</v>
      </c>
      <c r="F25" s="32"/>
      <c r="H25" s="18">
        <f t="shared" si="1"/>
        <v>18</v>
      </c>
      <c r="I25" s="18">
        <f t="shared" si="2"/>
        <v>10</v>
      </c>
      <c r="J25" s="18">
        <f t="shared" si="3"/>
        <v>13</v>
      </c>
      <c r="K25" s="18">
        <f t="shared" si="4"/>
        <v>7</v>
      </c>
    </row>
    <row r="26" spans="1:11" x14ac:dyDescent="0.3">
      <c r="A26" s="18">
        <f>'Combined_END_SEM-E'!N30</f>
        <v>18</v>
      </c>
      <c r="B26" s="18">
        <f>'Combined_END_SEM-E'!O30</f>
        <v>24</v>
      </c>
      <c r="C26" s="18">
        <f>'Combined_END_SEM-E'!P30</f>
        <v>18</v>
      </c>
      <c r="D26" s="18">
        <f>'Combined_END_SEM-E'!Q30</f>
        <v>18</v>
      </c>
      <c r="F26" s="32"/>
      <c r="H26" s="18">
        <f t="shared" si="1"/>
        <v>18</v>
      </c>
      <c r="I26" s="18">
        <f t="shared" si="2"/>
        <v>24</v>
      </c>
      <c r="J26" s="18">
        <f t="shared" si="3"/>
        <v>18</v>
      </c>
      <c r="K26" s="18">
        <f t="shared" si="4"/>
        <v>18</v>
      </c>
    </row>
    <row r="27" spans="1:11" x14ac:dyDescent="0.3">
      <c r="A27" s="18">
        <f>'Combined_END_SEM-E'!N31</f>
        <v>28</v>
      </c>
      <c r="B27" s="18">
        <f>'Combined_END_SEM-E'!O31</f>
        <v>19</v>
      </c>
      <c r="C27" s="18">
        <f>'Combined_END_SEM-E'!P31</f>
        <v>12</v>
      </c>
      <c r="D27" s="18">
        <f>'Combined_END_SEM-E'!Q31</f>
        <v>14</v>
      </c>
      <c r="F27" s="32"/>
      <c r="H27" s="18">
        <f t="shared" si="1"/>
        <v>28</v>
      </c>
      <c r="I27" s="18">
        <f t="shared" si="2"/>
        <v>19</v>
      </c>
      <c r="J27" s="18">
        <f t="shared" si="3"/>
        <v>12</v>
      </c>
      <c r="K27" s="18">
        <f t="shared" si="4"/>
        <v>14</v>
      </c>
    </row>
    <row r="28" spans="1:11" x14ac:dyDescent="0.3">
      <c r="A28" s="18">
        <f>'Combined_END_SEM-E'!N32</f>
        <v>17</v>
      </c>
      <c r="B28" s="18">
        <f>'Combined_END_SEM-E'!O32</f>
        <v>24</v>
      </c>
      <c r="C28" s="18">
        <f>'Combined_END_SEM-E'!P32</f>
        <v>8</v>
      </c>
      <c r="D28" s="18">
        <f>'Combined_END_SEM-E'!Q32</f>
        <v>17</v>
      </c>
      <c r="F28" s="32"/>
      <c r="H28" s="18">
        <f t="shared" si="1"/>
        <v>17</v>
      </c>
      <c r="I28" s="18">
        <f t="shared" si="2"/>
        <v>24</v>
      </c>
      <c r="J28" s="18">
        <f t="shared" si="3"/>
        <v>8</v>
      </c>
      <c r="K28" s="18">
        <f t="shared" si="4"/>
        <v>17</v>
      </c>
    </row>
    <row r="29" spans="1:11" x14ac:dyDescent="0.3">
      <c r="A29" s="18">
        <f>'Combined_END_SEM-E'!N33</f>
        <v>13</v>
      </c>
      <c r="B29" s="18">
        <f>'Combined_END_SEM-E'!O33</f>
        <v>21</v>
      </c>
      <c r="C29" s="18">
        <f>'Combined_END_SEM-E'!P33</f>
        <v>8</v>
      </c>
      <c r="D29" s="18">
        <f>'Combined_END_SEM-E'!Q33</f>
        <v>10</v>
      </c>
      <c r="F29" s="32"/>
      <c r="H29" s="18">
        <f t="shared" si="1"/>
        <v>13</v>
      </c>
      <c r="I29" s="18">
        <f t="shared" si="2"/>
        <v>21</v>
      </c>
      <c r="J29" s="18">
        <f t="shared" si="3"/>
        <v>8</v>
      </c>
      <c r="K29" s="18">
        <f t="shared" si="4"/>
        <v>10</v>
      </c>
    </row>
    <row r="30" spans="1:11" x14ac:dyDescent="0.3">
      <c r="A30" s="18">
        <f>'Combined_END_SEM-E'!N34</f>
        <v>26</v>
      </c>
      <c r="B30" s="18">
        <f>'Combined_END_SEM-E'!O34</f>
        <v>26</v>
      </c>
      <c r="C30" s="18">
        <f>'Combined_END_SEM-E'!P34</f>
        <v>18</v>
      </c>
      <c r="D30" s="18">
        <f>'Combined_END_SEM-E'!Q34</f>
        <v>19</v>
      </c>
      <c r="F30" s="32"/>
      <c r="H30" s="18">
        <f t="shared" si="1"/>
        <v>26</v>
      </c>
      <c r="I30" s="18">
        <f t="shared" si="2"/>
        <v>26</v>
      </c>
      <c r="J30" s="18">
        <f t="shared" si="3"/>
        <v>18</v>
      </c>
      <c r="K30" s="18">
        <f t="shared" si="4"/>
        <v>19</v>
      </c>
    </row>
    <row r="31" spans="1:11" x14ac:dyDescent="0.3">
      <c r="A31" s="18">
        <f>'Combined_END_SEM-E'!N35</f>
        <v>19</v>
      </c>
      <c r="B31" s="18">
        <f>'Combined_END_SEM-E'!O35</f>
        <v>16</v>
      </c>
      <c r="C31" s="18">
        <f>'Combined_END_SEM-E'!P35</f>
        <v>18</v>
      </c>
      <c r="D31" s="18">
        <f>'Combined_END_SEM-E'!Q35</f>
        <v>19</v>
      </c>
      <c r="F31" s="32"/>
      <c r="H31" s="18">
        <f t="shared" si="1"/>
        <v>19</v>
      </c>
      <c r="I31" s="18">
        <f t="shared" si="2"/>
        <v>16</v>
      </c>
      <c r="J31" s="18">
        <f t="shared" si="3"/>
        <v>18</v>
      </c>
      <c r="K31" s="18">
        <f t="shared" si="4"/>
        <v>19</v>
      </c>
    </row>
    <row r="32" spans="1:11" x14ac:dyDescent="0.3">
      <c r="A32" s="18">
        <f>'Combined_END_SEM-E'!N36</f>
        <v>14</v>
      </c>
      <c r="B32" s="18">
        <f>'Combined_END_SEM-E'!O36</f>
        <v>11</v>
      </c>
      <c r="C32" s="18">
        <f>'Combined_END_SEM-E'!P36</f>
        <v>8</v>
      </c>
      <c r="D32" s="18">
        <f>'Combined_END_SEM-E'!Q36</f>
        <v>14</v>
      </c>
      <c r="F32" s="32"/>
      <c r="H32" s="18">
        <f t="shared" si="1"/>
        <v>14</v>
      </c>
      <c r="I32" s="18">
        <f t="shared" si="2"/>
        <v>11</v>
      </c>
      <c r="J32" s="18">
        <f t="shared" si="3"/>
        <v>8</v>
      </c>
      <c r="K32" s="18">
        <f t="shared" si="4"/>
        <v>14</v>
      </c>
    </row>
    <row r="33" spans="1:11" x14ac:dyDescent="0.3">
      <c r="A33" s="18">
        <f>'Combined_END_SEM-E'!N37</f>
        <v>14</v>
      </c>
      <c r="B33" s="18">
        <f>'Combined_END_SEM-E'!O37</f>
        <v>15</v>
      </c>
      <c r="C33" s="18">
        <f>'Combined_END_SEM-E'!P37</f>
        <v>8</v>
      </c>
      <c r="D33" s="18">
        <f>'Combined_END_SEM-E'!Q37</f>
        <v>8</v>
      </c>
      <c r="F33" s="32"/>
      <c r="H33" s="18">
        <f t="shared" si="1"/>
        <v>14</v>
      </c>
      <c r="I33" s="18">
        <f t="shared" si="2"/>
        <v>15</v>
      </c>
      <c r="J33" s="18">
        <f t="shared" si="3"/>
        <v>8</v>
      </c>
      <c r="K33" s="18">
        <f t="shared" si="4"/>
        <v>8</v>
      </c>
    </row>
    <row r="34" spans="1:11" x14ac:dyDescent="0.3">
      <c r="A34" s="18">
        <f>'Combined_END_SEM-E'!N38</f>
        <v>19</v>
      </c>
      <c r="B34" s="18">
        <f>'Combined_END_SEM-E'!O38</f>
        <v>23</v>
      </c>
      <c r="C34" s="18">
        <f>'Combined_END_SEM-E'!P38</f>
        <v>15</v>
      </c>
      <c r="D34" s="18">
        <f>'Combined_END_SEM-E'!Q38</f>
        <v>15</v>
      </c>
      <c r="F34" s="32"/>
      <c r="H34" s="18">
        <f t="shared" si="1"/>
        <v>19</v>
      </c>
      <c r="I34" s="18">
        <f t="shared" si="2"/>
        <v>23</v>
      </c>
      <c r="J34" s="18">
        <f t="shared" si="3"/>
        <v>15</v>
      </c>
      <c r="K34" s="18">
        <f t="shared" si="4"/>
        <v>15</v>
      </c>
    </row>
    <row r="35" spans="1:11" x14ac:dyDescent="0.3">
      <c r="A35" s="18">
        <f>'Combined_END_SEM-E'!N39</f>
        <v>31</v>
      </c>
      <c r="B35" s="18">
        <f>'Combined_END_SEM-E'!O39</f>
        <v>25</v>
      </c>
      <c r="C35" s="18">
        <f>'Combined_END_SEM-E'!P39</f>
        <v>21</v>
      </c>
      <c r="D35" s="18">
        <f>'Combined_END_SEM-E'!Q39</f>
        <v>17</v>
      </c>
      <c r="F35" s="32"/>
      <c r="H35" s="18">
        <f t="shared" si="1"/>
        <v>31</v>
      </c>
      <c r="I35" s="18">
        <f t="shared" si="2"/>
        <v>25</v>
      </c>
      <c r="J35" s="18">
        <f t="shared" si="3"/>
        <v>21</v>
      </c>
      <c r="K35" s="18">
        <f t="shared" si="4"/>
        <v>17</v>
      </c>
    </row>
    <row r="36" spans="1:11" x14ac:dyDescent="0.3">
      <c r="A36" s="18">
        <f>'Combined_END_SEM-E'!N40</f>
        <v>29</v>
      </c>
      <c r="B36" s="18">
        <f>'Combined_END_SEM-E'!O40</f>
        <v>22</v>
      </c>
      <c r="C36" s="18">
        <f>'Combined_END_SEM-E'!P40</f>
        <v>17</v>
      </c>
      <c r="D36" s="18">
        <f>'Combined_END_SEM-E'!Q40</f>
        <v>18</v>
      </c>
      <c r="F36" s="32"/>
      <c r="H36" s="18">
        <f t="shared" si="1"/>
        <v>29</v>
      </c>
      <c r="I36" s="18">
        <f t="shared" si="2"/>
        <v>22</v>
      </c>
      <c r="J36" s="18">
        <f t="shared" si="3"/>
        <v>17</v>
      </c>
      <c r="K36" s="18">
        <f t="shared" si="4"/>
        <v>18</v>
      </c>
    </row>
    <row r="37" spans="1:11" x14ac:dyDescent="0.3">
      <c r="A37" s="18">
        <f>'Combined_END_SEM-E'!N41</f>
        <v>8</v>
      </c>
      <c r="B37" s="18">
        <f>'Combined_END_SEM-E'!O41</f>
        <v>12</v>
      </c>
      <c r="C37" s="18">
        <f>'Combined_END_SEM-E'!P41</f>
        <v>14</v>
      </c>
      <c r="D37" s="18">
        <f>'Combined_END_SEM-E'!Q41</f>
        <v>12</v>
      </c>
      <c r="F37" s="32"/>
      <c r="H37" s="18">
        <f t="shared" si="1"/>
        <v>8</v>
      </c>
      <c r="I37" s="18">
        <f t="shared" si="2"/>
        <v>12</v>
      </c>
      <c r="J37" s="18">
        <f t="shared" si="3"/>
        <v>14</v>
      </c>
      <c r="K37" s="18">
        <f t="shared" si="4"/>
        <v>12</v>
      </c>
    </row>
    <row r="38" spans="1:11" x14ac:dyDescent="0.3">
      <c r="A38" s="18">
        <f>'Combined_END_SEM-E'!N42</f>
        <v>20</v>
      </c>
      <c r="B38" s="18">
        <f>'Combined_END_SEM-E'!O42</f>
        <v>11</v>
      </c>
      <c r="C38" s="18">
        <f>'Combined_END_SEM-E'!P42</f>
        <v>12</v>
      </c>
      <c r="D38" s="18">
        <f>'Combined_END_SEM-E'!Q42</f>
        <v>16</v>
      </c>
      <c r="F38" s="32"/>
      <c r="H38" s="18">
        <f t="shared" si="1"/>
        <v>20</v>
      </c>
      <c r="I38" s="18">
        <f t="shared" si="2"/>
        <v>11</v>
      </c>
      <c r="J38" s="18">
        <f t="shared" si="3"/>
        <v>12</v>
      </c>
      <c r="K38" s="18">
        <f t="shared" si="4"/>
        <v>16</v>
      </c>
    </row>
    <row r="39" spans="1:11" x14ac:dyDescent="0.3">
      <c r="A39" s="18">
        <f>'Combined_END_SEM-E'!N43</f>
        <v>15</v>
      </c>
      <c r="B39" s="18">
        <f>'Combined_END_SEM-E'!O43</f>
        <v>5</v>
      </c>
      <c r="C39" s="18">
        <f>'Combined_END_SEM-E'!P43</f>
        <v>9</v>
      </c>
      <c r="D39" s="18">
        <f>'Combined_END_SEM-E'!Q43</f>
        <v>10</v>
      </c>
      <c r="F39" s="32"/>
      <c r="H39" s="18">
        <f t="shared" ref="H39:H66" si="5">SUM(A39)</f>
        <v>15</v>
      </c>
      <c r="I39" s="18">
        <f t="shared" ref="I39:I66" si="6">SUM(B39)</f>
        <v>5</v>
      </c>
      <c r="J39" s="18">
        <f t="shared" ref="J39:J66" si="7">SUM(C39)</f>
        <v>9</v>
      </c>
      <c r="K39" s="18">
        <f t="shared" ref="K39:K66" si="8">SUM(D39)</f>
        <v>10</v>
      </c>
    </row>
    <row r="40" spans="1:11" x14ac:dyDescent="0.3">
      <c r="A40" s="18">
        <f>'Combined_END_SEM-E'!N44</f>
        <v>7</v>
      </c>
      <c r="B40" s="18">
        <f>'Combined_END_SEM-E'!O44</f>
        <v>17</v>
      </c>
      <c r="C40" s="18">
        <f>'Combined_END_SEM-E'!P44</f>
        <v>10</v>
      </c>
      <c r="D40" s="18">
        <f>'Combined_END_SEM-E'!Q44</f>
        <v>3</v>
      </c>
      <c r="F40" s="32"/>
      <c r="H40" s="18">
        <f t="shared" si="5"/>
        <v>7</v>
      </c>
      <c r="I40" s="18">
        <f t="shared" si="6"/>
        <v>17</v>
      </c>
      <c r="J40" s="18">
        <f t="shared" si="7"/>
        <v>10</v>
      </c>
      <c r="K40" s="18">
        <f t="shared" si="8"/>
        <v>3</v>
      </c>
    </row>
    <row r="41" spans="1:11" x14ac:dyDescent="0.3">
      <c r="A41" s="18">
        <f>'Combined_END_SEM-E'!N45</f>
        <v>25</v>
      </c>
      <c r="B41" s="18">
        <f>'Combined_END_SEM-E'!O45</f>
        <v>20</v>
      </c>
      <c r="C41" s="18">
        <f>'Combined_END_SEM-E'!P45</f>
        <v>14</v>
      </c>
      <c r="D41" s="18">
        <f>'Combined_END_SEM-E'!Q45</f>
        <v>14</v>
      </c>
      <c r="F41" s="32"/>
      <c r="H41" s="18">
        <f t="shared" si="5"/>
        <v>25</v>
      </c>
      <c r="I41" s="18">
        <f t="shared" si="6"/>
        <v>20</v>
      </c>
      <c r="J41" s="18">
        <f t="shared" si="7"/>
        <v>14</v>
      </c>
      <c r="K41" s="18">
        <f t="shared" si="8"/>
        <v>14</v>
      </c>
    </row>
    <row r="42" spans="1:11" x14ac:dyDescent="0.3">
      <c r="A42" s="18">
        <f>'Combined_END_SEM-E'!N46</f>
        <v>31</v>
      </c>
      <c r="B42" s="18">
        <f>'Combined_END_SEM-E'!O46</f>
        <v>25</v>
      </c>
      <c r="C42" s="18">
        <f>'Combined_END_SEM-E'!P46</f>
        <v>15</v>
      </c>
      <c r="D42" s="18">
        <f>'Combined_END_SEM-E'!Q46</f>
        <v>16</v>
      </c>
      <c r="F42" s="32"/>
      <c r="H42" s="18">
        <f t="shared" si="5"/>
        <v>31</v>
      </c>
      <c r="I42" s="18">
        <f t="shared" si="6"/>
        <v>25</v>
      </c>
      <c r="J42" s="18">
        <f t="shared" si="7"/>
        <v>15</v>
      </c>
      <c r="K42" s="18">
        <f t="shared" si="8"/>
        <v>16</v>
      </c>
    </row>
    <row r="43" spans="1:11" x14ac:dyDescent="0.3">
      <c r="A43" s="18">
        <f>'Combined_END_SEM-E'!N47</f>
        <v>20</v>
      </c>
      <c r="B43" s="18">
        <f>'Combined_END_SEM-E'!O47</f>
        <v>23</v>
      </c>
      <c r="C43" s="18">
        <f>'Combined_END_SEM-E'!P47</f>
        <v>13</v>
      </c>
      <c r="D43" s="18">
        <f>'Combined_END_SEM-E'!Q47</f>
        <v>18</v>
      </c>
      <c r="F43" s="32"/>
      <c r="H43" s="18">
        <f t="shared" si="5"/>
        <v>20</v>
      </c>
      <c r="I43" s="18">
        <f t="shared" si="6"/>
        <v>23</v>
      </c>
      <c r="J43" s="18">
        <f t="shared" si="7"/>
        <v>13</v>
      </c>
      <c r="K43" s="18">
        <f t="shared" si="8"/>
        <v>18</v>
      </c>
    </row>
    <row r="44" spans="1:11" x14ac:dyDescent="0.3">
      <c r="A44" s="18">
        <f>'Combined_END_SEM-E'!N48</f>
        <v>14</v>
      </c>
      <c r="B44" s="18">
        <f>'Combined_END_SEM-E'!O48</f>
        <v>14</v>
      </c>
      <c r="C44" s="18">
        <f>'Combined_END_SEM-E'!P48</f>
        <v>5</v>
      </c>
      <c r="D44" s="18">
        <f>'Combined_END_SEM-E'!Q48</f>
        <v>8</v>
      </c>
      <c r="F44" s="32"/>
      <c r="H44" s="18">
        <f t="shared" si="5"/>
        <v>14</v>
      </c>
      <c r="I44" s="18">
        <f t="shared" si="6"/>
        <v>14</v>
      </c>
      <c r="J44" s="18">
        <f t="shared" si="7"/>
        <v>5</v>
      </c>
      <c r="K44" s="18">
        <f t="shared" si="8"/>
        <v>8</v>
      </c>
    </row>
    <row r="45" spans="1:11" x14ac:dyDescent="0.3">
      <c r="A45" s="18">
        <f>'Combined_END_SEM-E'!N49</f>
        <v>31</v>
      </c>
      <c r="B45" s="18">
        <f>'Combined_END_SEM-E'!O49</f>
        <v>24</v>
      </c>
      <c r="C45" s="18">
        <f>'Combined_END_SEM-E'!P49</f>
        <v>16</v>
      </c>
      <c r="D45" s="18">
        <f>'Combined_END_SEM-E'!Q49</f>
        <v>14</v>
      </c>
      <c r="F45" s="32"/>
      <c r="H45" s="18">
        <f t="shared" si="5"/>
        <v>31</v>
      </c>
      <c r="I45" s="18">
        <f t="shared" si="6"/>
        <v>24</v>
      </c>
      <c r="J45" s="18">
        <f t="shared" si="7"/>
        <v>16</v>
      </c>
      <c r="K45" s="18">
        <f t="shared" si="8"/>
        <v>14</v>
      </c>
    </row>
    <row r="46" spans="1:11" x14ac:dyDescent="0.3">
      <c r="A46" s="18">
        <f>'Combined_END_SEM-E'!N50</f>
        <v>26</v>
      </c>
      <c r="B46" s="18">
        <f>'Combined_END_SEM-E'!O50</f>
        <v>20</v>
      </c>
      <c r="C46" s="18">
        <f>'Combined_END_SEM-E'!P50</f>
        <v>11</v>
      </c>
      <c r="D46" s="18">
        <f>'Combined_END_SEM-E'!Q50</f>
        <v>10</v>
      </c>
      <c r="F46" s="32"/>
      <c r="H46" s="18">
        <f t="shared" si="5"/>
        <v>26</v>
      </c>
      <c r="I46" s="18">
        <f t="shared" si="6"/>
        <v>20</v>
      </c>
      <c r="J46" s="18">
        <f t="shared" si="7"/>
        <v>11</v>
      </c>
      <c r="K46" s="18">
        <f t="shared" si="8"/>
        <v>10</v>
      </c>
    </row>
    <row r="47" spans="1:11" x14ac:dyDescent="0.3">
      <c r="A47" s="18">
        <f>'Combined_END_SEM-E'!N51</f>
        <v>12</v>
      </c>
      <c r="B47" s="18">
        <f>'Combined_END_SEM-E'!O51</f>
        <v>19</v>
      </c>
      <c r="C47" s="18">
        <f>'Combined_END_SEM-E'!P51</f>
        <v>15</v>
      </c>
      <c r="D47" s="18">
        <f>'Combined_END_SEM-E'!Q51</f>
        <v>14</v>
      </c>
      <c r="F47" s="32"/>
      <c r="H47" s="18">
        <f t="shared" si="5"/>
        <v>12</v>
      </c>
      <c r="I47" s="18">
        <f t="shared" si="6"/>
        <v>19</v>
      </c>
      <c r="J47" s="18">
        <f t="shared" si="7"/>
        <v>15</v>
      </c>
      <c r="K47" s="18">
        <f t="shared" si="8"/>
        <v>14</v>
      </c>
    </row>
    <row r="48" spans="1:11" x14ac:dyDescent="0.3">
      <c r="A48" s="18">
        <f>'Combined_END_SEM-E'!N52</f>
        <v>11</v>
      </c>
      <c r="B48" s="18">
        <f>'Combined_END_SEM-E'!O52</f>
        <v>19</v>
      </c>
      <c r="C48" s="18">
        <f>'Combined_END_SEM-E'!P52</f>
        <v>18</v>
      </c>
      <c r="D48" s="18">
        <f>'Combined_END_SEM-E'!Q52</f>
        <v>9</v>
      </c>
      <c r="F48" s="32"/>
      <c r="H48" s="18">
        <f t="shared" si="5"/>
        <v>11</v>
      </c>
      <c r="I48" s="18">
        <f t="shared" si="6"/>
        <v>19</v>
      </c>
      <c r="J48" s="18">
        <f t="shared" si="7"/>
        <v>18</v>
      </c>
      <c r="K48" s="18">
        <f t="shared" si="8"/>
        <v>9</v>
      </c>
    </row>
    <row r="49" spans="1:11" x14ac:dyDescent="0.3">
      <c r="A49" s="18">
        <f>'Combined_END_SEM-E'!N53</f>
        <v>25</v>
      </c>
      <c r="B49" s="18">
        <f>'Combined_END_SEM-E'!O53</f>
        <v>21</v>
      </c>
      <c r="C49" s="18">
        <f>'Combined_END_SEM-E'!P53</f>
        <v>12</v>
      </c>
      <c r="D49" s="18">
        <f>'Combined_END_SEM-E'!Q53</f>
        <v>17</v>
      </c>
      <c r="F49" s="32"/>
      <c r="H49" s="18">
        <f t="shared" si="5"/>
        <v>25</v>
      </c>
      <c r="I49" s="18">
        <f t="shared" si="6"/>
        <v>21</v>
      </c>
      <c r="J49" s="18">
        <f t="shared" si="7"/>
        <v>12</v>
      </c>
      <c r="K49" s="18">
        <f t="shared" si="8"/>
        <v>17</v>
      </c>
    </row>
    <row r="50" spans="1:11" x14ac:dyDescent="0.3">
      <c r="A50" s="18">
        <f>'Combined_END_SEM-E'!N54</f>
        <v>28</v>
      </c>
      <c r="B50" s="18">
        <f>'Combined_END_SEM-E'!O54</f>
        <v>20</v>
      </c>
      <c r="C50" s="18">
        <f>'Combined_END_SEM-E'!P54</f>
        <v>17</v>
      </c>
      <c r="D50" s="18">
        <f>'Combined_END_SEM-E'!Q54</f>
        <v>14</v>
      </c>
      <c r="F50" s="32"/>
      <c r="H50" s="18">
        <f t="shared" si="5"/>
        <v>28</v>
      </c>
      <c r="I50" s="18">
        <f t="shared" si="6"/>
        <v>20</v>
      </c>
      <c r="J50" s="18">
        <f t="shared" si="7"/>
        <v>17</v>
      </c>
      <c r="K50" s="18">
        <f t="shared" si="8"/>
        <v>14</v>
      </c>
    </row>
    <row r="51" spans="1:11" x14ac:dyDescent="0.3">
      <c r="A51" s="18">
        <f>'Combined_END_SEM-E'!N55</f>
        <v>20</v>
      </c>
      <c r="B51" s="18">
        <f>'Combined_END_SEM-E'!O55</f>
        <v>12</v>
      </c>
      <c r="C51" s="18">
        <f>'Combined_END_SEM-E'!P55</f>
        <v>14</v>
      </c>
      <c r="D51" s="18">
        <f>'Combined_END_SEM-E'!Q55</f>
        <v>13</v>
      </c>
      <c r="F51" s="32"/>
      <c r="H51" s="18">
        <f t="shared" si="5"/>
        <v>20</v>
      </c>
      <c r="I51" s="18">
        <f t="shared" si="6"/>
        <v>12</v>
      </c>
      <c r="J51" s="18">
        <f t="shared" si="7"/>
        <v>14</v>
      </c>
      <c r="K51" s="18">
        <f t="shared" si="8"/>
        <v>13</v>
      </c>
    </row>
    <row r="52" spans="1:11" x14ac:dyDescent="0.3">
      <c r="A52" s="18">
        <f>'Combined_END_SEM-E'!N56</f>
        <v>4</v>
      </c>
      <c r="B52" s="18">
        <f>'Combined_END_SEM-E'!O56</f>
        <v>8</v>
      </c>
      <c r="C52" s="18">
        <f>'Combined_END_SEM-E'!P56</f>
        <v>4</v>
      </c>
      <c r="D52" s="18">
        <f>'Combined_END_SEM-E'!Q56</f>
        <v>8</v>
      </c>
      <c r="F52" s="32"/>
      <c r="H52" s="18">
        <f t="shared" si="5"/>
        <v>4</v>
      </c>
      <c r="I52" s="18">
        <f t="shared" si="6"/>
        <v>8</v>
      </c>
      <c r="J52" s="18">
        <f t="shared" si="7"/>
        <v>4</v>
      </c>
      <c r="K52" s="18">
        <f t="shared" si="8"/>
        <v>8</v>
      </c>
    </row>
    <row r="53" spans="1:11" x14ac:dyDescent="0.3">
      <c r="A53" s="18">
        <f>'Combined_END_SEM-E'!N57</f>
        <v>17</v>
      </c>
      <c r="B53" s="18">
        <f>'Combined_END_SEM-E'!O57</f>
        <v>24</v>
      </c>
      <c r="C53" s="18">
        <f>'Combined_END_SEM-E'!P57</f>
        <v>18</v>
      </c>
      <c r="D53" s="18">
        <f>'Combined_END_SEM-E'!Q57</f>
        <v>17</v>
      </c>
      <c r="F53" s="32"/>
      <c r="H53" s="18">
        <f t="shared" si="5"/>
        <v>17</v>
      </c>
      <c r="I53" s="18">
        <f t="shared" si="6"/>
        <v>24</v>
      </c>
      <c r="J53" s="18">
        <f t="shared" si="7"/>
        <v>18</v>
      </c>
      <c r="K53" s="18">
        <f t="shared" si="8"/>
        <v>17</v>
      </c>
    </row>
    <row r="54" spans="1:11" x14ac:dyDescent="0.3">
      <c r="A54" s="18">
        <f>'Combined_END_SEM-E'!N58</f>
        <v>18</v>
      </c>
      <c r="B54" s="18">
        <f>'Combined_END_SEM-E'!O58</f>
        <v>20</v>
      </c>
      <c r="C54" s="18">
        <f>'Combined_END_SEM-E'!P58</f>
        <v>22</v>
      </c>
      <c r="D54" s="18">
        <f>'Combined_END_SEM-E'!Q58</f>
        <v>19</v>
      </c>
      <c r="F54" s="32"/>
      <c r="H54" s="18">
        <f t="shared" si="5"/>
        <v>18</v>
      </c>
      <c r="I54" s="18">
        <f t="shared" si="6"/>
        <v>20</v>
      </c>
      <c r="J54" s="18">
        <f t="shared" si="7"/>
        <v>22</v>
      </c>
      <c r="K54" s="18">
        <f t="shared" si="8"/>
        <v>19</v>
      </c>
    </row>
    <row r="55" spans="1:11" x14ac:dyDescent="0.3">
      <c r="A55" s="18">
        <f>'Combined_END_SEM-E'!N59</f>
        <v>15</v>
      </c>
      <c r="B55" s="18">
        <f>'Combined_END_SEM-E'!O59</f>
        <v>22</v>
      </c>
      <c r="C55" s="18">
        <f>'Combined_END_SEM-E'!P59</f>
        <v>12</v>
      </c>
      <c r="D55" s="18">
        <f>'Combined_END_SEM-E'!Q59</f>
        <v>12</v>
      </c>
      <c r="F55" s="32"/>
      <c r="H55" s="18">
        <f t="shared" si="5"/>
        <v>15</v>
      </c>
      <c r="I55" s="18">
        <f t="shared" si="6"/>
        <v>22</v>
      </c>
      <c r="J55" s="18">
        <f t="shared" si="7"/>
        <v>12</v>
      </c>
      <c r="K55" s="18">
        <f t="shared" si="8"/>
        <v>12</v>
      </c>
    </row>
    <row r="56" spans="1:11" x14ac:dyDescent="0.3">
      <c r="A56" s="18">
        <f>'Combined_END_SEM-E'!N60</f>
        <v>26</v>
      </c>
      <c r="B56" s="18">
        <f>'Combined_END_SEM-E'!O60</f>
        <v>22</v>
      </c>
      <c r="C56" s="18">
        <f>'Combined_END_SEM-E'!P60</f>
        <v>16</v>
      </c>
      <c r="D56" s="18">
        <f>'Combined_END_SEM-E'!Q60</f>
        <v>14</v>
      </c>
      <c r="F56" s="32"/>
      <c r="H56" s="18">
        <f t="shared" si="5"/>
        <v>26</v>
      </c>
      <c r="I56" s="18">
        <f t="shared" si="6"/>
        <v>22</v>
      </c>
      <c r="J56" s="18">
        <f t="shared" si="7"/>
        <v>16</v>
      </c>
      <c r="K56" s="18">
        <f t="shared" si="8"/>
        <v>14</v>
      </c>
    </row>
    <row r="57" spans="1:11" x14ac:dyDescent="0.3">
      <c r="A57" s="18">
        <f>'Combined_END_SEM-E'!N61</f>
        <v>18</v>
      </c>
      <c r="B57" s="18">
        <f>'Combined_END_SEM-E'!O61</f>
        <v>23</v>
      </c>
      <c r="C57" s="18">
        <f>'Combined_END_SEM-E'!P61</f>
        <v>16</v>
      </c>
      <c r="D57" s="18">
        <f>'Combined_END_SEM-E'!Q61</f>
        <v>12</v>
      </c>
      <c r="F57" s="32"/>
      <c r="H57" s="18">
        <f t="shared" si="5"/>
        <v>18</v>
      </c>
      <c r="I57" s="18">
        <f t="shared" si="6"/>
        <v>23</v>
      </c>
      <c r="J57" s="18">
        <f t="shared" si="7"/>
        <v>16</v>
      </c>
      <c r="K57" s="18">
        <f t="shared" si="8"/>
        <v>12</v>
      </c>
    </row>
    <row r="58" spans="1:11" x14ac:dyDescent="0.3">
      <c r="A58" s="18">
        <f>'Combined_END_SEM-E'!N62</f>
        <v>30</v>
      </c>
      <c r="B58" s="18">
        <f>'Combined_END_SEM-E'!O62</f>
        <v>19</v>
      </c>
      <c r="C58" s="18">
        <f>'Combined_END_SEM-E'!P62</f>
        <v>19</v>
      </c>
      <c r="D58" s="18">
        <f>'Combined_END_SEM-E'!Q62</f>
        <v>10</v>
      </c>
      <c r="F58" s="32"/>
      <c r="H58" s="18">
        <f t="shared" si="5"/>
        <v>30</v>
      </c>
      <c r="I58" s="18">
        <f t="shared" si="6"/>
        <v>19</v>
      </c>
      <c r="J58" s="18">
        <f t="shared" si="7"/>
        <v>19</v>
      </c>
      <c r="K58" s="18">
        <f t="shared" si="8"/>
        <v>10</v>
      </c>
    </row>
    <row r="59" spans="1:11" x14ac:dyDescent="0.3">
      <c r="A59" s="18">
        <f>'Combined_END_SEM-E'!N63</f>
        <v>30</v>
      </c>
      <c r="B59" s="18">
        <f>'Combined_END_SEM-E'!O63</f>
        <v>19</v>
      </c>
      <c r="C59" s="18">
        <f>'Combined_END_SEM-E'!P63</f>
        <v>16</v>
      </c>
      <c r="D59" s="18">
        <f>'Combined_END_SEM-E'!Q63</f>
        <v>19</v>
      </c>
      <c r="F59" s="32"/>
      <c r="H59" s="18">
        <f t="shared" si="5"/>
        <v>30</v>
      </c>
      <c r="I59" s="18">
        <f t="shared" si="6"/>
        <v>19</v>
      </c>
      <c r="J59" s="18">
        <f t="shared" si="7"/>
        <v>16</v>
      </c>
      <c r="K59" s="18">
        <f t="shared" si="8"/>
        <v>19</v>
      </c>
    </row>
    <row r="60" spans="1:11" x14ac:dyDescent="0.3">
      <c r="A60" s="18">
        <f>'Combined_END_SEM-E'!N64</f>
        <v>13</v>
      </c>
      <c r="B60" s="18">
        <f>'Combined_END_SEM-E'!O64</f>
        <v>21</v>
      </c>
      <c r="C60" s="18">
        <f>'Combined_END_SEM-E'!P64</f>
        <v>14</v>
      </c>
      <c r="D60" s="18">
        <f>'Combined_END_SEM-E'!Q64</f>
        <v>18</v>
      </c>
      <c r="F60" s="32"/>
      <c r="H60" s="18">
        <f t="shared" si="5"/>
        <v>13</v>
      </c>
      <c r="I60" s="18">
        <f t="shared" si="6"/>
        <v>21</v>
      </c>
      <c r="J60" s="18">
        <f t="shared" si="7"/>
        <v>14</v>
      </c>
      <c r="K60" s="18">
        <f t="shared" si="8"/>
        <v>18</v>
      </c>
    </row>
    <row r="61" spans="1:11" x14ac:dyDescent="0.3">
      <c r="A61" s="18">
        <f>'Combined_END_SEM-E'!N65</f>
        <v>19</v>
      </c>
      <c r="B61" s="18">
        <f>'Combined_END_SEM-E'!O65</f>
        <v>13</v>
      </c>
      <c r="C61" s="18">
        <f>'Combined_END_SEM-E'!P65</f>
        <v>6</v>
      </c>
      <c r="D61" s="18">
        <f>'Combined_END_SEM-E'!Q65</f>
        <v>12</v>
      </c>
      <c r="F61" s="32"/>
      <c r="H61" s="18">
        <f t="shared" si="5"/>
        <v>19</v>
      </c>
      <c r="I61" s="18">
        <f t="shared" si="6"/>
        <v>13</v>
      </c>
      <c r="J61" s="18">
        <f t="shared" si="7"/>
        <v>6</v>
      </c>
      <c r="K61" s="18">
        <f t="shared" si="8"/>
        <v>12</v>
      </c>
    </row>
    <row r="62" spans="1:11" x14ac:dyDescent="0.3">
      <c r="A62" s="18">
        <f>'Combined_END_SEM-E'!N66</f>
        <v>30</v>
      </c>
      <c r="B62" s="18">
        <f>'Combined_END_SEM-E'!O66</f>
        <v>9</v>
      </c>
      <c r="C62" s="18">
        <f>'Combined_END_SEM-E'!P66</f>
        <v>18</v>
      </c>
      <c r="D62" s="18">
        <f>'Combined_END_SEM-E'!Q66</f>
        <v>3</v>
      </c>
      <c r="F62" s="32"/>
      <c r="H62" s="18">
        <f t="shared" si="5"/>
        <v>30</v>
      </c>
      <c r="I62" s="18">
        <f t="shared" si="6"/>
        <v>9</v>
      </c>
      <c r="J62" s="18">
        <f t="shared" si="7"/>
        <v>18</v>
      </c>
      <c r="K62" s="18">
        <f t="shared" si="8"/>
        <v>3</v>
      </c>
    </row>
    <row r="63" spans="1:11" x14ac:dyDescent="0.3">
      <c r="A63" s="18">
        <f>'Combined_END_SEM-E'!N67</f>
        <v>13</v>
      </c>
      <c r="B63" s="18">
        <f>'Combined_END_SEM-E'!O67</f>
        <v>20</v>
      </c>
      <c r="C63" s="18">
        <f>'Combined_END_SEM-E'!P67</f>
        <v>14</v>
      </c>
      <c r="D63" s="18">
        <f>'Combined_END_SEM-E'!Q67</f>
        <v>16</v>
      </c>
      <c r="F63" s="32"/>
      <c r="H63" s="18">
        <f t="shared" si="5"/>
        <v>13</v>
      </c>
      <c r="I63" s="18">
        <f t="shared" si="6"/>
        <v>20</v>
      </c>
      <c r="J63" s="18">
        <f t="shared" si="7"/>
        <v>14</v>
      </c>
      <c r="K63" s="18">
        <f t="shared" si="8"/>
        <v>16</v>
      </c>
    </row>
    <row r="64" spans="1:11" x14ac:dyDescent="0.3">
      <c r="A64" s="18">
        <f>'Combined_END_SEM-E'!N68</f>
        <v>30</v>
      </c>
      <c r="B64" s="18">
        <f>'Combined_END_SEM-E'!O68</f>
        <v>14</v>
      </c>
      <c r="C64" s="18">
        <f>'Combined_END_SEM-E'!P68</f>
        <v>12</v>
      </c>
      <c r="D64" s="18">
        <f>'Combined_END_SEM-E'!Q68</f>
        <v>16</v>
      </c>
      <c r="F64" s="32"/>
      <c r="H64" s="18">
        <f t="shared" si="5"/>
        <v>30</v>
      </c>
      <c r="I64" s="18">
        <f t="shared" si="6"/>
        <v>14</v>
      </c>
      <c r="J64" s="18">
        <f t="shared" si="7"/>
        <v>12</v>
      </c>
      <c r="K64" s="18">
        <f t="shared" si="8"/>
        <v>16</v>
      </c>
    </row>
    <row r="65" spans="1:11" x14ac:dyDescent="0.3">
      <c r="A65" s="18">
        <f>'Combined_END_SEM-E'!N69</f>
        <v>8</v>
      </c>
      <c r="B65" s="18">
        <f>'Combined_END_SEM-E'!O69</f>
        <v>19</v>
      </c>
      <c r="C65" s="18">
        <f>'Combined_END_SEM-E'!P69</f>
        <v>8</v>
      </c>
      <c r="D65" s="18">
        <f>'Combined_END_SEM-E'!Q69</f>
        <v>2</v>
      </c>
      <c r="F65" s="32"/>
      <c r="H65" s="18">
        <f t="shared" si="5"/>
        <v>8</v>
      </c>
      <c r="I65" s="18">
        <f t="shared" si="6"/>
        <v>19</v>
      </c>
      <c r="J65" s="18">
        <f t="shared" si="7"/>
        <v>8</v>
      </c>
      <c r="K65" s="18">
        <f t="shared" si="8"/>
        <v>2</v>
      </c>
    </row>
    <row r="66" spans="1:11" x14ac:dyDescent="0.3">
      <c r="A66" s="18">
        <f>'Combined_END_SEM-E'!N70</f>
        <v>16</v>
      </c>
      <c r="B66" s="18">
        <f>'Combined_END_SEM-E'!O70</f>
        <v>12</v>
      </c>
      <c r="C66" s="18">
        <f>'Combined_END_SEM-E'!P70</f>
        <v>16</v>
      </c>
      <c r="D66" s="18">
        <f>'Combined_END_SEM-E'!Q70</f>
        <v>8</v>
      </c>
      <c r="F66" s="32"/>
      <c r="H66" s="18">
        <f t="shared" si="5"/>
        <v>16</v>
      </c>
      <c r="I66" s="18">
        <f t="shared" si="6"/>
        <v>12</v>
      </c>
      <c r="J66" s="18">
        <f t="shared" si="7"/>
        <v>16</v>
      </c>
      <c r="K66" s="18">
        <f t="shared" si="8"/>
        <v>8</v>
      </c>
    </row>
    <row r="67" spans="1:11" x14ac:dyDescent="0.3">
      <c r="F67" s="32"/>
    </row>
    <row r="68" spans="1:11" x14ac:dyDescent="0.3">
      <c r="F68" s="32"/>
      <c r="G68" s="19" t="s">
        <v>69</v>
      </c>
      <c r="H68" s="34" t="s">
        <v>24</v>
      </c>
      <c r="I68" s="34" t="s">
        <v>27</v>
      </c>
      <c r="J68" s="34" t="s">
        <v>30</v>
      </c>
      <c r="K68" s="34" t="s">
        <v>32</v>
      </c>
    </row>
    <row r="69" spans="1:11" x14ac:dyDescent="0.3">
      <c r="F69" s="32"/>
      <c r="G69" s="19" t="s">
        <v>85</v>
      </c>
      <c r="H69" s="8">
        <f>IF(SUM(H7:H66) &gt; 0, COUNTIF(H7:H66, "&gt;=" &amp; H4), "")</f>
        <v>22</v>
      </c>
      <c r="I69" s="8">
        <f>IF(SUM(I7:I66) &gt; 0, COUNTIF(I7:I66, "&gt;=" &amp; I4), "")</f>
        <v>39</v>
      </c>
      <c r="J69" s="8">
        <f>IF(SUM(J7:J66) &gt; 0, COUNTIF(J7:J66, "&gt;=" &amp; J4), "")</f>
        <v>30</v>
      </c>
      <c r="K69" s="8">
        <f>IF(SUM(K7:K66) &gt; 0, COUNTIF(K7:K66, "&gt;=" &amp; K4), "")</f>
        <v>41</v>
      </c>
    </row>
    <row r="70" spans="1:11" x14ac:dyDescent="0.3">
      <c r="F70" s="32"/>
      <c r="G70" s="19" t="s">
        <v>86</v>
      </c>
      <c r="H70" s="35">
        <v>60</v>
      </c>
      <c r="I70" s="35">
        <v>60</v>
      </c>
      <c r="J70" s="35">
        <v>60</v>
      </c>
      <c r="K70" s="35">
        <v>60</v>
      </c>
    </row>
    <row r="71" spans="1:11" x14ac:dyDescent="0.3">
      <c r="F71" s="32"/>
      <c r="G71" s="19" t="s">
        <v>88</v>
      </c>
      <c r="H71" s="8">
        <f>IF(SUM(H7:H66) &gt; 0, H69/H70*100, "0")</f>
        <v>36.666666666666664</v>
      </c>
      <c r="I71" s="8">
        <f>IF(SUM(I7:I66) &gt; 0, I69/I70*100, "0")</f>
        <v>65</v>
      </c>
      <c r="J71" s="8">
        <f>IF(SUM(J7:J66) &gt; 0, J69/J70*100, "0")</f>
        <v>50</v>
      </c>
      <c r="K71" s="8">
        <f>IF(SUM(K7:K66) &gt; 0, K69/K70*100, "0")</f>
        <v>68.333333333333329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F89" workbookViewId="0">
      <selection activeCell="P103" sqref="P103"/>
    </sheetView>
  </sheetViews>
  <sheetFormatPr defaultRowHeight="14.4" x14ac:dyDescent="0.3"/>
  <cols>
    <col min="1" max="1" width="24" customWidth="1"/>
    <col min="2" max="2" width="35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2</v>
      </c>
      <c r="F3" s="6">
        <f>Combined_Input_Details!F3</f>
        <v>1</v>
      </c>
      <c r="G3" s="6">
        <f>Combined_Input_Details!G3</f>
        <v>2</v>
      </c>
      <c r="H3" s="6">
        <f>Combined_Input_Details!H3</f>
        <v>2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0</v>
      </c>
      <c r="Q3" s="6">
        <f>Combined_Input_Details!Q3</f>
        <v>2</v>
      </c>
      <c r="R3" s="6">
        <f>Combined_Input_Details!R3</f>
        <v>0</v>
      </c>
      <c r="S3" s="6">
        <f>Combined_Input_Details!S3</f>
        <v>2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2</v>
      </c>
      <c r="F4" s="8">
        <f>Combined_Input_Details!F4</f>
        <v>2</v>
      </c>
      <c r="G4" s="8">
        <f>Combined_Input_Details!G4</f>
        <v>2</v>
      </c>
      <c r="H4" s="8">
        <f>Combined_Input_Details!H4</f>
        <v>2</v>
      </c>
      <c r="I4" s="8">
        <f>Combined_Input_Details!I4</f>
        <v>0</v>
      </c>
      <c r="J4" s="8">
        <f>Combined_Input_Details!J4</f>
        <v>0</v>
      </c>
      <c r="K4" s="8">
        <f>Combined_Input_Details!K4</f>
        <v>3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0</v>
      </c>
      <c r="Q4" s="8">
        <f>Combined_Input_Details!Q4</f>
        <v>2</v>
      </c>
      <c r="R4" s="8">
        <f>Combined_Input_Details!R4</f>
        <v>0</v>
      </c>
      <c r="S4" s="8">
        <f>Combined_Input_Details!S4</f>
        <v>2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2</v>
      </c>
      <c r="F5" s="6">
        <f>Combined_Input_Details!F5</f>
        <v>3</v>
      </c>
      <c r="G5" s="6">
        <f>Combined_Input_Details!G5</f>
        <v>2</v>
      </c>
      <c r="H5" s="6">
        <f>Combined_Input_Details!H5</f>
        <v>2</v>
      </c>
      <c r="I5" s="6">
        <f>Combined_Input_Details!I5</f>
        <v>3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2</v>
      </c>
      <c r="R5" s="6">
        <f>Combined_Input_Details!R5</f>
        <v>0</v>
      </c>
      <c r="S5" s="6">
        <f>Combined_Input_Details!S5</f>
        <v>2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2</v>
      </c>
      <c r="F6" s="8">
        <f>Combined_Input_Details!F6</f>
        <v>3</v>
      </c>
      <c r="G6" s="8">
        <f>Combined_Input_Details!G6</f>
        <v>3</v>
      </c>
      <c r="H6" s="8">
        <f>Combined_Input_Details!H6</f>
        <v>2</v>
      </c>
      <c r="I6" s="8">
        <f>Combined_Input_Details!I6</f>
        <v>0</v>
      </c>
      <c r="J6" s="8">
        <f>Combined_Input_Details!J6</f>
        <v>2</v>
      </c>
      <c r="K6" s="8">
        <f>Combined_Input_Details!K6</f>
        <v>2</v>
      </c>
      <c r="L6" s="8">
        <f>Combined_Input_Details!L6</f>
        <v>0</v>
      </c>
      <c r="M6" s="8">
        <f>Combined_Input_Details!M6</f>
        <v>0</v>
      </c>
      <c r="N6" s="8">
        <f>Combined_Input_Details!N6</f>
        <v>0</v>
      </c>
      <c r="O6" s="8">
        <f>Combined_Input_Details!O6</f>
        <v>0</v>
      </c>
      <c r="P6" s="8">
        <f>Combined_Input_Details!P6</f>
        <v>1</v>
      </c>
      <c r="Q6" s="8">
        <f>Combined_Input_Details!Q6</f>
        <v>2</v>
      </c>
      <c r="R6" s="8">
        <f>Combined_Input_Details!R6</f>
        <v>0</v>
      </c>
      <c r="S6" s="8">
        <f>Combined_Input_Details!S6</f>
        <v>2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60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Combined_Input_Details!E11</f>
        <v>90.52</v>
      </c>
    </row>
    <row r="12" spans="1:21" x14ac:dyDescent="0.3">
      <c r="A12" s="2"/>
      <c r="B12" s="2"/>
      <c r="D12" s="13" t="s">
        <v>27</v>
      </c>
      <c r="E12" s="13">
        <f>Combined_Input_Details!E12</f>
        <v>89.66</v>
      </c>
    </row>
    <row r="13" spans="1:21" x14ac:dyDescent="0.3">
      <c r="A13" s="44" t="s">
        <v>44</v>
      </c>
      <c r="B13" s="44"/>
      <c r="D13" s="11" t="s">
        <v>30</v>
      </c>
      <c r="E13" s="11">
        <f>Combined_Input_Details!E13</f>
        <v>90.52</v>
      </c>
    </row>
    <row r="14" spans="1:21" x14ac:dyDescent="0.3">
      <c r="A14" s="3" t="s">
        <v>45</v>
      </c>
      <c r="B14" s="3">
        <f>Combined_Input_Details!B14</f>
        <v>60</v>
      </c>
      <c r="D14" s="13" t="s">
        <v>32</v>
      </c>
      <c r="E14" s="13">
        <f>Combined_Input_Details!E14</f>
        <v>90.52</v>
      </c>
    </row>
    <row r="15" spans="1:21" x14ac:dyDescent="0.3">
      <c r="A15" s="5" t="s">
        <v>46</v>
      </c>
      <c r="B15" s="5">
        <f>Combined_Input_Details!B15</f>
        <v>70</v>
      </c>
    </row>
    <row r="16" spans="1:21" x14ac:dyDescent="0.3">
      <c r="A16" s="3" t="s">
        <v>47</v>
      </c>
      <c r="B16" s="3">
        <f>Combined_Input_Details!B16</f>
        <v>30</v>
      </c>
      <c r="D16" s="44" t="s">
        <v>89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Combined_Input_Details!B17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Combined_Input_Details!B18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Combined_Input_Details!B19</f>
        <v>60</v>
      </c>
      <c r="D19" s="54" t="s">
        <v>90</v>
      </c>
      <c r="E19" s="54" t="s">
        <v>91</v>
      </c>
      <c r="F19" s="54"/>
      <c r="G19" s="54" t="s">
        <v>92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93</v>
      </c>
      <c r="F20" s="36" t="s">
        <v>94</v>
      </c>
      <c r="G20" s="54" t="s">
        <v>95</v>
      </c>
      <c r="H20" s="54"/>
      <c r="I20" s="54"/>
      <c r="J20" s="54"/>
      <c r="K20" s="54"/>
      <c r="L20" s="54"/>
      <c r="M20" s="54" t="s">
        <v>96</v>
      </c>
      <c r="N20" s="54"/>
      <c r="O20" s="58" t="s">
        <v>97</v>
      </c>
      <c r="P20" s="54"/>
    </row>
    <row r="21" spans="1:16" ht="52.05" customHeight="1" x14ac:dyDescent="0.3">
      <c r="D21" s="54"/>
      <c r="E21" s="54"/>
      <c r="F21" s="58" t="s">
        <v>98</v>
      </c>
      <c r="G21" s="54" t="s">
        <v>99</v>
      </c>
      <c r="H21" s="54"/>
      <c r="I21" s="54" t="s">
        <v>100</v>
      </c>
      <c r="J21" s="54"/>
      <c r="K21" s="58" t="str">
        <f>"Weighted Level of Attainment (" &amp; B16 &amp; " SEE + " &amp; B15 &amp; " CIE)"</f>
        <v>Weighted Level of Attainment (30 SEE + 70 CIE)</v>
      </c>
      <c r="L21" s="54"/>
      <c r="M21" s="54" t="s">
        <v>101</v>
      </c>
      <c r="N21" s="54" t="s">
        <v>102</v>
      </c>
      <c r="O21" s="54"/>
      <c r="P21" s="54"/>
    </row>
    <row r="22" spans="1:16" ht="72" x14ac:dyDescent="0.3">
      <c r="D22" s="54"/>
      <c r="E22" s="54"/>
      <c r="F22" s="54"/>
      <c r="G22" s="36" t="s">
        <v>101</v>
      </c>
      <c r="H22" s="36" t="s">
        <v>102</v>
      </c>
      <c r="I22" s="36" t="s">
        <v>101</v>
      </c>
      <c r="J22" s="36" t="s">
        <v>102</v>
      </c>
      <c r="K22" s="37" t="s">
        <v>101</v>
      </c>
      <c r="L22" s="37" t="s">
        <v>102</v>
      </c>
      <c r="M22" s="54"/>
      <c r="N22" s="54"/>
      <c r="O22" s="37" t="s">
        <v>101</v>
      </c>
      <c r="P22" s="37" t="s">
        <v>102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2</v>
      </c>
      <c r="G23" s="55">
        <f>Combined_External_Components!H71</f>
        <v>36.666666666666664</v>
      </c>
      <c r="H23" s="57">
        <f>IF(AND(G23&gt;0,G23&lt;40),1,IF(AND(G23&gt;=40,G23&lt;60),2,IF(AND(G23&gt;=60,G23&lt;=100),3,"0")))</f>
        <v>1</v>
      </c>
      <c r="I23" s="55">
        <f>Combined_Internal_Components!M71</f>
        <v>86.666666666666671</v>
      </c>
      <c r="J23" s="57">
        <f>IF(AND(I23&gt;0,I23&lt;40),1,IF(AND(I23&gt;=40,I23&lt;60),2,IF(AND(I23&gt;=60,I23&lt;=100),3,"0")))</f>
        <v>3</v>
      </c>
      <c r="K23" s="55">
        <f>G23*(B16/100)+I23*(B15/100)</f>
        <v>71.666666666666657</v>
      </c>
      <c r="L23" s="57">
        <f>IF(AND(K23&gt;0,K23&lt;40),1,IF(AND(K23&gt;=40,K23&lt;60),2,IF(AND(K23&gt;=60,K23&lt;=100),3,"0")))</f>
        <v>3</v>
      </c>
      <c r="M23" s="55">
        <f>E11</f>
        <v>90.52</v>
      </c>
      <c r="N23" s="57">
        <f>IF(AND(M23&gt;0,M23&lt;40),1,IF(AND(M23&gt;=40,M23&lt;60),2,IF(AND(M23&gt;=60,M23&lt;=100),3,"0")))</f>
        <v>3</v>
      </c>
      <c r="O23" s="55">
        <f>K23*(B17/100)+M23*(B18/100)</f>
        <v>75.437333333333328</v>
      </c>
      <c r="P23" s="57">
        <f>IF(AND(O23&gt;0,O23&lt;40),1,IF(AND(O23&gt;=40,O23&lt;60),2,IF(AND(O23&gt;=60,O23&lt;=100),3,"0")))</f>
        <v>3</v>
      </c>
    </row>
    <row r="24" spans="1:16" x14ac:dyDescent="0.3">
      <c r="D24" s="56"/>
      <c r="E24" s="39" t="str">
        <f>F2</f>
        <v xml:space="preserve">PO2   </v>
      </c>
      <c r="F24" s="39">
        <f>F3</f>
        <v>1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2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2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0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0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2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2</v>
      </c>
      <c r="G40" s="55">
        <f>Combined_External_Components!I71</f>
        <v>65</v>
      </c>
      <c r="H40" s="57">
        <f>IF(AND(G40&gt;0,G40&lt;40),1,IF(AND(G40&gt;=40,G40&lt;60),2,IF(AND(G40&gt;=60,G40&lt;=100),3,"0")))</f>
        <v>3</v>
      </c>
      <c r="I40" s="55">
        <f>Combined_Internal_Components!N71</f>
        <v>46.666666666666664</v>
      </c>
      <c r="J40" s="57">
        <f>IF(AND(I40&gt;0,I40&lt;40),1,IF(AND(I40&gt;=40,I40&lt;60),2,IF(AND(I40&gt;=60,I40&lt;=100),3,"0")))</f>
        <v>2</v>
      </c>
      <c r="K40" s="55">
        <f>G40*(B16/100)+I40*(B15/100)</f>
        <v>52.166666666666664</v>
      </c>
      <c r="L40" s="57">
        <f>IF(AND(K40&gt;0,K40&lt;40),1,IF(AND(K40&gt;=40,K40&lt;60),2,IF(AND(K40&gt;=60,K40&lt;=100),3,"0")))</f>
        <v>2</v>
      </c>
      <c r="M40" s="55">
        <f>E12</f>
        <v>89.66</v>
      </c>
      <c r="N40" s="57">
        <f>IF(AND(M40&gt;0,M40&lt;40),1,IF(AND(M40&gt;=40,M40&lt;60),2,IF(AND(M40&gt;=60,M40&lt;=100),3,"0")))</f>
        <v>3</v>
      </c>
      <c r="O40" s="55">
        <f>K40*(B17/100)+M40*(B18/100)</f>
        <v>59.665333333333336</v>
      </c>
      <c r="P40" s="57">
        <f>IF(AND(O40&gt;0,O40&lt;40),1,IF(AND(O40&gt;=40,O40&lt;60),2,IF(AND(O40&gt;=60,O40&lt;=100),3,"0")))</f>
        <v>2</v>
      </c>
    </row>
    <row r="41" spans="4:16" x14ac:dyDescent="0.3">
      <c r="D41" s="56"/>
      <c r="E41" s="39" t="str">
        <f>F2</f>
        <v xml:space="preserve">PO2   </v>
      </c>
      <c r="F41" s="39">
        <f>F4</f>
        <v>2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2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2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3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0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0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2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2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2</v>
      </c>
      <c r="G57" s="55">
        <f>Combined_External_Components!J71</f>
        <v>50</v>
      </c>
      <c r="H57" s="57">
        <f>IF(AND(G57&gt;0,G57&lt;40),1,IF(AND(G57&gt;=40,G57&lt;60),2,IF(AND(G57&gt;=60,G57&lt;=100),3,"0")))</f>
        <v>2</v>
      </c>
      <c r="I57" s="55">
        <f>Combined_Internal_Components!O71</f>
        <v>63.333333333333329</v>
      </c>
      <c r="J57" s="57">
        <f>IF(AND(I57&gt;0,I57&lt;40),1,IF(AND(I57&gt;=40,I57&lt;60),2,IF(AND(I57&gt;=60,I57&lt;=100),3,"0")))</f>
        <v>3</v>
      </c>
      <c r="K57" s="55">
        <f>G57*(B16/100)+I57*(B15/100)</f>
        <v>59.333333333333329</v>
      </c>
      <c r="L57" s="57">
        <f>IF(AND(K57&gt;0,K57&lt;40),1,IF(AND(K57&gt;=40,K57&lt;60),2,IF(AND(K57&gt;=60,K57&lt;=100),3,"0")))</f>
        <v>2</v>
      </c>
      <c r="M57" s="55">
        <f>E13</f>
        <v>90.52</v>
      </c>
      <c r="N57" s="57">
        <f>IF(AND(M57&gt;0,M57&lt;40),1,IF(AND(M57&gt;=40,M57&lt;60),2,IF(AND(M57&gt;=60,M57&lt;=100),3,"0")))</f>
        <v>3</v>
      </c>
      <c r="O57" s="55">
        <f>K57*(B17/100)+M57*(B18/100)</f>
        <v>65.570666666666668</v>
      </c>
      <c r="P57" s="57">
        <f>IF(AND(O57&gt;0,O57&lt;40),1,IF(AND(O57&gt;=40,O57&lt;60),2,IF(AND(O57&gt;=60,O57&lt;=100),3,"0")))</f>
        <v>3</v>
      </c>
    </row>
    <row r="58" spans="4:16" x14ac:dyDescent="0.3">
      <c r="D58" s="56"/>
      <c r="E58" s="39" t="str">
        <f>F2</f>
        <v xml:space="preserve">PO2   </v>
      </c>
      <c r="F58" s="39">
        <f>F5</f>
        <v>3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2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2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3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0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0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2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0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2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2</v>
      </c>
      <c r="G74" s="55">
        <f>Combined_External_Components!K71</f>
        <v>68.333333333333329</v>
      </c>
      <c r="H74" s="57">
        <f>IF(AND(G74&gt;0,G74&lt;40),1,IF(AND(G74&gt;=40,G74&lt;60),2,IF(AND(G74&gt;=60,G74&lt;=100),3,"0")))</f>
        <v>3</v>
      </c>
      <c r="I74" s="55">
        <f>Combined_Internal_Components!P71</f>
        <v>100</v>
      </c>
      <c r="J74" s="57">
        <f>IF(AND(I74&gt;0,I74&lt;40),1,IF(AND(I74&gt;=40,I74&lt;60),2,IF(AND(I74&gt;=60,I74&lt;=100),3,"0")))</f>
        <v>3</v>
      </c>
      <c r="K74" s="55">
        <f>G74*(B16/100)+I74*(B15/100)</f>
        <v>90.5</v>
      </c>
      <c r="L74" s="57">
        <f>IF(AND(K74&gt;0,K74&lt;40),1,IF(AND(K74&gt;=40,K74&lt;60),2,IF(AND(K74&gt;=60,K74&lt;=100),3,"0")))</f>
        <v>3</v>
      </c>
      <c r="M74" s="55">
        <f>E14</f>
        <v>90.52</v>
      </c>
      <c r="N74" s="57">
        <f>IF(AND(M74&gt;0,M74&lt;40),1,IF(AND(M74&gt;=40,M74&lt;60),2,IF(AND(M74&gt;=60,M74&lt;=100),3,"0")))</f>
        <v>3</v>
      </c>
      <c r="O74" s="55">
        <f>K74*(B17/100)+M74*(B18/100)</f>
        <v>90.504000000000005</v>
      </c>
      <c r="P74" s="57">
        <f>IF(AND(O74&gt;0,O74&lt;40),1,IF(AND(O74&gt;=40,O74&lt;60),2,IF(AND(O74&gt;=60,O74&lt;=100),3,"0")))</f>
        <v>3</v>
      </c>
    </row>
    <row r="75" spans="4:16" x14ac:dyDescent="0.3">
      <c r="D75" s="56"/>
      <c r="E75" s="39" t="str">
        <f>F2</f>
        <v xml:space="preserve">PO2   </v>
      </c>
      <c r="F75" s="39">
        <f>F6</f>
        <v>3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3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2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0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2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2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0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0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2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2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103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104</v>
      </c>
      <c r="F95" s="23" t="s">
        <v>105</v>
      </c>
      <c r="G95" s="23" t="s">
        <v>106</v>
      </c>
      <c r="H95" s="23" t="s">
        <v>107</v>
      </c>
      <c r="I95" s="23" t="s">
        <v>108</v>
      </c>
      <c r="J95" s="23" t="s">
        <v>109</v>
      </c>
      <c r="K95" s="23" t="s">
        <v>110</v>
      </c>
      <c r="L95" s="23" t="s">
        <v>111</v>
      </c>
      <c r="M95" s="23" t="s">
        <v>112</v>
      </c>
      <c r="N95" s="23" t="s">
        <v>113</v>
      </c>
      <c r="O95" s="23" t="s">
        <v>114</v>
      </c>
      <c r="P95" s="23" t="s">
        <v>115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3</v>
      </c>
      <c r="G96" s="25">
        <f>F25*P23</f>
        <v>6</v>
      </c>
      <c r="H96" s="25">
        <f>F26*P23</f>
        <v>6</v>
      </c>
      <c r="I96" s="25">
        <f>F27*P23</f>
        <v>0</v>
      </c>
      <c r="J96" s="25">
        <f>F28*P23</f>
        <v>0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0</v>
      </c>
      <c r="P96" s="25">
        <f>F34*P23</f>
        <v>0</v>
      </c>
      <c r="Q96" s="25">
        <f>F35*P23</f>
        <v>6</v>
      </c>
      <c r="R96" s="25">
        <f>F36*P23</f>
        <v>0</v>
      </c>
      <c r="S96" s="25">
        <f>F37*P23</f>
        <v>6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4</v>
      </c>
      <c r="F97" s="25">
        <f>F41*P40</f>
        <v>4</v>
      </c>
      <c r="G97" s="25">
        <f>F42*P40</f>
        <v>4</v>
      </c>
      <c r="H97" s="25">
        <f>F43*P40</f>
        <v>4</v>
      </c>
      <c r="I97" s="25">
        <f>F44*P40</f>
        <v>0</v>
      </c>
      <c r="J97" s="25">
        <f>F45*P40</f>
        <v>0</v>
      </c>
      <c r="K97" s="25">
        <f>F46*P40</f>
        <v>6</v>
      </c>
      <c r="L97" s="25">
        <f>F47*P40</f>
        <v>0</v>
      </c>
      <c r="M97" s="25">
        <f>F48*P40</f>
        <v>0</v>
      </c>
      <c r="N97" s="25">
        <f>F49*P40</f>
        <v>0</v>
      </c>
      <c r="O97" s="25">
        <f>F50*P40</f>
        <v>0</v>
      </c>
      <c r="P97" s="25">
        <f>F51*P40</f>
        <v>0</v>
      </c>
      <c r="Q97" s="25">
        <f>F52*P40</f>
        <v>4</v>
      </c>
      <c r="R97" s="25">
        <f>F53*P40</f>
        <v>0</v>
      </c>
      <c r="S97" s="25">
        <f>F54*P40</f>
        <v>4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6</v>
      </c>
      <c r="F98" s="25">
        <f>F58*P57</f>
        <v>9</v>
      </c>
      <c r="G98" s="25">
        <f>F59*P57</f>
        <v>6</v>
      </c>
      <c r="H98" s="25">
        <f>F60*P57</f>
        <v>6</v>
      </c>
      <c r="I98" s="25">
        <f>F61*P57</f>
        <v>9</v>
      </c>
      <c r="J98" s="25">
        <f>F62*P57</f>
        <v>0</v>
      </c>
      <c r="K98" s="25">
        <f>F63*P57</f>
        <v>0</v>
      </c>
      <c r="L98" s="25">
        <f>F64*P57</f>
        <v>0</v>
      </c>
      <c r="M98" s="25">
        <f>F65*P57</f>
        <v>0</v>
      </c>
      <c r="N98" s="25">
        <f>F66*P57</f>
        <v>0</v>
      </c>
      <c r="O98" s="25">
        <f>F67*P57</f>
        <v>0</v>
      </c>
      <c r="P98" s="25">
        <f>F68*P57</f>
        <v>3</v>
      </c>
      <c r="Q98" s="25">
        <f>F69*P57</f>
        <v>6</v>
      </c>
      <c r="R98" s="25">
        <f>F70*P57</f>
        <v>0</v>
      </c>
      <c r="S98" s="25">
        <f>F71*P57</f>
        <v>6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6</v>
      </c>
      <c r="F99" s="25">
        <f>F75*P74</f>
        <v>9</v>
      </c>
      <c r="G99" s="25">
        <f>F76*P74</f>
        <v>9</v>
      </c>
      <c r="H99" s="25">
        <f>F77*P74</f>
        <v>6</v>
      </c>
      <c r="I99" s="25">
        <f>F78*P74</f>
        <v>0</v>
      </c>
      <c r="J99" s="25">
        <f>F79*P74</f>
        <v>6</v>
      </c>
      <c r="K99" s="25">
        <f>F80*P74</f>
        <v>6</v>
      </c>
      <c r="L99" s="25">
        <f>F81*P74</f>
        <v>0</v>
      </c>
      <c r="M99" s="25">
        <f>F82*P74</f>
        <v>0</v>
      </c>
      <c r="N99" s="25">
        <f>F83*P74</f>
        <v>0</v>
      </c>
      <c r="O99" s="25">
        <f>F84*P74</f>
        <v>0</v>
      </c>
      <c r="P99" s="25">
        <f>F85*P74</f>
        <v>3</v>
      </c>
      <c r="Q99" s="25">
        <f>F86*P74</f>
        <v>6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116</v>
      </c>
      <c r="B100" s="1" t="s">
        <v>25</v>
      </c>
      <c r="C100" s="1" t="s">
        <v>117</v>
      </c>
      <c r="D100" s="1" t="s">
        <v>118</v>
      </c>
      <c r="E100" s="44" t="s">
        <v>119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2.75</v>
      </c>
      <c r="F101" s="18">
        <f t="shared" si="0"/>
        <v>2.7777777777777777</v>
      </c>
      <c r="G101" s="18">
        <f t="shared" si="0"/>
        <v>2.7777777777777777</v>
      </c>
      <c r="H101" s="18">
        <f t="shared" si="0"/>
        <v>2.75</v>
      </c>
      <c r="I101" s="18">
        <f t="shared" si="0"/>
        <v>3</v>
      </c>
      <c r="J101" s="18">
        <f t="shared" si="0"/>
        <v>3</v>
      </c>
      <c r="K101" s="18">
        <f t="shared" si="0"/>
        <v>2.4</v>
      </c>
      <c r="L101" s="18">
        <f t="shared" si="0"/>
        <v>0</v>
      </c>
      <c r="M101" s="18">
        <f t="shared" si="0"/>
        <v>0</v>
      </c>
      <c r="N101" s="18">
        <f t="shared" si="0"/>
        <v>0</v>
      </c>
      <c r="O101" s="18">
        <f t="shared" si="0"/>
        <v>0</v>
      </c>
      <c r="P101" s="18">
        <f t="shared" si="0"/>
        <v>3</v>
      </c>
      <c r="Q101" s="18">
        <f t="shared" si="0"/>
        <v>2.75</v>
      </c>
      <c r="R101" s="18">
        <f t="shared" si="0"/>
        <v>0</v>
      </c>
      <c r="S101" s="18">
        <f t="shared" si="0"/>
        <v>2.75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5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120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121</v>
      </c>
      <c r="E2" s="59" t="s">
        <v>122</v>
      </c>
      <c r="F2" s="59" t="s">
        <v>41</v>
      </c>
      <c r="G2" s="59" t="s">
        <v>123</v>
      </c>
      <c r="H2" s="59"/>
      <c r="I2" s="59" t="s">
        <v>124</v>
      </c>
      <c r="J2" s="59"/>
      <c r="K2" s="59" t="s">
        <v>95</v>
      </c>
      <c r="L2" s="59"/>
      <c r="M2" s="59" t="s">
        <v>96</v>
      </c>
      <c r="N2" s="59"/>
      <c r="O2" s="59" t="s">
        <v>125</v>
      </c>
      <c r="P2" s="59"/>
      <c r="Q2" s="40" t="s">
        <v>126</v>
      </c>
      <c r="R2" s="40" t="s">
        <v>127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128</v>
      </c>
      <c r="H3" s="59"/>
      <c r="I3" s="59" t="s">
        <v>129</v>
      </c>
      <c r="J3" s="59"/>
      <c r="K3" s="59" t="str">
        <f>B15 &amp; " % of CIE + " &amp; B16 &amp; " % of SEE"</f>
        <v>70 % of CIE + 30 %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130</v>
      </c>
      <c r="R3" s="40" t="s">
        <v>131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101</v>
      </c>
      <c r="H4" s="41" t="s">
        <v>132</v>
      </c>
      <c r="I4" s="41" t="s">
        <v>101</v>
      </c>
      <c r="J4" s="41" t="s">
        <v>132</v>
      </c>
      <c r="K4" s="41" t="s">
        <v>101</v>
      </c>
      <c r="L4" s="41" t="s">
        <v>132</v>
      </c>
      <c r="M4" s="41" t="s">
        <v>101</v>
      </c>
      <c r="N4" s="41" t="s">
        <v>132</v>
      </c>
      <c r="O4" s="41" t="s">
        <v>101</v>
      </c>
      <c r="P4" s="41" t="s">
        <v>132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Combined_Course_Attainment!G23</f>
        <v>36.666666666666664</v>
      </c>
      <c r="H5" s="43">
        <f>Combined_Course_Attainment!H23</f>
        <v>1</v>
      </c>
      <c r="I5" s="40">
        <f>Combined_Course_Attainment!I23</f>
        <v>86.666666666666671</v>
      </c>
      <c r="J5" s="43">
        <f>Combined_Course_Attainment!J23</f>
        <v>3</v>
      </c>
      <c r="K5" s="40">
        <f>Combined_Course_Attainment!K23</f>
        <v>71.666666666666657</v>
      </c>
      <c r="L5" s="43">
        <f>Combined_Course_Attainment!L23</f>
        <v>3</v>
      </c>
      <c r="M5" s="40">
        <f>Combined_Course_Attainment!M23</f>
        <v>90.52</v>
      </c>
      <c r="N5" s="43">
        <f>Combined_Course_Attainment!N23</f>
        <v>3</v>
      </c>
      <c r="O5" s="40">
        <f>Combined_Course_Attainment!O23</f>
        <v>75.437333333333328</v>
      </c>
      <c r="P5" s="43">
        <f>Combined_Course_Attainment!P23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Combined_Course_Attainment!G40</f>
        <v>65</v>
      </c>
      <c r="H6" s="43">
        <f>Combined_Course_Attainment!H40</f>
        <v>3</v>
      </c>
      <c r="I6" s="40">
        <f>Combined_Course_Attainment!I40</f>
        <v>46.666666666666664</v>
      </c>
      <c r="J6" s="43">
        <f>Combined_Course_Attainment!J40</f>
        <v>2</v>
      </c>
      <c r="K6" s="40">
        <f>Combined_Course_Attainment!K40</f>
        <v>52.166666666666664</v>
      </c>
      <c r="L6" s="43">
        <f>Combined_Course_Attainment!L40</f>
        <v>2</v>
      </c>
      <c r="M6" s="40">
        <f>Combined_Course_Attainment!M40</f>
        <v>89.66</v>
      </c>
      <c r="N6" s="43">
        <f>Combined_Course_Attainment!N40</f>
        <v>3</v>
      </c>
      <c r="O6" s="40">
        <f>Combined_Course_Attainment!O40</f>
        <v>59.665333333333336</v>
      </c>
      <c r="P6" s="43">
        <f>Combined_Course_Attainment!P40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Combined_Course_Attainment!G57</f>
        <v>50</v>
      </c>
      <c r="H7" s="43">
        <f>Combined_Course_Attainment!H57</f>
        <v>2</v>
      </c>
      <c r="I7" s="40">
        <f>Combined_Course_Attainment!I57</f>
        <v>63.333333333333329</v>
      </c>
      <c r="J7" s="43">
        <f>Combined_Course_Attainment!J57</f>
        <v>3</v>
      </c>
      <c r="K7" s="40">
        <f>Combined_Course_Attainment!K57</f>
        <v>59.333333333333329</v>
      </c>
      <c r="L7" s="43">
        <f>Combined_Course_Attainment!L57</f>
        <v>2</v>
      </c>
      <c r="M7" s="40">
        <f>Combined_Course_Attainment!M57</f>
        <v>90.52</v>
      </c>
      <c r="N7" s="43">
        <f>Combined_Course_Attainment!N57</f>
        <v>3</v>
      </c>
      <c r="O7" s="40">
        <f>Combined_Course_Attainment!O57</f>
        <v>65.570666666666668</v>
      </c>
      <c r="P7" s="43">
        <f>Combined_Course_Attainment!P57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Combined_Course_Attainment!G74</f>
        <v>68.333333333333329</v>
      </c>
      <c r="H8" s="43">
        <f>Combined_Course_Attainment!H74</f>
        <v>3</v>
      </c>
      <c r="I8" s="40">
        <f>Combined_Course_Attainment!I74</f>
        <v>100</v>
      </c>
      <c r="J8" s="43">
        <f>Combined_Course_Attainment!J74</f>
        <v>3</v>
      </c>
      <c r="K8" s="40">
        <f>Combined_Course_Attainment!K74</f>
        <v>90.5</v>
      </c>
      <c r="L8" s="43">
        <f>Combined_Course_Attainment!L74</f>
        <v>3</v>
      </c>
      <c r="M8" s="40">
        <f>Combined_Course_Attainment!M74</f>
        <v>90.52</v>
      </c>
      <c r="N8" s="43">
        <f>Combined_Course_Attainment!N74</f>
        <v>3</v>
      </c>
      <c r="O8" s="40">
        <f>Combined_Course_Attainment!O74</f>
        <v>90.504000000000005</v>
      </c>
      <c r="P8" s="43">
        <f>Combined_Course_Attainment!P74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60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Combined_Input_Details!B14</f>
        <v>60</v>
      </c>
    </row>
    <row r="15" spans="1:18" x14ac:dyDescent="0.3">
      <c r="A15" s="5" t="s">
        <v>46</v>
      </c>
      <c r="B15" s="5">
        <f>Combined_Input_Details!B15</f>
        <v>70</v>
      </c>
    </row>
    <row r="16" spans="1:18" x14ac:dyDescent="0.3">
      <c r="A16" s="3" t="s">
        <v>47</v>
      </c>
      <c r="B16" s="3">
        <f>Combined_Input_Details!B16</f>
        <v>30</v>
      </c>
    </row>
    <row r="17" spans="1:2" x14ac:dyDescent="0.3">
      <c r="A17" s="5" t="s">
        <v>48</v>
      </c>
      <c r="B17" s="5">
        <f>Combined_Input_Details!B17</f>
        <v>80</v>
      </c>
    </row>
    <row r="18" spans="1:2" x14ac:dyDescent="0.3">
      <c r="A18" s="3" t="s">
        <v>42</v>
      </c>
      <c r="B18" s="3">
        <f>Combined_Input_Details!B18</f>
        <v>20</v>
      </c>
    </row>
    <row r="19" spans="1:2" x14ac:dyDescent="0.3">
      <c r="A19" s="5" t="s">
        <v>49</v>
      </c>
      <c r="B19" s="5">
        <f>Combined_Input_Details!B19</f>
        <v>60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Combined_Input_Details</vt:lpstr>
      <vt:lpstr>Combined_MIDTERM-I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2024-03-15T09:50:08Z</dcterms:created>
  <dcterms:modified xsi:type="dcterms:W3CDTF">2024-03-15T09:53:14Z</dcterms:modified>
</cp:coreProperties>
</file>