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37 Fundamentals of Fracture Mechanics/"/>
    </mc:Choice>
  </mc:AlternateContent>
  <xr:revisionPtr revIDLastSave="36" documentId="11_F3C809800E67EDCD1C0B6A0C1007C6833BEA1F7B" xr6:coauthVersionLast="47" xr6:coauthVersionMax="47" xr10:uidLastSave="{6BE7140B-A5C4-4EE4-85B8-F96DB2AD87CF}"/>
  <bookViews>
    <workbookView xWindow="-108" yWindow="-108" windowWidth="23256" windowHeight="12456" firstSheet="5" activeTab="7" xr2:uid="{00000000-000D-0000-FFFF-FFFF00000000}"/>
  </bookViews>
  <sheets>
    <sheet name="Combined_Input_Details" sheetId="1" r:id="rId1"/>
    <sheet name="Combined_P1-I" sheetId="2" r:id="rId2"/>
    <sheet name="Combined_P2-I" sheetId="3" r:id="rId3"/>
    <sheet name="Combined_CA-I" sheetId="4" r:id="rId4"/>
    <sheet name="Combined_END_SEM-E" sheetId="5" r:id="rId5"/>
    <sheet name="Combined_Internal_Components" sheetId="6" r:id="rId6"/>
    <sheet name="Combined_External_Components" sheetId="7" r:id="rId7"/>
    <sheet name="Combined_Course_Attainment" sheetId="8" r:id="rId8"/>
    <sheet name="Combined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7" i="9" s="1"/>
  <c r="B17" i="9"/>
  <c r="B15" i="9"/>
  <c r="B14" i="9"/>
  <c r="Q8" i="9"/>
  <c r="F109" i="8"/>
  <c r="E109" i="8"/>
  <c r="E108" i="8"/>
  <c r="E107" i="8"/>
  <c r="E106" i="8"/>
  <c r="E105" i="8"/>
  <c r="E104" i="8"/>
  <c r="E103" i="8"/>
  <c r="E102" i="8"/>
  <c r="E101" i="8"/>
  <c r="E100" i="8"/>
  <c r="F99" i="8"/>
  <c r="E99" i="8"/>
  <c r="E98" i="8"/>
  <c r="E97" i="8"/>
  <c r="E96" i="8"/>
  <c r="E95" i="8"/>
  <c r="F94" i="8"/>
  <c r="E94" i="8"/>
  <c r="E93" i="8"/>
  <c r="F92" i="8"/>
  <c r="E92" i="8"/>
  <c r="E91" i="8"/>
  <c r="E90" i="8"/>
  <c r="E89" i="8"/>
  <c r="E88" i="8"/>
  <c r="F87" i="8"/>
  <c r="E87" i="8"/>
  <c r="E86" i="8"/>
  <c r="E85" i="8"/>
  <c r="E84" i="8"/>
  <c r="E83" i="8"/>
  <c r="E82" i="8"/>
  <c r="F81" i="8"/>
  <c r="E81" i="8"/>
  <c r="F80" i="8"/>
  <c r="E80" i="8"/>
  <c r="E79" i="8"/>
  <c r="E78" i="8"/>
  <c r="E77" i="8"/>
  <c r="E76" i="8"/>
  <c r="E75" i="8"/>
  <c r="F74" i="8"/>
  <c r="E74" i="8"/>
  <c r="E73" i="8"/>
  <c r="E72" i="8"/>
  <c r="E71" i="8"/>
  <c r="E70" i="8"/>
  <c r="E69" i="8"/>
  <c r="F68" i="8"/>
  <c r="E68" i="8"/>
  <c r="F67" i="8"/>
  <c r="E67" i="8"/>
  <c r="E66" i="8"/>
  <c r="E65" i="8"/>
  <c r="E64" i="8"/>
  <c r="E63" i="8"/>
  <c r="E62" i="8"/>
  <c r="E61" i="8"/>
  <c r="E60" i="8"/>
  <c r="E59" i="8"/>
  <c r="E58" i="8"/>
  <c r="E57" i="8"/>
  <c r="E56" i="8"/>
  <c r="F55" i="8"/>
  <c r="E55" i="8"/>
  <c r="F54" i="8"/>
  <c r="E54" i="8"/>
  <c r="E53" i="8"/>
  <c r="E52" i="8"/>
  <c r="E51" i="8"/>
  <c r="E50" i="8"/>
  <c r="F49" i="8"/>
  <c r="E49" i="8"/>
  <c r="E48" i="8"/>
  <c r="E47" i="8"/>
  <c r="E46" i="8"/>
  <c r="E45" i="8"/>
  <c r="E44" i="8"/>
  <c r="E43" i="8"/>
  <c r="E42" i="8"/>
  <c r="F41" i="8"/>
  <c r="E41" i="8"/>
  <c r="E40" i="8"/>
  <c r="F39" i="8"/>
  <c r="E39" i="8"/>
  <c r="E38" i="8"/>
  <c r="E37" i="8"/>
  <c r="E36" i="8"/>
  <c r="E35" i="8"/>
  <c r="E34" i="8"/>
  <c r="E33" i="8"/>
  <c r="E32" i="8"/>
  <c r="E31" i="8"/>
  <c r="E30" i="8"/>
  <c r="E29" i="8"/>
  <c r="E28" i="8"/>
  <c r="F27" i="8"/>
  <c r="E27" i="8"/>
  <c r="E26" i="8"/>
  <c r="E25" i="8"/>
  <c r="B19" i="8"/>
  <c r="B17" i="8"/>
  <c r="E16" i="8"/>
  <c r="M93" i="8" s="1"/>
  <c r="N93" i="8" s="1"/>
  <c r="N9" i="9" s="1"/>
  <c r="E15" i="8"/>
  <c r="M76" i="8" s="1"/>
  <c r="N76" i="8" s="1"/>
  <c r="N8" i="9" s="1"/>
  <c r="B15" i="8"/>
  <c r="E14" i="8"/>
  <c r="M59" i="8" s="1"/>
  <c r="B14" i="8"/>
  <c r="E13" i="8"/>
  <c r="M42" i="8" s="1"/>
  <c r="N42" i="8" s="1"/>
  <c r="N6" i="9" s="1"/>
  <c r="E12" i="8"/>
  <c r="M25" i="8" s="1"/>
  <c r="N25" i="8" s="1"/>
  <c r="N5" i="9" s="1"/>
  <c r="U7" i="8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J7" i="8"/>
  <c r="F98" i="8" s="1"/>
  <c r="I7" i="8"/>
  <c r="F97" i="8" s="1"/>
  <c r="H7" i="8"/>
  <c r="F96" i="8" s="1"/>
  <c r="G7" i="8"/>
  <c r="F95" i="8" s="1"/>
  <c r="F7" i="8"/>
  <c r="E7" i="8"/>
  <c r="F93" i="8" s="1"/>
  <c r="U6" i="8"/>
  <c r="T6" i="8"/>
  <c r="F91" i="8" s="1"/>
  <c r="S6" i="8"/>
  <c r="F90" i="8" s="1"/>
  <c r="R6" i="8"/>
  <c r="F89" i="8" s="1"/>
  <c r="Q6" i="8"/>
  <c r="F88" i="8" s="1"/>
  <c r="P6" i="8"/>
  <c r="O6" i="8"/>
  <c r="F86" i="8" s="1"/>
  <c r="N6" i="8"/>
  <c r="F85" i="8" s="1"/>
  <c r="M6" i="8"/>
  <c r="F84" i="8" s="1"/>
  <c r="L6" i="8"/>
  <c r="F83" i="8" s="1"/>
  <c r="K6" i="8"/>
  <c r="F82" i="8" s="1"/>
  <c r="J6" i="8"/>
  <c r="I6" i="8"/>
  <c r="H6" i="8"/>
  <c r="F79" i="8" s="1"/>
  <c r="G6" i="8"/>
  <c r="F78" i="8" s="1"/>
  <c r="F6" i="8"/>
  <c r="F77" i="8" s="1"/>
  <c r="E6" i="8"/>
  <c r="F76" i="8" s="1"/>
  <c r="U5" i="8"/>
  <c r="F75" i="8" s="1"/>
  <c r="T5" i="8"/>
  <c r="S5" i="8"/>
  <c r="F73" i="8" s="1"/>
  <c r="R5" i="8"/>
  <c r="F72" i="8" s="1"/>
  <c r="Q5" i="8"/>
  <c r="F71" i="8" s="1"/>
  <c r="P5" i="8"/>
  <c r="F70" i="8" s="1"/>
  <c r="O5" i="8"/>
  <c r="F69" i="8" s="1"/>
  <c r="N5" i="8"/>
  <c r="M5" i="8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Q4" i="8"/>
  <c r="P4" i="8"/>
  <c r="F53" i="8" s="1"/>
  <c r="O4" i="8"/>
  <c r="F52" i="8" s="1"/>
  <c r="N4" i="8"/>
  <c r="F51" i="8" s="1"/>
  <c r="M4" i="8"/>
  <c r="F50" i="8" s="1"/>
  <c r="L4" i="8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T3" i="8"/>
  <c r="F40" i="8" s="1"/>
  <c r="S3" i="8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3" i="8"/>
  <c r="F26" i="8" s="1"/>
  <c r="E3" i="8"/>
  <c r="F25" i="8" s="1"/>
  <c r="G6" i="5"/>
  <c r="F6" i="5"/>
  <c r="E6" i="5"/>
  <c r="D6" i="5"/>
  <c r="C6" i="5"/>
  <c r="L29" i="5" s="1"/>
  <c r="D25" i="7" s="1"/>
  <c r="L25" i="7" s="1"/>
  <c r="G4" i="5"/>
  <c r="F4" i="5"/>
  <c r="E4" i="5"/>
  <c r="D4" i="5"/>
  <c r="C4" i="5"/>
  <c r="G6" i="4"/>
  <c r="F6" i="4"/>
  <c r="J25" i="4" s="1"/>
  <c r="N21" i="6" s="1"/>
  <c r="E6" i="4"/>
  <c r="D6" i="4"/>
  <c r="C6" i="4"/>
  <c r="G4" i="4"/>
  <c r="F4" i="4"/>
  <c r="E4" i="4"/>
  <c r="D4" i="4"/>
  <c r="C4" i="4"/>
  <c r="J34" i="3"/>
  <c r="I30" i="6" s="1"/>
  <c r="J17" i="3"/>
  <c r="I13" i="6" s="1"/>
  <c r="F6" i="3"/>
  <c r="E6" i="3"/>
  <c r="D6" i="3"/>
  <c r="C6" i="3"/>
  <c r="K47" i="3" s="1"/>
  <c r="J43" i="6" s="1"/>
  <c r="F4" i="3"/>
  <c r="E4" i="3"/>
  <c r="D4" i="3"/>
  <c r="C4" i="3"/>
  <c r="J3" i="3"/>
  <c r="I3" i="6" s="1"/>
  <c r="I46" i="2"/>
  <c r="B42" i="6" s="1"/>
  <c r="F6" i="2"/>
  <c r="E6" i="2"/>
  <c r="D6" i="2"/>
  <c r="C6" i="2"/>
  <c r="L50" i="2" s="1"/>
  <c r="E46" i="6" s="1"/>
  <c r="F4" i="2"/>
  <c r="E4" i="2"/>
  <c r="D4" i="2"/>
  <c r="C4" i="2"/>
  <c r="B18" i="1"/>
  <c r="B16" i="1"/>
  <c r="I20" i="5" l="1"/>
  <c r="A16" i="7" s="1"/>
  <c r="I16" i="7" s="1"/>
  <c r="L41" i="5"/>
  <c r="D37" i="7" s="1"/>
  <c r="L37" i="7" s="1"/>
  <c r="L39" i="5"/>
  <c r="D35" i="7" s="1"/>
  <c r="L35" i="7" s="1"/>
  <c r="L51" i="5"/>
  <c r="D47" i="7" s="1"/>
  <c r="L47" i="7" s="1"/>
  <c r="I14" i="5"/>
  <c r="A10" i="7" s="1"/>
  <c r="I10" i="7" s="1"/>
  <c r="I42" i="4"/>
  <c r="M38" i="6" s="1"/>
  <c r="I48" i="4"/>
  <c r="M44" i="6" s="1"/>
  <c r="K32" i="4"/>
  <c r="O28" i="6" s="1"/>
  <c r="L51" i="4"/>
  <c r="P47" i="6" s="1"/>
  <c r="Q5" i="9"/>
  <c r="Q6" i="9"/>
  <c r="Q9" i="9"/>
  <c r="M6" i="9"/>
  <c r="M8" i="9"/>
  <c r="M5" i="9"/>
  <c r="L12" i="2"/>
  <c r="E8" i="6" s="1"/>
  <c r="I27" i="2"/>
  <c r="B23" i="6" s="1"/>
  <c r="L48" i="2"/>
  <c r="E44" i="6" s="1"/>
  <c r="L24" i="3"/>
  <c r="K20" i="6" s="1"/>
  <c r="K18" i="4"/>
  <c r="O14" i="6" s="1"/>
  <c r="I30" i="5"/>
  <c r="A26" i="7" s="1"/>
  <c r="I26" i="7" s="1"/>
  <c r="L3" i="2"/>
  <c r="E3" i="6" s="1"/>
  <c r="J15" i="2"/>
  <c r="C11" i="6" s="1"/>
  <c r="L17" i="2"/>
  <c r="E13" i="6" s="1"/>
  <c r="I20" i="2"/>
  <c r="B16" i="6" s="1"/>
  <c r="K22" i="2"/>
  <c r="D18" i="6" s="1"/>
  <c r="H25" i="2"/>
  <c r="A21" i="6" s="1"/>
  <c r="J27" i="2"/>
  <c r="C23" i="6" s="1"/>
  <c r="L29" i="2"/>
  <c r="E25" i="6" s="1"/>
  <c r="I32" i="2"/>
  <c r="B28" i="6" s="1"/>
  <c r="K34" i="2"/>
  <c r="D30" i="6" s="1"/>
  <c r="H37" i="2"/>
  <c r="A33" i="6" s="1"/>
  <c r="J39" i="2"/>
  <c r="C35" i="6" s="1"/>
  <c r="L41" i="2"/>
  <c r="E37" i="6" s="1"/>
  <c r="I44" i="2"/>
  <c r="B40" i="6" s="1"/>
  <c r="K46" i="2"/>
  <c r="D42" i="6" s="1"/>
  <c r="H49" i="2"/>
  <c r="A45" i="6" s="1"/>
  <c r="J51" i="2"/>
  <c r="C47" i="6" s="1"/>
  <c r="L3" i="3"/>
  <c r="K3" i="6" s="1"/>
  <c r="H13" i="3"/>
  <c r="G9" i="6" s="1"/>
  <c r="J15" i="3"/>
  <c r="I11" i="6" s="1"/>
  <c r="L17" i="3"/>
  <c r="K13" i="6" s="1"/>
  <c r="I20" i="3"/>
  <c r="H16" i="6" s="1"/>
  <c r="K22" i="3"/>
  <c r="J18" i="6" s="1"/>
  <c r="H25" i="3"/>
  <c r="G21" i="6" s="1"/>
  <c r="J27" i="3"/>
  <c r="I23" i="6" s="1"/>
  <c r="L29" i="3"/>
  <c r="K25" i="6" s="1"/>
  <c r="I32" i="3"/>
  <c r="H28" i="6" s="1"/>
  <c r="K34" i="3"/>
  <c r="J30" i="6" s="1"/>
  <c r="H37" i="3"/>
  <c r="G33" i="6" s="1"/>
  <c r="J39" i="3"/>
  <c r="I35" i="6" s="1"/>
  <c r="H42" i="3"/>
  <c r="G38" i="6" s="1"/>
  <c r="L11" i="4"/>
  <c r="P7" i="6" s="1"/>
  <c r="M18" i="4"/>
  <c r="Q14" i="6" s="1"/>
  <c r="I26" i="4"/>
  <c r="M22" i="6" s="1"/>
  <c r="L33" i="4"/>
  <c r="P29" i="6" s="1"/>
  <c r="J43" i="4"/>
  <c r="N39" i="6" s="1"/>
  <c r="M52" i="4"/>
  <c r="Q48" i="6" s="1"/>
  <c r="L11" i="5"/>
  <c r="D7" i="7" s="1"/>
  <c r="L7" i="7" s="1"/>
  <c r="J21" i="5"/>
  <c r="B17" i="7" s="1"/>
  <c r="J17" i="7" s="1"/>
  <c r="M30" i="5"/>
  <c r="E26" i="7" s="1"/>
  <c r="M26" i="7" s="1"/>
  <c r="I42" i="5"/>
  <c r="A38" i="7" s="1"/>
  <c r="I38" i="7" s="1"/>
  <c r="H15" i="2"/>
  <c r="A11" i="6" s="1"/>
  <c r="I22" i="2"/>
  <c r="B18" i="6" s="1"/>
  <c r="J41" i="2"/>
  <c r="C37" i="6" s="1"/>
  <c r="L51" i="3"/>
  <c r="K47" i="6" s="1"/>
  <c r="J49" i="3"/>
  <c r="I45" i="6" s="1"/>
  <c r="H47" i="3"/>
  <c r="G43" i="6" s="1"/>
  <c r="K44" i="3"/>
  <c r="J40" i="6" s="1"/>
  <c r="K51" i="3"/>
  <c r="J47" i="6" s="1"/>
  <c r="I49" i="3"/>
  <c r="H45" i="6" s="1"/>
  <c r="L46" i="3"/>
  <c r="K42" i="6" s="1"/>
  <c r="J51" i="3"/>
  <c r="I47" i="6" s="1"/>
  <c r="H49" i="3"/>
  <c r="G45" i="6" s="1"/>
  <c r="K46" i="3"/>
  <c r="J42" i="6" s="1"/>
  <c r="I44" i="3"/>
  <c r="H40" i="6" s="1"/>
  <c r="I51" i="3"/>
  <c r="H47" i="6" s="1"/>
  <c r="L48" i="3"/>
  <c r="K44" i="6" s="1"/>
  <c r="J46" i="3"/>
  <c r="I42" i="6" s="1"/>
  <c r="H44" i="3"/>
  <c r="G40" i="6" s="1"/>
  <c r="H51" i="3"/>
  <c r="G47" i="6" s="1"/>
  <c r="K48" i="3"/>
  <c r="J44" i="6" s="1"/>
  <c r="I46" i="3"/>
  <c r="H42" i="6" s="1"/>
  <c r="L43" i="3"/>
  <c r="K39" i="6" s="1"/>
  <c r="K50" i="3"/>
  <c r="J46" i="6" s="1"/>
  <c r="I48" i="3"/>
  <c r="H44" i="6" s="1"/>
  <c r="L45" i="3"/>
  <c r="K41" i="6" s="1"/>
  <c r="J43" i="3"/>
  <c r="I39" i="6" s="1"/>
  <c r="K52" i="3"/>
  <c r="J48" i="6" s="1"/>
  <c r="I50" i="3"/>
  <c r="H46" i="6" s="1"/>
  <c r="L47" i="3"/>
  <c r="K43" i="6" s="1"/>
  <c r="J45" i="3"/>
  <c r="I41" i="6" s="1"/>
  <c r="H43" i="3"/>
  <c r="G39" i="6" s="1"/>
  <c r="K40" i="3"/>
  <c r="J36" i="6" s="1"/>
  <c r="I52" i="3"/>
  <c r="H48" i="6" s="1"/>
  <c r="L49" i="3"/>
  <c r="K45" i="6" s="1"/>
  <c r="J47" i="3"/>
  <c r="I43" i="6" s="1"/>
  <c r="H45" i="3"/>
  <c r="G41" i="6" s="1"/>
  <c r="K42" i="3"/>
  <c r="J38" i="6" s="1"/>
  <c r="I22" i="3"/>
  <c r="H18" i="6" s="1"/>
  <c r="L31" i="3"/>
  <c r="K27" i="6" s="1"/>
  <c r="H39" i="3"/>
  <c r="G35" i="6" s="1"/>
  <c r="J3" i="4"/>
  <c r="N3" i="6" s="1"/>
  <c r="I18" i="4"/>
  <c r="M14" i="6" s="1"/>
  <c r="H20" i="2"/>
  <c r="A16" i="6" s="1"/>
  <c r="K41" i="2"/>
  <c r="D37" i="6" s="1"/>
  <c r="K17" i="3"/>
  <c r="J13" i="6" s="1"/>
  <c r="K29" i="3"/>
  <c r="J25" i="6" s="1"/>
  <c r="I47" i="3"/>
  <c r="H43" i="6" s="1"/>
  <c r="K20" i="5"/>
  <c r="C16" i="7" s="1"/>
  <c r="K16" i="7" s="1"/>
  <c r="I13" i="2"/>
  <c r="B9" i="6" s="1"/>
  <c r="K15" i="2"/>
  <c r="D11" i="6" s="1"/>
  <c r="H18" i="2"/>
  <c r="A14" i="6" s="1"/>
  <c r="J20" i="2"/>
  <c r="C16" i="6" s="1"/>
  <c r="L22" i="2"/>
  <c r="E18" i="6" s="1"/>
  <c r="I25" i="2"/>
  <c r="B21" i="6" s="1"/>
  <c r="K27" i="2"/>
  <c r="D23" i="6" s="1"/>
  <c r="H30" i="2"/>
  <c r="A26" i="6" s="1"/>
  <c r="J32" i="2"/>
  <c r="C28" i="6" s="1"/>
  <c r="L34" i="2"/>
  <c r="E30" i="6" s="1"/>
  <c r="I37" i="2"/>
  <c r="B33" i="6" s="1"/>
  <c r="K39" i="2"/>
  <c r="D35" i="6" s="1"/>
  <c r="H42" i="2"/>
  <c r="A38" i="6" s="1"/>
  <c r="J44" i="2"/>
  <c r="C40" i="6" s="1"/>
  <c r="L46" i="2"/>
  <c r="E42" i="6" s="1"/>
  <c r="I49" i="2"/>
  <c r="B45" i="6" s="1"/>
  <c r="K51" i="2"/>
  <c r="D47" i="6" s="1"/>
  <c r="I13" i="3"/>
  <c r="H9" i="6" s="1"/>
  <c r="K15" i="3"/>
  <c r="J11" i="6" s="1"/>
  <c r="H18" i="3"/>
  <c r="G14" i="6" s="1"/>
  <c r="J20" i="3"/>
  <c r="I16" i="6" s="1"/>
  <c r="L22" i="3"/>
  <c r="K18" i="6" s="1"/>
  <c r="I25" i="3"/>
  <c r="H21" i="6" s="1"/>
  <c r="K27" i="3"/>
  <c r="J23" i="6" s="1"/>
  <c r="H30" i="3"/>
  <c r="G26" i="6" s="1"/>
  <c r="J32" i="3"/>
  <c r="I28" i="6" s="1"/>
  <c r="L34" i="3"/>
  <c r="K30" i="6" s="1"/>
  <c r="I37" i="3"/>
  <c r="H33" i="6" s="1"/>
  <c r="K39" i="3"/>
  <c r="J35" i="6" s="1"/>
  <c r="I42" i="3"/>
  <c r="H38" i="6" s="1"/>
  <c r="H48" i="3"/>
  <c r="G44" i="6" s="1"/>
  <c r="I12" i="4"/>
  <c r="M8" i="6" s="1"/>
  <c r="J19" i="4"/>
  <c r="N15" i="6" s="1"/>
  <c r="K26" i="4"/>
  <c r="O22" i="6" s="1"/>
  <c r="M34" i="4"/>
  <c r="Q30" i="6" s="1"/>
  <c r="K44" i="4"/>
  <c r="O40" i="6" s="1"/>
  <c r="M12" i="5"/>
  <c r="E8" i="7" s="1"/>
  <c r="M8" i="7" s="1"/>
  <c r="K22" i="5"/>
  <c r="C18" i="7" s="1"/>
  <c r="K18" i="7" s="1"/>
  <c r="I32" i="5"/>
  <c r="A28" i="7" s="1"/>
  <c r="I28" i="7" s="1"/>
  <c r="I44" i="5"/>
  <c r="A40" i="7" s="1"/>
  <c r="I40" i="7" s="1"/>
  <c r="J3" i="2"/>
  <c r="C3" i="6" s="1"/>
  <c r="K48" i="2"/>
  <c r="D44" i="6" s="1"/>
  <c r="H15" i="3"/>
  <c r="G11" i="6" s="1"/>
  <c r="J29" i="3"/>
  <c r="I25" i="6" s="1"/>
  <c r="H46" i="3"/>
  <c r="G42" i="6" s="1"/>
  <c r="K3" i="2"/>
  <c r="D3" i="6" s="1"/>
  <c r="J34" i="2"/>
  <c r="C30" i="6" s="1"/>
  <c r="I27" i="3"/>
  <c r="H23" i="6" s="1"/>
  <c r="J11" i="4"/>
  <c r="N7" i="6" s="1"/>
  <c r="H13" i="2"/>
  <c r="A9" i="6" s="1"/>
  <c r="H11" i="2"/>
  <c r="A7" i="6" s="1"/>
  <c r="J13" i="2"/>
  <c r="C9" i="6" s="1"/>
  <c r="L15" i="2"/>
  <c r="E11" i="6" s="1"/>
  <c r="I18" i="2"/>
  <c r="B14" i="6" s="1"/>
  <c r="K20" i="2"/>
  <c r="D16" i="6" s="1"/>
  <c r="H23" i="2"/>
  <c r="A19" i="6" s="1"/>
  <c r="J25" i="2"/>
  <c r="C21" i="6" s="1"/>
  <c r="L27" i="2"/>
  <c r="E23" i="6" s="1"/>
  <c r="I30" i="2"/>
  <c r="B26" i="6" s="1"/>
  <c r="K32" i="2"/>
  <c r="D28" i="6" s="1"/>
  <c r="H35" i="2"/>
  <c r="A31" i="6" s="1"/>
  <c r="J37" i="2"/>
  <c r="C33" i="6" s="1"/>
  <c r="L39" i="2"/>
  <c r="E35" i="6" s="1"/>
  <c r="I42" i="2"/>
  <c r="B38" i="6" s="1"/>
  <c r="K44" i="2"/>
  <c r="D40" i="6" s="1"/>
  <c r="H47" i="2"/>
  <c r="A43" i="6" s="1"/>
  <c r="J49" i="2"/>
  <c r="C45" i="6" s="1"/>
  <c r="L51" i="2"/>
  <c r="E47" i="6" s="1"/>
  <c r="H11" i="3"/>
  <c r="G7" i="6" s="1"/>
  <c r="J13" i="3"/>
  <c r="I9" i="6" s="1"/>
  <c r="L15" i="3"/>
  <c r="K11" i="6" s="1"/>
  <c r="I18" i="3"/>
  <c r="H14" i="6" s="1"/>
  <c r="K20" i="3"/>
  <c r="J16" i="6" s="1"/>
  <c r="H23" i="3"/>
  <c r="G19" i="6" s="1"/>
  <c r="J25" i="3"/>
  <c r="I21" i="6" s="1"/>
  <c r="L27" i="3"/>
  <c r="K23" i="6" s="1"/>
  <c r="I30" i="3"/>
  <c r="H26" i="6" s="1"/>
  <c r="K32" i="3"/>
  <c r="J28" i="6" s="1"/>
  <c r="H35" i="3"/>
  <c r="G31" i="6" s="1"/>
  <c r="J37" i="3"/>
  <c r="I33" i="6" s="1"/>
  <c r="L39" i="3"/>
  <c r="K35" i="6" s="1"/>
  <c r="J42" i="3"/>
  <c r="I38" i="6" s="1"/>
  <c r="J48" i="3"/>
  <c r="I44" i="6" s="1"/>
  <c r="J13" i="4"/>
  <c r="N9" i="6" s="1"/>
  <c r="K20" i="4"/>
  <c r="O16" i="6" s="1"/>
  <c r="L27" i="4"/>
  <c r="P23" i="6" s="1"/>
  <c r="J35" i="4"/>
  <c r="N31" i="6" s="1"/>
  <c r="M44" i="4"/>
  <c r="Q40" i="6" s="1"/>
  <c r="J13" i="5"/>
  <c r="B9" i="7" s="1"/>
  <c r="J9" i="7" s="1"/>
  <c r="M22" i="5"/>
  <c r="E18" i="7" s="1"/>
  <c r="M18" i="7" s="1"/>
  <c r="K32" i="5"/>
  <c r="C28" i="7" s="1"/>
  <c r="K28" i="7" s="1"/>
  <c r="K44" i="5"/>
  <c r="C40" i="7" s="1"/>
  <c r="K40" i="7" s="1"/>
  <c r="M32" i="4"/>
  <c r="Q28" i="6" s="1"/>
  <c r="I11" i="2"/>
  <c r="B7" i="6" s="1"/>
  <c r="I23" i="2"/>
  <c r="B19" i="6" s="1"/>
  <c r="L32" i="2"/>
  <c r="E28" i="6" s="1"/>
  <c r="L44" i="2"/>
  <c r="E40" i="6" s="1"/>
  <c r="H52" i="2"/>
  <c r="A48" i="6" s="1"/>
  <c r="I11" i="3"/>
  <c r="H7" i="6" s="1"/>
  <c r="K13" i="3"/>
  <c r="J9" i="6" s="1"/>
  <c r="H16" i="3"/>
  <c r="G12" i="6" s="1"/>
  <c r="J18" i="3"/>
  <c r="I14" i="6" s="1"/>
  <c r="L20" i="3"/>
  <c r="K16" i="6" s="1"/>
  <c r="I23" i="3"/>
  <c r="H19" i="6" s="1"/>
  <c r="K25" i="3"/>
  <c r="J21" i="6" s="1"/>
  <c r="H28" i="3"/>
  <c r="G24" i="6" s="1"/>
  <c r="J30" i="3"/>
  <c r="I26" i="6" s="1"/>
  <c r="L32" i="3"/>
  <c r="K28" i="6" s="1"/>
  <c r="I35" i="3"/>
  <c r="H31" i="6" s="1"/>
  <c r="K37" i="3"/>
  <c r="J33" i="6" s="1"/>
  <c r="H40" i="3"/>
  <c r="G36" i="6" s="1"/>
  <c r="L42" i="3"/>
  <c r="K38" i="6" s="1"/>
  <c r="K49" i="3"/>
  <c r="J45" i="6" s="1"/>
  <c r="L13" i="4"/>
  <c r="P9" i="6" s="1"/>
  <c r="M20" i="4"/>
  <c r="Q16" i="6" s="1"/>
  <c r="I28" i="4"/>
  <c r="M24" i="6" s="1"/>
  <c r="I36" i="4"/>
  <c r="M32" i="6" s="1"/>
  <c r="L45" i="4"/>
  <c r="P41" i="6" s="1"/>
  <c r="L23" i="5"/>
  <c r="D19" i="7" s="1"/>
  <c r="L19" i="7" s="1"/>
  <c r="J33" i="5"/>
  <c r="B29" i="7" s="1"/>
  <c r="J29" i="7" s="1"/>
  <c r="K46" i="5"/>
  <c r="C42" i="7" s="1"/>
  <c r="K42" i="7" s="1"/>
  <c r="J17" i="2"/>
  <c r="C13" i="6" s="1"/>
  <c r="K24" i="2"/>
  <c r="D20" i="6" s="1"/>
  <c r="I34" i="2"/>
  <c r="B30" i="6" s="1"/>
  <c r="K36" i="2"/>
  <c r="D32" i="6" s="1"/>
  <c r="H39" i="2"/>
  <c r="A35" i="6" s="1"/>
  <c r="K24" i="3"/>
  <c r="J20" i="6" s="1"/>
  <c r="L24" i="2"/>
  <c r="E20" i="6" s="1"/>
  <c r="I39" i="2"/>
  <c r="B35" i="6" s="1"/>
  <c r="K3" i="3"/>
  <c r="J3" i="6" s="1"/>
  <c r="H20" i="3"/>
  <c r="G16" i="6" s="1"/>
  <c r="I39" i="3"/>
  <c r="H35" i="6" s="1"/>
  <c r="K42" i="4"/>
  <c r="O38" i="6" s="1"/>
  <c r="K13" i="2"/>
  <c r="D9" i="6" s="1"/>
  <c r="K25" i="2"/>
  <c r="D21" i="6" s="1"/>
  <c r="K37" i="2"/>
  <c r="D33" i="6" s="1"/>
  <c r="K49" i="2"/>
  <c r="D45" i="6" s="1"/>
  <c r="J11" i="2"/>
  <c r="C7" i="6" s="1"/>
  <c r="L13" i="2"/>
  <c r="E9" i="6" s="1"/>
  <c r="I16" i="2"/>
  <c r="B12" i="6" s="1"/>
  <c r="K18" i="2"/>
  <c r="D14" i="6" s="1"/>
  <c r="H21" i="2"/>
  <c r="A17" i="6" s="1"/>
  <c r="J23" i="2"/>
  <c r="C19" i="6" s="1"/>
  <c r="L25" i="2"/>
  <c r="E21" i="6" s="1"/>
  <c r="I28" i="2"/>
  <c r="B24" i="6" s="1"/>
  <c r="K30" i="2"/>
  <c r="D26" i="6" s="1"/>
  <c r="H33" i="2"/>
  <c r="A29" i="6" s="1"/>
  <c r="J35" i="2"/>
  <c r="C31" i="6" s="1"/>
  <c r="L37" i="2"/>
  <c r="E33" i="6" s="1"/>
  <c r="I40" i="2"/>
  <c r="B36" i="6" s="1"/>
  <c r="K42" i="2"/>
  <c r="D38" i="6" s="1"/>
  <c r="H45" i="2"/>
  <c r="A41" i="6" s="1"/>
  <c r="J47" i="2"/>
  <c r="C43" i="6" s="1"/>
  <c r="L49" i="2"/>
  <c r="E45" i="6" s="1"/>
  <c r="I52" i="2"/>
  <c r="B48" i="6" s="1"/>
  <c r="J11" i="3"/>
  <c r="I7" i="6" s="1"/>
  <c r="L13" i="3"/>
  <c r="K9" i="6" s="1"/>
  <c r="I16" i="3"/>
  <c r="H12" i="6" s="1"/>
  <c r="K18" i="3"/>
  <c r="J14" i="6" s="1"/>
  <c r="H21" i="3"/>
  <c r="G17" i="6" s="1"/>
  <c r="J23" i="3"/>
  <c r="I19" i="6" s="1"/>
  <c r="L25" i="3"/>
  <c r="K21" i="6" s="1"/>
  <c r="I28" i="3"/>
  <c r="H24" i="6" s="1"/>
  <c r="K30" i="3"/>
  <c r="J26" i="6" s="1"/>
  <c r="H33" i="3"/>
  <c r="G29" i="6" s="1"/>
  <c r="J35" i="3"/>
  <c r="I31" i="6" s="1"/>
  <c r="L37" i="3"/>
  <c r="K33" i="6" s="1"/>
  <c r="I40" i="3"/>
  <c r="H36" i="6" s="1"/>
  <c r="I43" i="3"/>
  <c r="H39" i="6" s="1"/>
  <c r="H50" i="3"/>
  <c r="G46" i="6" s="1"/>
  <c r="J4" i="4"/>
  <c r="N4" i="6" s="1"/>
  <c r="I14" i="4"/>
  <c r="M10" i="6" s="1"/>
  <c r="J21" i="4"/>
  <c r="N17" i="6" s="1"/>
  <c r="K28" i="4"/>
  <c r="O24" i="6" s="1"/>
  <c r="J37" i="4"/>
  <c r="N33" i="6" s="1"/>
  <c r="M46" i="4"/>
  <c r="Q42" i="6" s="1"/>
  <c r="J15" i="5"/>
  <c r="B11" i="7" s="1"/>
  <c r="J11" i="7" s="1"/>
  <c r="M24" i="5"/>
  <c r="E20" i="7" s="1"/>
  <c r="M20" i="7" s="1"/>
  <c r="K34" i="5"/>
  <c r="C30" i="7" s="1"/>
  <c r="K30" i="7" s="1"/>
  <c r="M46" i="5"/>
  <c r="E42" i="7" s="1"/>
  <c r="M42" i="7" s="1"/>
  <c r="L19" i="2"/>
  <c r="E15" i="6" s="1"/>
  <c r="J29" i="2"/>
  <c r="C25" i="6" s="1"/>
  <c r="H51" i="2"/>
  <c r="A47" i="6" s="1"/>
  <c r="K17" i="2"/>
  <c r="D13" i="6" s="1"/>
  <c r="L36" i="2"/>
  <c r="E32" i="6" s="1"/>
  <c r="H32" i="3"/>
  <c r="G28" i="6" s="1"/>
  <c r="L25" i="4"/>
  <c r="P21" i="6" s="1"/>
  <c r="L20" i="2"/>
  <c r="E16" i="6" s="1"/>
  <c r="I35" i="2"/>
  <c r="B31" i="6" s="1"/>
  <c r="H4" i="2"/>
  <c r="A4" i="6" s="1"/>
  <c r="J16" i="2"/>
  <c r="C12" i="6" s="1"/>
  <c r="L18" i="2"/>
  <c r="E14" i="6" s="1"/>
  <c r="I21" i="2"/>
  <c r="B17" i="6" s="1"/>
  <c r="K23" i="2"/>
  <c r="D19" i="6" s="1"/>
  <c r="H26" i="2"/>
  <c r="A22" i="6" s="1"/>
  <c r="J28" i="2"/>
  <c r="C24" i="6" s="1"/>
  <c r="L30" i="2"/>
  <c r="E26" i="6" s="1"/>
  <c r="I33" i="2"/>
  <c r="B29" i="6" s="1"/>
  <c r="K35" i="2"/>
  <c r="D31" i="6" s="1"/>
  <c r="H38" i="2"/>
  <c r="A34" i="6" s="1"/>
  <c r="J40" i="2"/>
  <c r="C36" i="6" s="1"/>
  <c r="L42" i="2"/>
  <c r="E38" i="6" s="1"/>
  <c r="I45" i="2"/>
  <c r="B41" i="6" s="1"/>
  <c r="K47" i="2"/>
  <c r="D43" i="6" s="1"/>
  <c r="H50" i="2"/>
  <c r="A46" i="6" s="1"/>
  <c r="J52" i="2"/>
  <c r="C48" i="6" s="1"/>
  <c r="H4" i="3"/>
  <c r="G4" i="6" s="1"/>
  <c r="K11" i="3"/>
  <c r="J7" i="6" s="1"/>
  <c r="H14" i="3"/>
  <c r="G10" i="6" s="1"/>
  <c r="J16" i="3"/>
  <c r="I12" i="6" s="1"/>
  <c r="L18" i="3"/>
  <c r="K14" i="6" s="1"/>
  <c r="I21" i="3"/>
  <c r="H17" i="6" s="1"/>
  <c r="K23" i="3"/>
  <c r="J19" i="6" s="1"/>
  <c r="H26" i="3"/>
  <c r="G22" i="6" s="1"/>
  <c r="J28" i="3"/>
  <c r="I24" i="6" s="1"/>
  <c r="L30" i="3"/>
  <c r="K26" i="6" s="1"/>
  <c r="I33" i="3"/>
  <c r="H29" i="6" s="1"/>
  <c r="K35" i="3"/>
  <c r="J31" i="6" s="1"/>
  <c r="H38" i="3"/>
  <c r="G34" i="6" s="1"/>
  <c r="J40" i="3"/>
  <c r="I36" i="6" s="1"/>
  <c r="K43" i="3"/>
  <c r="J39" i="6" s="1"/>
  <c r="J50" i="3"/>
  <c r="I46" i="6" s="1"/>
  <c r="L4" i="4"/>
  <c r="P4" i="6" s="1"/>
  <c r="K14" i="4"/>
  <c r="O10" i="6" s="1"/>
  <c r="L21" i="4"/>
  <c r="P17" i="6" s="1"/>
  <c r="M28" i="4"/>
  <c r="Q24" i="6" s="1"/>
  <c r="L37" i="4"/>
  <c r="P33" i="6" s="1"/>
  <c r="J47" i="4"/>
  <c r="N43" i="6" s="1"/>
  <c r="L15" i="5"/>
  <c r="D11" i="7" s="1"/>
  <c r="L11" i="7" s="1"/>
  <c r="J25" i="5"/>
  <c r="B21" i="7" s="1"/>
  <c r="J21" i="7" s="1"/>
  <c r="M34" i="5"/>
  <c r="E30" i="7" s="1"/>
  <c r="M30" i="7" s="1"/>
  <c r="M48" i="5"/>
  <c r="E44" i="7" s="1"/>
  <c r="M44" i="7" s="1"/>
  <c r="J22" i="2"/>
  <c r="C18" i="6" s="1"/>
  <c r="H44" i="2"/>
  <c r="A40" i="6" s="1"/>
  <c r="L12" i="3"/>
  <c r="K8" i="6" s="1"/>
  <c r="J22" i="3"/>
  <c r="I18" i="6" s="1"/>
  <c r="L41" i="3"/>
  <c r="K37" i="6" s="1"/>
  <c r="I52" i="4"/>
  <c r="M48" i="6" s="1"/>
  <c r="H16" i="2"/>
  <c r="A12" i="6" s="1"/>
  <c r="J30" i="2"/>
  <c r="C26" i="6" s="1"/>
  <c r="J42" i="2"/>
  <c r="C38" i="6" s="1"/>
  <c r="K11" i="2"/>
  <c r="D7" i="6" s="1"/>
  <c r="I4" i="2"/>
  <c r="B4" i="6" s="1"/>
  <c r="L11" i="2"/>
  <c r="E7" i="6" s="1"/>
  <c r="K16" i="2"/>
  <c r="D12" i="6" s="1"/>
  <c r="J21" i="2"/>
  <c r="C17" i="6" s="1"/>
  <c r="I26" i="2"/>
  <c r="B22" i="6" s="1"/>
  <c r="H31" i="2"/>
  <c r="A27" i="6" s="1"/>
  <c r="J33" i="2"/>
  <c r="C29" i="6" s="1"/>
  <c r="L35" i="2"/>
  <c r="E31" i="6" s="1"/>
  <c r="I38" i="2"/>
  <c r="B34" i="6" s="1"/>
  <c r="K40" i="2"/>
  <c r="D36" i="6" s="1"/>
  <c r="H43" i="2"/>
  <c r="A39" i="6" s="1"/>
  <c r="J45" i="2"/>
  <c r="C41" i="6" s="1"/>
  <c r="L47" i="2"/>
  <c r="E43" i="6" s="1"/>
  <c r="I50" i="2"/>
  <c r="B46" i="6" s="1"/>
  <c r="K52" i="2"/>
  <c r="D48" i="6" s="1"/>
  <c r="I4" i="3"/>
  <c r="H4" i="6" s="1"/>
  <c r="L11" i="3"/>
  <c r="K7" i="6" s="1"/>
  <c r="I14" i="3"/>
  <c r="H10" i="6" s="1"/>
  <c r="K16" i="3"/>
  <c r="J12" i="6" s="1"/>
  <c r="H19" i="3"/>
  <c r="G15" i="6" s="1"/>
  <c r="J21" i="3"/>
  <c r="I17" i="6" s="1"/>
  <c r="L23" i="3"/>
  <c r="K19" i="6" s="1"/>
  <c r="I26" i="3"/>
  <c r="H22" i="6" s="1"/>
  <c r="K28" i="3"/>
  <c r="J24" i="6" s="1"/>
  <c r="H31" i="3"/>
  <c r="G27" i="6" s="1"/>
  <c r="J33" i="3"/>
  <c r="I29" i="6" s="1"/>
  <c r="L35" i="3"/>
  <c r="K31" i="6" s="1"/>
  <c r="I38" i="3"/>
  <c r="H34" i="6" s="1"/>
  <c r="L40" i="3"/>
  <c r="K36" i="6" s="1"/>
  <c r="J44" i="3"/>
  <c r="I40" i="6" s="1"/>
  <c r="L50" i="3"/>
  <c r="K46" i="6" s="1"/>
  <c r="K51" i="4"/>
  <c r="O47" i="6" s="1"/>
  <c r="L15" i="4"/>
  <c r="P11" i="6" s="1"/>
  <c r="M22" i="4"/>
  <c r="Q18" i="6" s="1"/>
  <c r="I30" i="4"/>
  <c r="M26" i="6" s="1"/>
  <c r="K38" i="4"/>
  <c r="O34" i="6" s="1"/>
  <c r="J4" i="5"/>
  <c r="B4" i="7" s="1"/>
  <c r="J4" i="7" s="1"/>
  <c r="K16" i="5"/>
  <c r="C12" i="7" s="1"/>
  <c r="K12" i="7" s="1"/>
  <c r="I26" i="5"/>
  <c r="A22" i="7" s="1"/>
  <c r="I22" i="7" s="1"/>
  <c r="L35" i="5"/>
  <c r="D31" i="7" s="1"/>
  <c r="L31" i="7" s="1"/>
  <c r="J49" i="5"/>
  <c r="B45" i="7" s="1"/>
  <c r="J45" i="7" s="1"/>
  <c r="L19" i="3"/>
  <c r="K15" i="6" s="1"/>
  <c r="K36" i="3"/>
  <c r="J32" i="6" s="1"/>
  <c r="L3" i="4"/>
  <c r="P3" i="6" s="1"/>
  <c r="K3" i="4"/>
  <c r="O3" i="6" s="1"/>
  <c r="I3" i="4"/>
  <c r="M3" i="6" s="1"/>
  <c r="J45" i="4"/>
  <c r="N41" i="6" s="1"/>
  <c r="M42" i="4"/>
  <c r="Q38" i="6" s="1"/>
  <c r="K40" i="4"/>
  <c r="O36" i="6" s="1"/>
  <c r="I38" i="4"/>
  <c r="M34" i="6" s="1"/>
  <c r="L35" i="4"/>
  <c r="P31" i="6" s="1"/>
  <c r="J33" i="4"/>
  <c r="N29" i="6" s="1"/>
  <c r="K29" i="2"/>
  <c r="D25" i="6" s="1"/>
  <c r="I15" i="3"/>
  <c r="H11" i="6" s="1"/>
  <c r="J18" i="2"/>
  <c r="C14" i="6" s="1"/>
  <c r="H28" i="2"/>
  <c r="A24" i="6" s="1"/>
  <c r="H40" i="2"/>
  <c r="A36" i="6" s="1"/>
  <c r="I47" i="2"/>
  <c r="B43" i="6" s="1"/>
  <c r="H14" i="2"/>
  <c r="A10" i="6" s="1"/>
  <c r="B16" i="9"/>
  <c r="K3" i="9" s="1"/>
  <c r="B16" i="8"/>
  <c r="K23" i="8" s="1"/>
  <c r="I14" i="2"/>
  <c r="B10" i="6" s="1"/>
  <c r="H19" i="2"/>
  <c r="A15" i="6" s="1"/>
  <c r="L23" i="2"/>
  <c r="E19" i="6" s="1"/>
  <c r="K28" i="2"/>
  <c r="D24" i="6" s="1"/>
  <c r="B18" i="9"/>
  <c r="B18" i="8"/>
  <c r="J4" i="2"/>
  <c r="C4" i="6" s="1"/>
  <c r="H12" i="2"/>
  <c r="A8" i="6" s="1"/>
  <c r="J14" i="2"/>
  <c r="C10" i="6" s="1"/>
  <c r="L16" i="2"/>
  <c r="E12" i="6" s="1"/>
  <c r="I19" i="2"/>
  <c r="B15" i="6" s="1"/>
  <c r="K21" i="2"/>
  <c r="D17" i="6" s="1"/>
  <c r="H24" i="2"/>
  <c r="A20" i="6" s="1"/>
  <c r="J26" i="2"/>
  <c r="C22" i="6" s="1"/>
  <c r="L28" i="2"/>
  <c r="E24" i="6" s="1"/>
  <c r="I31" i="2"/>
  <c r="B27" i="6" s="1"/>
  <c r="K33" i="2"/>
  <c r="D29" i="6" s="1"/>
  <c r="H36" i="2"/>
  <c r="A32" i="6" s="1"/>
  <c r="J38" i="2"/>
  <c r="C34" i="6" s="1"/>
  <c r="L40" i="2"/>
  <c r="E36" i="6" s="1"/>
  <c r="I43" i="2"/>
  <c r="B39" i="6" s="1"/>
  <c r="K45" i="2"/>
  <c r="D41" i="6" s="1"/>
  <c r="H48" i="2"/>
  <c r="A44" i="6" s="1"/>
  <c r="U44" i="6" s="1"/>
  <c r="J50" i="2"/>
  <c r="C46" i="6" s="1"/>
  <c r="L52" i="2"/>
  <c r="E48" i="6" s="1"/>
  <c r="J4" i="3"/>
  <c r="I4" i="6" s="1"/>
  <c r="H12" i="3"/>
  <c r="G8" i="6" s="1"/>
  <c r="J14" i="3"/>
  <c r="I10" i="6" s="1"/>
  <c r="L16" i="3"/>
  <c r="K12" i="6" s="1"/>
  <c r="I19" i="3"/>
  <c r="H15" i="6" s="1"/>
  <c r="K21" i="3"/>
  <c r="J17" i="6" s="1"/>
  <c r="H24" i="3"/>
  <c r="G20" i="6" s="1"/>
  <c r="J26" i="3"/>
  <c r="I22" i="6" s="1"/>
  <c r="L28" i="3"/>
  <c r="K24" i="6" s="1"/>
  <c r="I31" i="3"/>
  <c r="H27" i="6" s="1"/>
  <c r="K33" i="3"/>
  <c r="J29" i="6" s="1"/>
  <c r="H36" i="3"/>
  <c r="G32" i="6" s="1"/>
  <c r="J38" i="3"/>
  <c r="I34" i="6" s="1"/>
  <c r="H41" i="3"/>
  <c r="G37" i="6" s="1"/>
  <c r="L44" i="3"/>
  <c r="K40" i="6" s="1"/>
  <c r="H52" i="3"/>
  <c r="G48" i="6" s="1"/>
  <c r="I16" i="4"/>
  <c r="M12" i="6" s="1"/>
  <c r="J23" i="4"/>
  <c r="N19" i="6" s="1"/>
  <c r="K30" i="4"/>
  <c r="O26" i="6" s="1"/>
  <c r="L39" i="4"/>
  <c r="P35" i="6" s="1"/>
  <c r="J49" i="4"/>
  <c r="N45" i="6" s="1"/>
  <c r="I51" i="5"/>
  <c r="A47" i="7" s="1"/>
  <c r="I47" i="7" s="1"/>
  <c r="L17" i="5"/>
  <c r="D13" i="7" s="1"/>
  <c r="L13" i="7" s="1"/>
  <c r="J27" i="5"/>
  <c r="B23" i="7" s="1"/>
  <c r="J23" i="7" s="1"/>
  <c r="M36" i="5"/>
  <c r="E32" i="7" s="1"/>
  <c r="M32" i="7" s="1"/>
  <c r="J51" i="5"/>
  <c r="B47" i="7" s="1"/>
  <c r="J47" i="7" s="1"/>
  <c r="L31" i="2"/>
  <c r="E27" i="6" s="1"/>
  <c r="J46" i="2"/>
  <c r="C42" i="6" s="1"/>
  <c r="L36" i="3"/>
  <c r="K32" i="6" s="1"/>
  <c r="H3" i="2"/>
  <c r="A3" i="6" s="1"/>
  <c r="K4" i="2"/>
  <c r="D4" i="6" s="1"/>
  <c r="I12" i="2"/>
  <c r="B8" i="6" s="1"/>
  <c r="K14" i="2"/>
  <c r="D10" i="6" s="1"/>
  <c r="H17" i="2"/>
  <c r="A13" i="6" s="1"/>
  <c r="J19" i="2"/>
  <c r="C15" i="6" s="1"/>
  <c r="L21" i="2"/>
  <c r="E17" i="6" s="1"/>
  <c r="I24" i="2"/>
  <c r="B20" i="6" s="1"/>
  <c r="K26" i="2"/>
  <c r="D22" i="6" s="1"/>
  <c r="H29" i="2"/>
  <c r="A25" i="6" s="1"/>
  <c r="J31" i="2"/>
  <c r="C27" i="6" s="1"/>
  <c r="L33" i="2"/>
  <c r="E29" i="6" s="1"/>
  <c r="I36" i="2"/>
  <c r="B32" i="6" s="1"/>
  <c r="K38" i="2"/>
  <c r="D34" i="6" s="1"/>
  <c r="H41" i="2"/>
  <c r="A37" i="6" s="1"/>
  <c r="J43" i="2"/>
  <c r="C39" i="6" s="1"/>
  <c r="L45" i="2"/>
  <c r="E41" i="6" s="1"/>
  <c r="I48" i="2"/>
  <c r="B44" i="6" s="1"/>
  <c r="K50" i="2"/>
  <c r="D46" i="6" s="1"/>
  <c r="H3" i="3"/>
  <c r="G3" i="6" s="1"/>
  <c r="K4" i="3"/>
  <c r="J4" i="6" s="1"/>
  <c r="I12" i="3"/>
  <c r="H8" i="6" s="1"/>
  <c r="K14" i="3"/>
  <c r="J10" i="6" s="1"/>
  <c r="H17" i="3"/>
  <c r="G13" i="6" s="1"/>
  <c r="J19" i="3"/>
  <c r="I15" i="6" s="1"/>
  <c r="L21" i="3"/>
  <c r="K17" i="6" s="1"/>
  <c r="I24" i="3"/>
  <c r="H20" i="6" s="1"/>
  <c r="K26" i="3"/>
  <c r="J22" i="6" s="1"/>
  <c r="H29" i="3"/>
  <c r="G25" i="6" s="1"/>
  <c r="J31" i="3"/>
  <c r="I27" i="6" s="1"/>
  <c r="L33" i="3"/>
  <c r="K29" i="6" s="1"/>
  <c r="I36" i="3"/>
  <c r="H32" i="6" s="1"/>
  <c r="K38" i="3"/>
  <c r="J34" i="6" s="1"/>
  <c r="I41" i="3"/>
  <c r="H37" i="6" s="1"/>
  <c r="I45" i="3"/>
  <c r="H41" i="6" s="1"/>
  <c r="J52" i="3"/>
  <c r="I48" i="6" s="1"/>
  <c r="M3" i="4"/>
  <c r="Q3" i="6" s="1"/>
  <c r="K16" i="4"/>
  <c r="O12" i="6" s="1"/>
  <c r="L23" i="4"/>
  <c r="P19" i="6" s="1"/>
  <c r="M30" i="4"/>
  <c r="Q26" i="6" s="1"/>
  <c r="I40" i="4"/>
  <c r="M36" i="6" s="1"/>
  <c r="L49" i="4"/>
  <c r="P45" i="6" s="1"/>
  <c r="I18" i="5"/>
  <c r="A14" i="7" s="1"/>
  <c r="I14" i="7" s="1"/>
  <c r="L27" i="5"/>
  <c r="D23" i="7" s="1"/>
  <c r="L23" i="7" s="1"/>
  <c r="J37" i="5"/>
  <c r="B33" i="7" s="1"/>
  <c r="J33" i="7" s="1"/>
  <c r="K12" i="2"/>
  <c r="D8" i="6" s="1"/>
  <c r="H27" i="2"/>
  <c r="A23" i="6" s="1"/>
  <c r="L43" i="2"/>
  <c r="E39" i="6" s="1"/>
  <c r="K12" i="3"/>
  <c r="J8" i="6" s="1"/>
  <c r="H27" i="3"/>
  <c r="G23" i="6" s="1"/>
  <c r="I34" i="3"/>
  <c r="H30" i="6" s="1"/>
  <c r="K41" i="3"/>
  <c r="J37" i="6" s="1"/>
  <c r="I15" i="2"/>
  <c r="B11" i="6" s="1"/>
  <c r="H32" i="2"/>
  <c r="A28" i="6" s="1"/>
  <c r="I51" i="2"/>
  <c r="B47" i="6" s="1"/>
  <c r="I3" i="2"/>
  <c r="B3" i="6" s="1"/>
  <c r="L4" i="2"/>
  <c r="E4" i="6" s="1"/>
  <c r="J12" i="2"/>
  <c r="C8" i="6" s="1"/>
  <c r="L14" i="2"/>
  <c r="E10" i="6" s="1"/>
  <c r="I17" i="2"/>
  <c r="B13" i="6" s="1"/>
  <c r="K19" i="2"/>
  <c r="D15" i="6" s="1"/>
  <c r="H22" i="2"/>
  <c r="A18" i="6" s="1"/>
  <c r="J24" i="2"/>
  <c r="C20" i="6" s="1"/>
  <c r="L26" i="2"/>
  <c r="E22" i="6" s="1"/>
  <c r="I29" i="2"/>
  <c r="B25" i="6" s="1"/>
  <c r="K31" i="2"/>
  <c r="D27" i="6" s="1"/>
  <c r="H34" i="2"/>
  <c r="A30" i="6" s="1"/>
  <c r="J36" i="2"/>
  <c r="C32" i="6" s="1"/>
  <c r="L38" i="2"/>
  <c r="E34" i="6" s="1"/>
  <c r="I41" i="2"/>
  <c r="B37" i="6" s="1"/>
  <c r="K43" i="2"/>
  <c r="D39" i="6" s="1"/>
  <c r="H46" i="2"/>
  <c r="A42" i="6" s="1"/>
  <c r="J48" i="2"/>
  <c r="C44" i="6" s="1"/>
  <c r="I3" i="3"/>
  <c r="H3" i="6" s="1"/>
  <c r="L4" i="3"/>
  <c r="K4" i="6" s="1"/>
  <c r="J12" i="3"/>
  <c r="I8" i="6" s="1"/>
  <c r="L14" i="3"/>
  <c r="K10" i="6" s="1"/>
  <c r="I17" i="3"/>
  <c r="H13" i="6" s="1"/>
  <c r="K19" i="3"/>
  <c r="J15" i="6" s="1"/>
  <c r="H22" i="3"/>
  <c r="G18" i="6" s="1"/>
  <c r="J24" i="3"/>
  <c r="I20" i="6" s="1"/>
  <c r="L26" i="3"/>
  <c r="K22" i="6" s="1"/>
  <c r="I29" i="3"/>
  <c r="H25" i="6" s="1"/>
  <c r="K31" i="3"/>
  <c r="J27" i="6" s="1"/>
  <c r="H34" i="3"/>
  <c r="G30" i="6" s="1"/>
  <c r="J36" i="3"/>
  <c r="I32" i="6" s="1"/>
  <c r="L38" i="3"/>
  <c r="K34" i="6" s="1"/>
  <c r="J41" i="3"/>
  <c r="I37" i="6" s="1"/>
  <c r="K45" i="3"/>
  <c r="J41" i="6" s="1"/>
  <c r="L52" i="3"/>
  <c r="K48" i="6" s="1"/>
  <c r="M16" i="4"/>
  <c r="Q12" i="6" s="1"/>
  <c r="I24" i="4"/>
  <c r="M20" i="6" s="1"/>
  <c r="J31" i="4"/>
  <c r="N27" i="6" s="1"/>
  <c r="M40" i="4"/>
  <c r="Q36" i="6" s="1"/>
  <c r="K50" i="4"/>
  <c r="O46" i="6" s="1"/>
  <c r="M3" i="5"/>
  <c r="E3" i="7" s="1"/>
  <c r="M3" i="7" s="1"/>
  <c r="L3" i="5"/>
  <c r="D3" i="7" s="1"/>
  <c r="L3" i="7" s="1"/>
  <c r="K3" i="5"/>
  <c r="C3" i="7" s="1"/>
  <c r="K3" i="7" s="1"/>
  <c r="J3" i="5"/>
  <c r="B3" i="7" s="1"/>
  <c r="J3" i="7" s="1"/>
  <c r="L16" i="5"/>
  <c r="D12" i="7" s="1"/>
  <c r="L12" i="7" s="1"/>
  <c r="J14" i="5"/>
  <c r="B10" i="7" s="1"/>
  <c r="J10" i="7" s="1"/>
  <c r="M11" i="5"/>
  <c r="E7" i="7" s="1"/>
  <c r="M7" i="7" s="1"/>
  <c r="K4" i="5"/>
  <c r="C4" i="7" s="1"/>
  <c r="K4" i="7" s="1"/>
  <c r="I3" i="5"/>
  <c r="A3" i="7" s="1"/>
  <c r="I3" i="7" s="1"/>
  <c r="K40" i="5"/>
  <c r="C36" i="7" s="1"/>
  <c r="K36" i="7" s="1"/>
  <c r="I38" i="5"/>
  <c r="A34" i="7" s="1"/>
  <c r="I34" i="7" s="1"/>
  <c r="J16" i="5"/>
  <c r="B12" i="7" s="1"/>
  <c r="J12" i="7" s="1"/>
  <c r="M13" i="5"/>
  <c r="E9" i="7" s="1"/>
  <c r="M9" i="7" s="1"/>
  <c r="K11" i="5"/>
  <c r="C7" i="7" s="1"/>
  <c r="K7" i="7" s="1"/>
  <c r="I4" i="5"/>
  <c r="A4" i="7" s="1"/>
  <c r="I4" i="7" s="1"/>
  <c r="L49" i="5"/>
  <c r="D45" i="7" s="1"/>
  <c r="L45" i="7" s="1"/>
  <c r="J47" i="5"/>
  <c r="B43" i="7" s="1"/>
  <c r="J43" i="7" s="1"/>
  <c r="M44" i="5"/>
  <c r="E40" i="7" s="1"/>
  <c r="M40" i="7" s="1"/>
  <c r="K42" i="5"/>
  <c r="C38" i="7" s="1"/>
  <c r="K38" i="7" s="1"/>
  <c r="I40" i="5"/>
  <c r="A36" i="7" s="1"/>
  <c r="I36" i="7" s="1"/>
  <c r="L37" i="5"/>
  <c r="D33" i="7" s="1"/>
  <c r="L33" i="7" s="1"/>
  <c r="J35" i="5"/>
  <c r="B31" i="7" s="1"/>
  <c r="J31" i="7" s="1"/>
  <c r="M32" i="5"/>
  <c r="E28" i="7" s="1"/>
  <c r="M28" i="7" s="1"/>
  <c r="K30" i="5"/>
  <c r="C26" i="7" s="1"/>
  <c r="K26" i="7" s="1"/>
  <c r="I28" i="5"/>
  <c r="A24" i="7" s="1"/>
  <c r="I24" i="7" s="1"/>
  <c r="L25" i="5"/>
  <c r="D21" i="7" s="1"/>
  <c r="L21" i="7" s="1"/>
  <c r="J23" i="5"/>
  <c r="B19" i="7" s="1"/>
  <c r="J19" i="7" s="1"/>
  <c r="M20" i="5"/>
  <c r="E16" i="7" s="1"/>
  <c r="M16" i="7" s="1"/>
  <c r="K18" i="5"/>
  <c r="C14" i="7" s="1"/>
  <c r="K14" i="7" s="1"/>
  <c r="I16" i="5"/>
  <c r="A12" i="7" s="1"/>
  <c r="I12" i="7" s="1"/>
  <c r="L13" i="5"/>
  <c r="D9" i="7" s="1"/>
  <c r="L9" i="7" s="1"/>
  <c r="J11" i="5"/>
  <c r="B7" i="7" s="1"/>
  <c r="J7" i="7" s="1"/>
  <c r="M18" i="5"/>
  <c r="E14" i="7" s="1"/>
  <c r="M14" i="7" s="1"/>
  <c r="K28" i="5"/>
  <c r="C24" i="7" s="1"/>
  <c r="K24" i="7" s="1"/>
  <c r="J39" i="5"/>
  <c r="B35" i="7" s="1"/>
  <c r="J35" i="7" s="1"/>
  <c r="I11" i="4"/>
  <c r="M7" i="6" s="1"/>
  <c r="K13" i="4"/>
  <c r="O9" i="6" s="1"/>
  <c r="M15" i="4"/>
  <c r="Q11" i="6" s="1"/>
  <c r="J18" i="4"/>
  <c r="N14" i="6" s="1"/>
  <c r="L20" i="4"/>
  <c r="P16" i="6" s="1"/>
  <c r="I23" i="4"/>
  <c r="M19" i="6" s="1"/>
  <c r="K25" i="4"/>
  <c r="O21" i="6" s="1"/>
  <c r="M27" i="4"/>
  <c r="Q23" i="6" s="1"/>
  <c r="J30" i="4"/>
  <c r="N26" i="6" s="1"/>
  <c r="L32" i="4"/>
  <c r="P28" i="6" s="1"/>
  <c r="I35" i="4"/>
  <c r="M31" i="6" s="1"/>
  <c r="K37" i="4"/>
  <c r="O33" i="6" s="1"/>
  <c r="M39" i="4"/>
  <c r="Q35" i="6" s="1"/>
  <c r="J42" i="4"/>
  <c r="N38" i="6" s="1"/>
  <c r="L44" i="4"/>
  <c r="P40" i="6" s="1"/>
  <c r="I47" i="4"/>
  <c r="M43" i="6" s="1"/>
  <c r="K49" i="4"/>
  <c r="O45" i="6" s="1"/>
  <c r="M51" i="4"/>
  <c r="Q47" i="6" s="1"/>
  <c r="I13" i="5"/>
  <c r="A9" i="7" s="1"/>
  <c r="I9" i="7" s="1"/>
  <c r="K15" i="5"/>
  <c r="C11" i="7" s="1"/>
  <c r="K11" i="7" s="1"/>
  <c r="M17" i="5"/>
  <c r="E13" i="7" s="1"/>
  <c r="M13" i="7" s="1"/>
  <c r="J20" i="5"/>
  <c r="B16" i="7" s="1"/>
  <c r="J16" i="7" s="1"/>
  <c r="L22" i="5"/>
  <c r="D18" i="7" s="1"/>
  <c r="L18" i="7" s="1"/>
  <c r="I25" i="5"/>
  <c r="A21" i="7" s="1"/>
  <c r="I21" i="7" s="1"/>
  <c r="K27" i="5"/>
  <c r="C23" i="7" s="1"/>
  <c r="K23" i="7" s="1"/>
  <c r="M29" i="5"/>
  <c r="E25" i="7" s="1"/>
  <c r="M25" i="7" s="1"/>
  <c r="J32" i="5"/>
  <c r="B28" i="7" s="1"/>
  <c r="J28" i="7" s="1"/>
  <c r="L34" i="5"/>
  <c r="D30" i="7" s="1"/>
  <c r="L30" i="7" s="1"/>
  <c r="I37" i="5"/>
  <c r="A33" i="7" s="1"/>
  <c r="I33" i="7" s="1"/>
  <c r="K39" i="5"/>
  <c r="C35" i="7" s="1"/>
  <c r="K35" i="7" s="1"/>
  <c r="M41" i="5"/>
  <c r="E37" i="7" s="1"/>
  <c r="M37" i="7" s="1"/>
  <c r="J44" i="5"/>
  <c r="B40" i="7" s="1"/>
  <c r="J40" i="7" s="1"/>
  <c r="L46" i="5"/>
  <c r="D42" i="7" s="1"/>
  <c r="L42" i="7" s="1"/>
  <c r="I49" i="5"/>
  <c r="A45" i="7" s="1"/>
  <c r="I45" i="7" s="1"/>
  <c r="K51" i="5"/>
  <c r="C47" i="7" s="1"/>
  <c r="K47" i="7" s="1"/>
  <c r="I4" i="4"/>
  <c r="M4" i="6" s="1"/>
  <c r="K11" i="4"/>
  <c r="O7" i="6" s="1"/>
  <c r="M13" i="4"/>
  <c r="Q9" i="6" s="1"/>
  <c r="J16" i="4"/>
  <c r="N12" i="6" s="1"/>
  <c r="L18" i="4"/>
  <c r="P14" i="6" s="1"/>
  <c r="I21" i="4"/>
  <c r="M17" i="6" s="1"/>
  <c r="K23" i="4"/>
  <c r="O19" i="6" s="1"/>
  <c r="M25" i="4"/>
  <c r="Q21" i="6" s="1"/>
  <c r="J28" i="4"/>
  <c r="N24" i="6" s="1"/>
  <c r="L30" i="4"/>
  <c r="P26" i="6" s="1"/>
  <c r="I33" i="4"/>
  <c r="M29" i="6" s="1"/>
  <c r="K35" i="4"/>
  <c r="O31" i="6" s="1"/>
  <c r="M37" i="4"/>
  <c r="Q33" i="6" s="1"/>
  <c r="J40" i="4"/>
  <c r="N36" i="6" s="1"/>
  <c r="L42" i="4"/>
  <c r="P38" i="6" s="1"/>
  <c r="I45" i="4"/>
  <c r="M41" i="6" s="1"/>
  <c r="K47" i="4"/>
  <c r="O43" i="6" s="1"/>
  <c r="M49" i="4"/>
  <c r="Q45" i="6" s="1"/>
  <c r="J52" i="4"/>
  <c r="N48" i="6" s="1"/>
  <c r="I11" i="5"/>
  <c r="A7" i="7" s="1"/>
  <c r="I7" i="7" s="1"/>
  <c r="K13" i="5"/>
  <c r="C9" i="7" s="1"/>
  <c r="K9" i="7" s="1"/>
  <c r="M15" i="5"/>
  <c r="E11" i="7" s="1"/>
  <c r="M11" i="7" s="1"/>
  <c r="J18" i="5"/>
  <c r="B14" i="7" s="1"/>
  <c r="J14" i="7" s="1"/>
  <c r="L20" i="5"/>
  <c r="D16" i="7" s="1"/>
  <c r="L16" i="7" s="1"/>
  <c r="I23" i="5"/>
  <c r="A19" i="7" s="1"/>
  <c r="I19" i="7" s="1"/>
  <c r="K25" i="5"/>
  <c r="C21" i="7" s="1"/>
  <c r="K21" i="7" s="1"/>
  <c r="M27" i="5"/>
  <c r="E23" i="7" s="1"/>
  <c r="M23" i="7" s="1"/>
  <c r="J30" i="5"/>
  <c r="B26" i="7" s="1"/>
  <c r="J26" i="7" s="1"/>
  <c r="L32" i="5"/>
  <c r="D28" i="7" s="1"/>
  <c r="L28" i="7" s="1"/>
  <c r="I35" i="5"/>
  <c r="A31" i="7" s="1"/>
  <c r="I31" i="7" s="1"/>
  <c r="K37" i="5"/>
  <c r="C33" i="7" s="1"/>
  <c r="K33" i="7" s="1"/>
  <c r="M39" i="5"/>
  <c r="E35" i="7" s="1"/>
  <c r="M35" i="7" s="1"/>
  <c r="J42" i="5"/>
  <c r="B38" i="7" s="1"/>
  <c r="J38" i="7" s="1"/>
  <c r="L44" i="5"/>
  <c r="D40" i="7" s="1"/>
  <c r="L40" i="7" s="1"/>
  <c r="I47" i="5"/>
  <c r="A43" i="7" s="1"/>
  <c r="I43" i="7" s="1"/>
  <c r="K49" i="5"/>
  <c r="C45" i="7" s="1"/>
  <c r="K45" i="7" s="1"/>
  <c r="M51" i="5"/>
  <c r="E47" i="7" s="1"/>
  <c r="M47" i="7" s="1"/>
  <c r="L47" i="4"/>
  <c r="P43" i="6" s="1"/>
  <c r="I50" i="4"/>
  <c r="M46" i="6" s="1"/>
  <c r="K52" i="4"/>
  <c r="O48" i="6" s="1"/>
  <c r="I52" i="5"/>
  <c r="A48" i="7" s="1"/>
  <c r="I48" i="7" s="1"/>
  <c r="K4" i="4"/>
  <c r="O4" i="6" s="1"/>
  <c r="M11" i="4"/>
  <c r="Q7" i="6" s="1"/>
  <c r="J14" i="4"/>
  <c r="N10" i="6" s="1"/>
  <c r="L16" i="4"/>
  <c r="P12" i="6" s="1"/>
  <c r="I19" i="4"/>
  <c r="M15" i="6" s="1"/>
  <c r="K21" i="4"/>
  <c r="O17" i="6" s="1"/>
  <c r="M23" i="4"/>
  <c r="Q19" i="6" s="1"/>
  <c r="J26" i="4"/>
  <c r="N22" i="6" s="1"/>
  <c r="L28" i="4"/>
  <c r="P24" i="6" s="1"/>
  <c r="I31" i="4"/>
  <c r="M27" i="6" s="1"/>
  <c r="K33" i="4"/>
  <c r="O29" i="6" s="1"/>
  <c r="M35" i="4"/>
  <c r="Q31" i="6" s="1"/>
  <c r="J38" i="4"/>
  <c r="N34" i="6" s="1"/>
  <c r="L40" i="4"/>
  <c r="P36" i="6" s="1"/>
  <c r="I43" i="4"/>
  <c r="M39" i="6" s="1"/>
  <c r="K45" i="4"/>
  <c r="O41" i="6" s="1"/>
  <c r="M47" i="4"/>
  <c r="Q43" i="6" s="1"/>
  <c r="J50" i="4"/>
  <c r="N46" i="6" s="1"/>
  <c r="L52" i="4"/>
  <c r="P48" i="6" s="1"/>
  <c r="L18" i="5"/>
  <c r="D14" i="7" s="1"/>
  <c r="L14" i="7" s="1"/>
  <c r="I21" i="5"/>
  <c r="A17" i="7" s="1"/>
  <c r="I17" i="7" s="1"/>
  <c r="K23" i="5"/>
  <c r="C19" i="7" s="1"/>
  <c r="K19" i="7" s="1"/>
  <c r="M25" i="5"/>
  <c r="E21" i="7" s="1"/>
  <c r="M21" i="7" s="1"/>
  <c r="J28" i="5"/>
  <c r="B24" i="7" s="1"/>
  <c r="J24" i="7" s="1"/>
  <c r="L30" i="5"/>
  <c r="D26" i="7" s="1"/>
  <c r="L26" i="7" s="1"/>
  <c r="I33" i="5"/>
  <c r="A29" i="7" s="1"/>
  <c r="I29" i="7" s="1"/>
  <c r="K35" i="5"/>
  <c r="C31" i="7" s="1"/>
  <c r="K31" i="7" s="1"/>
  <c r="M37" i="5"/>
  <c r="E33" i="7" s="1"/>
  <c r="M33" i="7" s="1"/>
  <c r="J40" i="5"/>
  <c r="B36" i="7" s="1"/>
  <c r="J36" i="7" s="1"/>
  <c r="L42" i="5"/>
  <c r="D38" i="7" s="1"/>
  <c r="L38" i="7" s="1"/>
  <c r="I45" i="5"/>
  <c r="A41" i="7" s="1"/>
  <c r="I41" i="7" s="1"/>
  <c r="K47" i="5"/>
  <c r="C43" i="7" s="1"/>
  <c r="K43" i="7" s="1"/>
  <c r="M49" i="5"/>
  <c r="E45" i="7" s="1"/>
  <c r="M45" i="7" s="1"/>
  <c r="J52" i="5"/>
  <c r="B48" i="7" s="1"/>
  <c r="J48" i="7" s="1"/>
  <c r="M42" i="5"/>
  <c r="E38" i="7" s="1"/>
  <c r="M38" i="7" s="1"/>
  <c r="J45" i="5"/>
  <c r="B41" i="7" s="1"/>
  <c r="J41" i="7" s="1"/>
  <c r="L47" i="5"/>
  <c r="D43" i="7" s="1"/>
  <c r="L43" i="7" s="1"/>
  <c r="I50" i="5"/>
  <c r="A46" i="7" s="1"/>
  <c r="I46" i="7" s="1"/>
  <c r="K52" i="5"/>
  <c r="C48" i="7" s="1"/>
  <c r="K48" i="7" s="1"/>
  <c r="M4" i="4"/>
  <c r="Q4" i="6" s="1"/>
  <c r="J12" i="4"/>
  <c r="N8" i="6" s="1"/>
  <c r="L14" i="4"/>
  <c r="P10" i="6" s="1"/>
  <c r="I17" i="4"/>
  <c r="M13" i="6" s="1"/>
  <c r="K19" i="4"/>
  <c r="O15" i="6" s="1"/>
  <c r="M21" i="4"/>
  <c r="Q17" i="6" s="1"/>
  <c r="J24" i="4"/>
  <c r="N20" i="6" s="1"/>
  <c r="L26" i="4"/>
  <c r="P22" i="6" s="1"/>
  <c r="I29" i="4"/>
  <c r="M25" i="6" s="1"/>
  <c r="K31" i="4"/>
  <c r="O27" i="6" s="1"/>
  <c r="M33" i="4"/>
  <c r="Q29" i="6" s="1"/>
  <c r="J36" i="4"/>
  <c r="N32" i="6" s="1"/>
  <c r="L38" i="4"/>
  <c r="P34" i="6" s="1"/>
  <c r="I41" i="4"/>
  <c r="M37" i="6" s="1"/>
  <c r="K43" i="4"/>
  <c r="O39" i="6" s="1"/>
  <c r="M45" i="4"/>
  <c r="Q41" i="6" s="1"/>
  <c r="J48" i="4"/>
  <c r="N44" i="6" s="1"/>
  <c r="L50" i="4"/>
  <c r="P46" i="6" s="1"/>
  <c r="I19" i="5"/>
  <c r="A15" i="7" s="1"/>
  <c r="I15" i="7" s="1"/>
  <c r="K21" i="5"/>
  <c r="C17" i="7" s="1"/>
  <c r="K17" i="7" s="1"/>
  <c r="M23" i="5"/>
  <c r="E19" i="7" s="1"/>
  <c r="M19" i="7" s="1"/>
  <c r="J26" i="5"/>
  <c r="B22" i="7" s="1"/>
  <c r="J22" i="7" s="1"/>
  <c r="L28" i="5"/>
  <c r="D24" i="7" s="1"/>
  <c r="L24" i="7" s="1"/>
  <c r="I31" i="5"/>
  <c r="A27" i="7" s="1"/>
  <c r="I27" i="7" s="1"/>
  <c r="K33" i="5"/>
  <c r="C29" i="7" s="1"/>
  <c r="K29" i="7" s="1"/>
  <c r="M35" i="5"/>
  <c r="E31" i="7" s="1"/>
  <c r="M31" i="7" s="1"/>
  <c r="J38" i="5"/>
  <c r="B34" i="7" s="1"/>
  <c r="J34" i="7" s="1"/>
  <c r="L40" i="5"/>
  <c r="D36" i="7" s="1"/>
  <c r="L36" i="7" s="1"/>
  <c r="I43" i="5"/>
  <c r="A39" i="7" s="1"/>
  <c r="I39" i="7" s="1"/>
  <c r="K45" i="5"/>
  <c r="C41" i="7" s="1"/>
  <c r="K41" i="7" s="1"/>
  <c r="M47" i="5"/>
  <c r="E43" i="7" s="1"/>
  <c r="M43" i="7" s="1"/>
  <c r="J50" i="5"/>
  <c r="B46" i="7" s="1"/>
  <c r="J46" i="7" s="1"/>
  <c r="L52" i="5"/>
  <c r="D48" i="7" s="1"/>
  <c r="L48" i="7" s="1"/>
  <c r="K12" i="4"/>
  <c r="O8" i="6" s="1"/>
  <c r="M14" i="4"/>
  <c r="Q10" i="6" s="1"/>
  <c r="J17" i="4"/>
  <c r="N13" i="6" s="1"/>
  <c r="L19" i="4"/>
  <c r="P15" i="6" s="1"/>
  <c r="I22" i="4"/>
  <c r="M18" i="6" s="1"/>
  <c r="K24" i="4"/>
  <c r="O20" i="6" s="1"/>
  <c r="M26" i="4"/>
  <c r="Q22" i="6" s="1"/>
  <c r="J29" i="4"/>
  <c r="N25" i="6" s="1"/>
  <c r="L31" i="4"/>
  <c r="P27" i="6" s="1"/>
  <c r="I34" i="4"/>
  <c r="M30" i="6" s="1"/>
  <c r="K36" i="4"/>
  <c r="O32" i="6" s="1"/>
  <c r="M38" i="4"/>
  <c r="Q34" i="6" s="1"/>
  <c r="J41" i="4"/>
  <c r="N37" i="6" s="1"/>
  <c r="L43" i="4"/>
  <c r="P39" i="6" s="1"/>
  <c r="I46" i="4"/>
  <c r="M42" i="6" s="1"/>
  <c r="K48" i="4"/>
  <c r="O44" i="6" s="1"/>
  <c r="M50" i="4"/>
  <c r="Q46" i="6" s="1"/>
  <c r="L4" i="5"/>
  <c r="D4" i="7" s="1"/>
  <c r="L4" i="7" s="1"/>
  <c r="I12" i="5"/>
  <c r="A8" i="7" s="1"/>
  <c r="I8" i="7" s="1"/>
  <c r="K14" i="5"/>
  <c r="C10" i="7" s="1"/>
  <c r="K10" i="7" s="1"/>
  <c r="M16" i="5"/>
  <c r="E12" i="7" s="1"/>
  <c r="M12" i="7" s="1"/>
  <c r="J19" i="5"/>
  <c r="B15" i="7" s="1"/>
  <c r="J15" i="7" s="1"/>
  <c r="L21" i="5"/>
  <c r="D17" i="7" s="1"/>
  <c r="L17" i="7" s="1"/>
  <c r="I24" i="5"/>
  <c r="A20" i="7" s="1"/>
  <c r="I20" i="7" s="1"/>
  <c r="K26" i="5"/>
  <c r="C22" i="7" s="1"/>
  <c r="K22" i="7" s="1"/>
  <c r="M28" i="5"/>
  <c r="E24" i="7" s="1"/>
  <c r="M24" i="7" s="1"/>
  <c r="J31" i="5"/>
  <c r="B27" i="7" s="1"/>
  <c r="J27" i="7" s="1"/>
  <c r="L33" i="5"/>
  <c r="D29" i="7" s="1"/>
  <c r="L29" i="7" s="1"/>
  <c r="I36" i="5"/>
  <c r="A32" i="7" s="1"/>
  <c r="I32" i="7" s="1"/>
  <c r="K38" i="5"/>
  <c r="C34" i="7" s="1"/>
  <c r="K34" i="7" s="1"/>
  <c r="M40" i="5"/>
  <c r="E36" i="7" s="1"/>
  <c r="M36" i="7" s="1"/>
  <c r="J43" i="5"/>
  <c r="B39" i="7" s="1"/>
  <c r="J39" i="7" s="1"/>
  <c r="L45" i="5"/>
  <c r="D41" i="7" s="1"/>
  <c r="L41" i="7" s="1"/>
  <c r="I48" i="5"/>
  <c r="A44" i="7" s="1"/>
  <c r="I44" i="7" s="1"/>
  <c r="K50" i="5"/>
  <c r="C46" i="7" s="1"/>
  <c r="K46" i="7" s="1"/>
  <c r="M52" i="5"/>
  <c r="E48" i="7" s="1"/>
  <c r="M48" i="7" s="1"/>
  <c r="L12" i="4"/>
  <c r="P8" i="6" s="1"/>
  <c r="I15" i="4"/>
  <c r="M11" i="6" s="1"/>
  <c r="K17" i="4"/>
  <c r="O13" i="6" s="1"/>
  <c r="M19" i="4"/>
  <c r="Q15" i="6" s="1"/>
  <c r="J22" i="4"/>
  <c r="N18" i="6" s="1"/>
  <c r="L24" i="4"/>
  <c r="P20" i="6" s="1"/>
  <c r="I27" i="4"/>
  <c r="M23" i="6" s="1"/>
  <c r="K29" i="4"/>
  <c r="O25" i="6" s="1"/>
  <c r="M31" i="4"/>
  <c r="Q27" i="6" s="1"/>
  <c r="J34" i="4"/>
  <c r="N30" i="6" s="1"/>
  <c r="L36" i="4"/>
  <c r="P32" i="6" s="1"/>
  <c r="I39" i="4"/>
  <c r="M35" i="6" s="1"/>
  <c r="K41" i="4"/>
  <c r="O37" i="6" s="1"/>
  <c r="M43" i="4"/>
  <c r="Q39" i="6" s="1"/>
  <c r="J46" i="4"/>
  <c r="N42" i="6" s="1"/>
  <c r="V42" i="6" s="1"/>
  <c r="L48" i="4"/>
  <c r="P44" i="6" s="1"/>
  <c r="I51" i="4"/>
  <c r="M47" i="6" s="1"/>
  <c r="M4" i="5"/>
  <c r="E4" i="7" s="1"/>
  <c r="M4" i="7" s="1"/>
  <c r="J12" i="5"/>
  <c r="B8" i="7" s="1"/>
  <c r="J8" i="7" s="1"/>
  <c r="L14" i="5"/>
  <c r="D10" i="7" s="1"/>
  <c r="L10" i="7" s="1"/>
  <c r="I17" i="5"/>
  <c r="A13" i="7" s="1"/>
  <c r="I13" i="7" s="1"/>
  <c r="K19" i="5"/>
  <c r="C15" i="7" s="1"/>
  <c r="K15" i="7" s="1"/>
  <c r="M21" i="5"/>
  <c r="E17" i="7" s="1"/>
  <c r="M17" i="7" s="1"/>
  <c r="J24" i="5"/>
  <c r="B20" i="7" s="1"/>
  <c r="J20" i="7" s="1"/>
  <c r="L26" i="5"/>
  <c r="D22" i="7" s="1"/>
  <c r="L22" i="7" s="1"/>
  <c r="I29" i="5"/>
  <c r="A25" i="7" s="1"/>
  <c r="I25" i="7" s="1"/>
  <c r="K31" i="5"/>
  <c r="C27" i="7" s="1"/>
  <c r="K27" i="7" s="1"/>
  <c r="M33" i="5"/>
  <c r="E29" i="7" s="1"/>
  <c r="M29" i="7" s="1"/>
  <c r="J36" i="5"/>
  <c r="B32" i="7" s="1"/>
  <c r="J32" i="7" s="1"/>
  <c r="L38" i="5"/>
  <c r="D34" i="7" s="1"/>
  <c r="L34" i="7" s="1"/>
  <c r="I41" i="5"/>
  <c r="A37" i="7" s="1"/>
  <c r="I37" i="7" s="1"/>
  <c r="K43" i="5"/>
  <c r="C39" i="7" s="1"/>
  <c r="K39" i="7" s="1"/>
  <c r="M45" i="5"/>
  <c r="E41" i="7" s="1"/>
  <c r="M41" i="7" s="1"/>
  <c r="J48" i="5"/>
  <c r="B44" i="7" s="1"/>
  <c r="J44" i="7" s="1"/>
  <c r="L50" i="5"/>
  <c r="D46" i="7" s="1"/>
  <c r="L46" i="7" s="1"/>
  <c r="N59" i="8"/>
  <c r="N7" i="9" s="1"/>
  <c r="M7" i="9"/>
  <c r="M12" i="4"/>
  <c r="Q8" i="6" s="1"/>
  <c r="J15" i="4"/>
  <c r="N11" i="6" s="1"/>
  <c r="L17" i="4"/>
  <c r="P13" i="6" s="1"/>
  <c r="I20" i="4"/>
  <c r="M16" i="6" s="1"/>
  <c r="K22" i="4"/>
  <c r="O18" i="6" s="1"/>
  <c r="M24" i="4"/>
  <c r="Q20" i="6" s="1"/>
  <c r="J27" i="4"/>
  <c r="N23" i="6" s="1"/>
  <c r="L29" i="4"/>
  <c r="P25" i="6" s="1"/>
  <c r="I32" i="4"/>
  <c r="M28" i="6" s="1"/>
  <c r="K34" i="4"/>
  <c r="O30" i="6" s="1"/>
  <c r="M36" i="4"/>
  <c r="Q32" i="6" s="1"/>
  <c r="J39" i="4"/>
  <c r="N35" i="6" s="1"/>
  <c r="L41" i="4"/>
  <c r="P37" i="6" s="1"/>
  <c r="I44" i="4"/>
  <c r="M40" i="6" s="1"/>
  <c r="K46" i="4"/>
  <c r="O42" i="6" s="1"/>
  <c r="M48" i="4"/>
  <c r="Q44" i="6" s="1"/>
  <c r="J51" i="4"/>
  <c r="N47" i="6" s="1"/>
  <c r="K12" i="5"/>
  <c r="C8" i="7" s="1"/>
  <c r="K8" i="7" s="1"/>
  <c r="M14" i="5"/>
  <c r="E10" i="7" s="1"/>
  <c r="M10" i="7" s="1"/>
  <c r="J17" i="5"/>
  <c r="B13" i="7" s="1"/>
  <c r="J13" i="7" s="1"/>
  <c r="L19" i="5"/>
  <c r="D15" i="7" s="1"/>
  <c r="L15" i="7" s="1"/>
  <c r="I22" i="5"/>
  <c r="A18" i="7" s="1"/>
  <c r="I18" i="7" s="1"/>
  <c r="K24" i="5"/>
  <c r="C20" i="7" s="1"/>
  <c r="K20" i="7" s="1"/>
  <c r="M26" i="5"/>
  <c r="E22" i="7" s="1"/>
  <c r="M22" i="7" s="1"/>
  <c r="J29" i="5"/>
  <c r="B25" i="7" s="1"/>
  <c r="J25" i="7" s="1"/>
  <c r="L31" i="5"/>
  <c r="D27" i="7" s="1"/>
  <c r="L27" i="7" s="1"/>
  <c r="I34" i="5"/>
  <c r="A30" i="7" s="1"/>
  <c r="I30" i="7" s="1"/>
  <c r="K36" i="5"/>
  <c r="C32" i="7" s="1"/>
  <c r="K32" i="7" s="1"/>
  <c r="M38" i="5"/>
  <c r="E34" i="7" s="1"/>
  <c r="M34" i="7" s="1"/>
  <c r="J41" i="5"/>
  <c r="B37" i="7" s="1"/>
  <c r="J37" i="7" s="1"/>
  <c r="L43" i="5"/>
  <c r="D39" i="7" s="1"/>
  <c r="L39" i="7" s="1"/>
  <c r="I46" i="5"/>
  <c r="A42" i="7" s="1"/>
  <c r="I42" i="7" s="1"/>
  <c r="K48" i="5"/>
  <c r="C44" i="7" s="1"/>
  <c r="K44" i="7" s="1"/>
  <c r="M50" i="5"/>
  <c r="E46" i="7" s="1"/>
  <c r="M46" i="7" s="1"/>
  <c r="I13" i="4"/>
  <c r="M9" i="6" s="1"/>
  <c r="K15" i="4"/>
  <c r="O11" i="6" s="1"/>
  <c r="M17" i="4"/>
  <c r="Q13" i="6" s="1"/>
  <c r="J20" i="4"/>
  <c r="N16" i="6" s="1"/>
  <c r="L22" i="4"/>
  <c r="P18" i="6" s="1"/>
  <c r="I25" i="4"/>
  <c r="M21" i="6" s="1"/>
  <c r="K27" i="4"/>
  <c r="O23" i="6" s="1"/>
  <c r="M29" i="4"/>
  <c r="Q25" i="6" s="1"/>
  <c r="J32" i="4"/>
  <c r="N28" i="6" s="1"/>
  <c r="L34" i="4"/>
  <c r="P30" i="6" s="1"/>
  <c r="I37" i="4"/>
  <c r="M33" i="6" s="1"/>
  <c r="K39" i="4"/>
  <c r="O35" i="6" s="1"/>
  <c r="M41" i="4"/>
  <c r="Q37" i="6" s="1"/>
  <c r="J44" i="4"/>
  <c r="N40" i="6" s="1"/>
  <c r="L46" i="4"/>
  <c r="P42" i="6" s="1"/>
  <c r="I49" i="4"/>
  <c r="M45" i="6" s="1"/>
  <c r="L12" i="5"/>
  <c r="D8" i="7" s="1"/>
  <c r="L8" i="7" s="1"/>
  <c r="I15" i="5"/>
  <c r="A11" i="7" s="1"/>
  <c r="I11" i="7" s="1"/>
  <c r="K17" i="5"/>
  <c r="C13" i="7" s="1"/>
  <c r="K13" i="7" s="1"/>
  <c r="M19" i="5"/>
  <c r="E15" i="7" s="1"/>
  <c r="M15" i="7" s="1"/>
  <c r="J22" i="5"/>
  <c r="B18" i="7" s="1"/>
  <c r="J18" i="7" s="1"/>
  <c r="L24" i="5"/>
  <c r="D20" i="7" s="1"/>
  <c r="L20" i="7" s="1"/>
  <c r="I27" i="5"/>
  <c r="A23" i="7" s="1"/>
  <c r="I23" i="7" s="1"/>
  <c r="K29" i="5"/>
  <c r="C25" i="7" s="1"/>
  <c r="K25" i="7" s="1"/>
  <c r="M31" i="5"/>
  <c r="E27" i="7" s="1"/>
  <c r="M27" i="7" s="1"/>
  <c r="J34" i="5"/>
  <c r="B30" i="7" s="1"/>
  <c r="J30" i="7" s="1"/>
  <c r="L36" i="5"/>
  <c r="D32" i="7" s="1"/>
  <c r="L32" i="7" s="1"/>
  <c r="I39" i="5"/>
  <c r="A35" i="7" s="1"/>
  <c r="I35" i="7" s="1"/>
  <c r="K41" i="5"/>
  <c r="C37" i="7" s="1"/>
  <c r="K37" i="7" s="1"/>
  <c r="M43" i="5"/>
  <c r="E39" i="7" s="1"/>
  <c r="M39" i="7" s="1"/>
  <c r="J46" i="5"/>
  <c r="B42" i="7" s="1"/>
  <c r="J42" i="7" s="1"/>
  <c r="L48" i="5"/>
  <c r="D44" i="7" s="1"/>
  <c r="L44" i="7" s="1"/>
  <c r="M9" i="9"/>
  <c r="O3" i="9"/>
  <c r="X47" i="6" l="1"/>
  <c r="U36" i="6"/>
  <c r="Y46" i="6"/>
  <c r="Y41" i="6"/>
  <c r="X39" i="6"/>
  <c r="V31" i="6"/>
  <c r="Y34" i="6"/>
  <c r="W22" i="6"/>
  <c r="U38" i="6"/>
  <c r="Y24" i="6"/>
  <c r="V4" i="6"/>
  <c r="X7" i="6"/>
  <c r="V39" i="6"/>
  <c r="X29" i="6"/>
  <c r="U3" i="6"/>
  <c r="U13" i="6"/>
  <c r="V15" i="6"/>
  <c r="W38" i="6"/>
  <c r="U24" i="6"/>
  <c r="U22" i="6"/>
  <c r="Y14" i="6"/>
  <c r="U18" i="6"/>
  <c r="Y36" i="6"/>
  <c r="U8" i="6"/>
  <c r="U12" i="6"/>
  <c r="W34" i="6"/>
  <c r="W14" i="6"/>
  <c r="W28" i="6"/>
  <c r="Y16" i="6"/>
  <c r="X4" i="6"/>
  <c r="K51" i="7"/>
  <c r="K53" i="7" s="1"/>
  <c r="G59" i="8" s="1"/>
  <c r="W44" i="6"/>
  <c r="X15" i="6"/>
  <c r="V32" i="6"/>
  <c r="W4" i="6"/>
  <c r="V34" i="6"/>
  <c r="V41" i="6"/>
  <c r="W12" i="6"/>
  <c r="V48" i="6"/>
  <c r="W19" i="6"/>
  <c r="V19" i="6"/>
  <c r="V26" i="6"/>
  <c r="X35" i="6"/>
  <c r="W47" i="6"/>
  <c r="X18" i="6"/>
  <c r="U42" i="6"/>
  <c r="V13" i="6"/>
  <c r="Y39" i="6"/>
  <c r="Y29" i="6"/>
  <c r="U32" i="6"/>
  <c r="Y31" i="6"/>
  <c r="Y38" i="6"/>
  <c r="U4" i="6"/>
  <c r="Y45" i="6"/>
  <c r="U17" i="6"/>
  <c r="V7" i="6"/>
  <c r="Y23" i="6"/>
  <c r="W30" i="6"/>
  <c r="V33" i="6"/>
  <c r="U45" i="6"/>
  <c r="V16" i="6"/>
  <c r="Y10" i="6"/>
  <c r="U23" i="6"/>
  <c r="W27" i="6"/>
  <c r="W42" i="6"/>
  <c r="W29" i="6"/>
  <c r="W36" i="6"/>
  <c r="W43" i="6"/>
  <c r="X14" i="6"/>
  <c r="V35" i="6"/>
  <c r="W21" i="6"/>
  <c r="X3" i="6"/>
  <c r="Y30" i="6"/>
  <c r="X42" i="6"/>
  <c r="Y13" i="6"/>
  <c r="V37" i="6"/>
  <c r="W8" i="6"/>
  <c r="X8" i="6"/>
  <c r="U25" i="6"/>
  <c r="Y27" i="6"/>
  <c r="V27" i="6"/>
  <c r="X24" i="6"/>
  <c r="X25" i="6"/>
  <c r="U27" i="6"/>
  <c r="U34" i="6"/>
  <c r="U41" i="6"/>
  <c r="V12" i="6"/>
  <c r="Y20" i="6"/>
  <c r="Y47" i="6"/>
  <c r="U19" i="6"/>
  <c r="L51" i="7"/>
  <c r="L53" i="7" s="1"/>
  <c r="G76" i="8" s="1"/>
  <c r="V40" i="6"/>
  <c r="W11" i="6"/>
  <c r="X22" i="6"/>
  <c r="Y19" i="6"/>
  <c r="V22" i="6"/>
  <c r="X31" i="6"/>
  <c r="X38" i="6"/>
  <c r="Y9" i="6"/>
  <c r="W45" i="6"/>
  <c r="X16" i="6"/>
  <c r="U26" i="6"/>
  <c r="X37" i="6"/>
  <c r="Y37" i="6"/>
  <c r="Y3" i="6"/>
  <c r="W32" i="6"/>
  <c r="V3" i="6"/>
  <c r="V20" i="6"/>
  <c r="U15" i="6"/>
  <c r="W17" i="6"/>
  <c r="U40" i="6"/>
  <c r="V29" i="6"/>
  <c r="V36" i="6"/>
  <c r="W7" i="6"/>
  <c r="U35" i="6"/>
  <c r="U43" i="6"/>
  <c r="V14" i="6"/>
  <c r="X23" i="6"/>
  <c r="U16" i="6"/>
  <c r="W35" i="6"/>
  <c r="Y4" i="6"/>
  <c r="I51" i="7"/>
  <c r="I53" i="7" s="1"/>
  <c r="G25" i="8" s="1"/>
  <c r="J51" i="7"/>
  <c r="J53" i="7" s="1"/>
  <c r="G42" i="8" s="1"/>
  <c r="U30" i="6"/>
  <c r="V47" i="6"/>
  <c r="X46" i="6"/>
  <c r="Y17" i="6"/>
  <c r="Y48" i="6"/>
  <c r="U20" i="6"/>
  <c r="V10" i="6"/>
  <c r="X48" i="6"/>
  <c r="X12" i="6"/>
  <c r="W18" i="6"/>
  <c r="Y26" i="6"/>
  <c r="Y32" i="6"/>
  <c r="Y33" i="6"/>
  <c r="X45" i="6"/>
  <c r="X32" i="6"/>
  <c r="X40" i="6"/>
  <c r="Y11" i="6"/>
  <c r="X44" i="6"/>
  <c r="V21" i="6"/>
  <c r="U33" i="6"/>
  <c r="M51" i="7"/>
  <c r="M53" i="7" s="1"/>
  <c r="G93" i="8" s="1"/>
  <c r="X27" i="6"/>
  <c r="U28" i="6"/>
  <c r="V44" i="6"/>
  <c r="W15" i="6"/>
  <c r="W46" i="6"/>
  <c r="X17" i="6"/>
  <c r="V46" i="6"/>
  <c r="Y7" i="6"/>
  <c r="W24" i="6"/>
  <c r="X13" i="6"/>
  <c r="W31" i="6"/>
  <c r="X33" i="6"/>
  <c r="V30" i="6"/>
  <c r="V38" i="6"/>
  <c r="W9" i="6"/>
  <c r="W3" i="6"/>
  <c r="Y18" i="6"/>
  <c r="X30" i="6"/>
  <c r="V25" i="6"/>
  <c r="V11" i="6"/>
  <c r="Y43" i="6"/>
  <c r="U47" i="6"/>
  <c r="U29" i="6"/>
  <c r="X21" i="6"/>
  <c r="X20" i="6"/>
  <c r="Y35" i="6"/>
  <c r="U7" i="6"/>
  <c r="V45" i="6"/>
  <c r="W16" i="6"/>
  <c r="V28" i="6"/>
  <c r="Y44" i="6"/>
  <c r="Y22" i="6"/>
  <c r="W39" i="6"/>
  <c r="X10" i="6"/>
  <c r="X41" i="6"/>
  <c r="Y12" i="6"/>
  <c r="U10" i="6"/>
  <c r="W41" i="6"/>
  <c r="W48" i="6"/>
  <c r="X19" i="6"/>
  <c r="W25" i="6"/>
  <c r="X26" i="6"/>
  <c r="X9" i="6"/>
  <c r="W13" i="6"/>
  <c r="U48" i="6"/>
  <c r="W33" i="6"/>
  <c r="U9" i="6"/>
  <c r="Y42" i="6"/>
  <c r="U14" i="6"/>
  <c r="W37" i="6"/>
  <c r="Y25" i="6"/>
  <c r="V23" i="6"/>
  <c r="W20" i="6"/>
  <c r="U37" i="6"/>
  <c r="V8" i="6"/>
  <c r="W10" i="6"/>
  <c r="V43" i="6"/>
  <c r="U39" i="6"/>
  <c r="U46" i="6"/>
  <c r="V17" i="6"/>
  <c r="Y15" i="6"/>
  <c r="V24" i="6"/>
  <c r="Y40" i="6"/>
  <c r="U31" i="6"/>
  <c r="W40" i="6"/>
  <c r="X11" i="6"/>
  <c r="V18" i="6"/>
  <c r="W23" i="6"/>
  <c r="Y8" i="6"/>
  <c r="X34" i="6"/>
  <c r="X36" i="6"/>
  <c r="W26" i="6"/>
  <c r="X43" i="6"/>
  <c r="Y21" i="6"/>
  <c r="Y28" i="6"/>
  <c r="X28" i="6"/>
  <c r="V9" i="6"/>
  <c r="U11" i="6"/>
  <c r="U21" i="6"/>
  <c r="X51" i="6" l="1"/>
  <c r="X53" i="6" s="1"/>
  <c r="I76" i="8" s="1"/>
  <c r="K76" i="8" s="1"/>
  <c r="H25" i="8"/>
  <c r="H5" i="9" s="1"/>
  <c r="G5" i="9"/>
  <c r="G9" i="9"/>
  <c r="H93" i="8"/>
  <c r="H9" i="9" s="1"/>
  <c r="Y51" i="6"/>
  <c r="Y53" i="6" s="1"/>
  <c r="I93" i="8" s="1"/>
  <c r="H76" i="8"/>
  <c r="H8" i="9" s="1"/>
  <c r="G8" i="9"/>
  <c r="V51" i="6"/>
  <c r="V53" i="6" s="1"/>
  <c r="I42" i="8" s="1"/>
  <c r="K42" i="8" s="1"/>
  <c r="U51" i="6"/>
  <c r="U53" i="6" s="1"/>
  <c r="I25" i="8" s="1"/>
  <c r="W51" i="6"/>
  <c r="W53" i="6" s="1"/>
  <c r="I59" i="8" s="1"/>
  <c r="K59" i="8" s="1"/>
  <c r="G7" i="9"/>
  <c r="H59" i="8"/>
  <c r="H7" i="9" s="1"/>
  <c r="G6" i="9"/>
  <c r="H42" i="8"/>
  <c r="H6" i="9" s="1"/>
  <c r="K7" i="9" l="1"/>
  <c r="O59" i="8"/>
  <c r="L59" i="8"/>
  <c r="L7" i="9" s="1"/>
  <c r="J76" i="8"/>
  <c r="J8" i="9" s="1"/>
  <c r="I8" i="9"/>
  <c r="I9" i="9"/>
  <c r="J93" i="8"/>
  <c r="J9" i="9" s="1"/>
  <c r="K6" i="9"/>
  <c r="L42" i="8"/>
  <c r="L6" i="9" s="1"/>
  <c r="O42" i="8"/>
  <c r="I7" i="9"/>
  <c r="J59" i="8"/>
  <c r="J7" i="9" s="1"/>
  <c r="K8" i="9"/>
  <c r="O76" i="8"/>
  <c r="L76" i="8"/>
  <c r="L8" i="9" s="1"/>
  <c r="K93" i="8"/>
  <c r="J25" i="8"/>
  <c r="J5" i="9" s="1"/>
  <c r="I5" i="9"/>
  <c r="K25" i="8"/>
  <c r="I6" i="9"/>
  <c r="J42" i="8"/>
  <c r="J6" i="9" s="1"/>
  <c r="O6" i="9" l="1"/>
  <c r="R6" i="9" s="1"/>
  <c r="P42" i="8"/>
  <c r="K5" i="9"/>
  <c r="O25" i="8"/>
  <c r="L25" i="8"/>
  <c r="L5" i="9" s="1"/>
  <c r="P76" i="8"/>
  <c r="O8" i="9"/>
  <c r="R8" i="9" s="1"/>
  <c r="P59" i="8"/>
  <c r="O7" i="9"/>
  <c r="R7" i="9" s="1"/>
  <c r="K9" i="9"/>
  <c r="L93" i="8"/>
  <c r="L9" i="9" s="1"/>
  <c r="O93" i="8"/>
  <c r="P7" i="9" l="1"/>
  <c r="J117" i="8"/>
  <c r="S117" i="8"/>
  <c r="F117" i="8"/>
  <c r="N117" i="8"/>
  <c r="K117" i="8"/>
  <c r="R117" i="8"/>
  <c r="I117" i="8"/>
  <c r="P117" i="8"/>
  <c r="Q117" i="8"/>
  <c r="L117" i="8"/>
  <c r="T117" i="8"/>
  <c r="U117" i="8"/>
  <c r="O117" i="8"/>
  <c r="E117" i="8"/>
  <c r="H117" i="8"/>
  <c r="M117" i="8"/>
  <c r="G117" i="8"/>
  <c r="S118" i="8"/>
  <c r="Q118" i="8"/>
  <c r="P8" i="9"/>
  <c r="P118" i="8"/>
  <c r="E118" i="8"/>
  <c r="O118" i="8"/>
  <c r="I118" i="8"/>
  <c r="F118" i="8"/>
  <c r="K118" i="8"/>
  <c r="R118" i="8"/>
  <c r="M118" i="8"/>
  <c r="H118" i="8"/>
  <c r="J118" i="8"/>
  <c r="T118" i="8"/>
  <c r="L118" i="8"/>
  <c r="U118" i="8"/>
  <c r="G118" i="8"/>
  <c r="N118" i="8"/>
  <c r="O9" i="9"/>
  <c r="R9" i="9" s="1"/>
  <c r="P93" i="8"/>
  <c r="P25" i="8"/>
  <c r="O5" i="9"/>
  <c r="R5" i="9" s="1"/>
  <c r="P6" i="9"/>
  <c r="O116" i="8"/>
  <c r="Q116" i="8"/>
  <c r="E116" i="8"/>
  <c r="G116" i="8"/>
  <c r="N116" i="8"/>
  <c r="P116" i="8"/>
  <c r="H116" i="8"/>
  <c r="S116" i="8"/>
  <c r="U116" i="8"/>
  <c r="K116" i="8"/>
  <c r="M116" i="8"/>
  <c r="T116" i="8"/>
  <c r="F116" i="8"/>
  <c r="L116" i="8"/>
  <c r="I116" i="8"/>
  <c r="J116" i="8"/>
  <c r="R116" i="8"/>
  <c r="G115" i="8" l="1"/>
  <c r="P5" i="9"/>
  <c r="T115" i="8"/>
  <c r="S115" i="8"/>
  <c r="L115" i="8"/>
  <c r="N115" i="8"/>
  <c r="F115" i="8"/>
  <c r="M115" i="8"/>
  <c r="U115" i="8"/>
  <c r="P115" i="8"/>
  <c r="O115" i="8"/>
  <c r="R115" i="8"/>
  <c r="I115" i="8"/>
  <c r="K115" i="8"/>
  <c r="Q115" i="8"/>
  <c r="H115" i="8"/>
  <c r="J115" i="8"/>
  <c r="E115" i="8"/>
  <c r="P9" i="9"/>
  <c r="L119" i="8"/>
  <c r="K119" i="8"/>
  <c r="R119" i="8"/>
  <c r="S119" i="8"/>
  <c r="U119" i="8"/>
  <c r="I119" i="8"/>
  <c r="J119" i="8"/>
  <c r="T119" i="8"/>
  <c r="H119" i="8"/>
  <c r="P119" i="8"/>
  <c r="F119" i="8"/>
  <c r="M119" i="8"/>
  <c r="E119" i="8"/>
  <c r="N119" i="8"/>
  <c r="Q119" i="8"/>
  <c r="G119" i="8"/>
  <c r="O119" i="8"/>
  <c r="F121" i="8" l="1"/>
  <c r="M121" i="8"/>
  <c r="R121" i="8"/>
  <c r="P121" i="8"/>
  <c r="J121" i="8"/>
  <c r="U121" i="8"/>
  <c r="N121" i="8"/>
  <c r="L121" i="8"/>
  <c r="O121" i="8"/>
  <c r="S121" i="8"/>
  <c r="E121" i="8"/>
  <c r="Q121" i="8"/>
  <c r="T121" i="8"/>
  <c r="H121" i="8"/>
  <c r="K121" i="8"/>
  <c r="I121" i="8"/>
  <c r="G121" i="8"/>
</calcChain>
</file>

<file path=xl/sharedStrings.xml><?xml version="1.0" encoding="utf-8"?>
<sst xmlns="http://schemas.openxmlformats.org/spreadsheetml/2006/main" count="483" uniqueCount="130">
  <si>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</si>
  <si>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</si>
  <si>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</si>
  <si>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</si>
  <si>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</si>
  <si>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</si>
  <si>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</si>
  <si>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</si>
  <si>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</si>
  <si>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</si>
  <si>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</si>
  <si>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</si>
  <si>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</si>
  <si>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</si>
  <si>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</si>
  <si>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</si>
  <si>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</si>
  <si>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</si>
  <si>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</si>
  <si>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</si>
  <si>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</si>
  <si>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</si>
  <si>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</si>
  <si>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</si>
  <si>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</si>
  <si>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</si>
  <si>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</si>
  <si>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</si>
  <si>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</si>
  <si>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</si>
  <si>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</si>
  <si>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</si>
  <si>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</si>
  <si>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</si>
  <si>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</si>
  <si>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CO5</t>
  </si>
  <si>
    <t>Subject_Code</t>
  </si>
  <si>
    <t>19MEE337</t>
  </si>
  <si>
    <t>Subject_Name</t>
  </si>
  <si>
    <t>Fundamentals of Fracture Mechanics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</si>
  <si>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</si>
  <si>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</si>
  <si>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</si>
  <si>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</si>
  <si>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</si>
  <si>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</si>
  <si>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</si>
  <si>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</si>
  <si>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</si>
  <si>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</si>
  <si>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</si>
  <si>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</si>
  <si>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</si>
  <si>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Combined_P1-I</t>
  </si>
  <si>
    <t>Combined_P2-I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</si>
  <si>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</si>
  <si>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</si>
  <si>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</si>
  <si>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</si>
  <si>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</si>
  <si>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</si>
  <si>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</si>
  <si>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</si>
  <si>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</si>
  <si>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</si>
  <si>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</si>
  <si>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</si>
  <si>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</si>
  <si>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</si>
  <si>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</si>
  <si>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</si>
  <si>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</si>
  <si>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</si>
  <si>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</si>
  <si>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</si>
  <si>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</si>
  <si>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</si>
  <si>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</si>
  <si>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</si>
  <si>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</si>
  <si>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Q5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</si>
  <si>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</si>
  <si>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</si>
  <si>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</si>
  <si>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</si>
  <si>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</si>
  <si>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</si>
  <si>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</si>
  <si>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</si>
  <si>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</si>
  <si>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</si>
  <si>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</si>
  <si>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</si>
  <si>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</si>
  <si>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</si>
  <si>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</si>
  <si>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</si>
  <si>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</si>
  <si>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</si>
  <si>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</si>
  <si>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</si>
  <si>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</si>
  <si>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</si>
  <si>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</si>
  <si>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</si>
  <si>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</si>
  <si>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</si>
  <si>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</si>
  <si>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</si>
  <si>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</si>
  <si>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</si>
  <si>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</si>
  <si>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</si>
  <si>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</si>
  <si>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</si>
  <si>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</si>
  <si>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</si>
  <si>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Combined_2019_MEE_Odd_19MEE337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</si>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</sst>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1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9EB8EE78-6E02-420B-94FF-372532094920}"/>
  </cellStyles>
  <dxfs count="8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6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2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/>
      <c r="I4" s="9">
        <v>2</v>
      </c>
      <c r="J4" s="9"/>
      <c r="K4" s="9"/>
      <c r="L4" s="9"/>
      <c r="M4" s="9">
        <v>2</v>
      </c>
      <c r="N4" s="9"/>
      <c r="O4" s="9"/>
      <c r="P4" s="9"/>
      <c r="Q4" s="9"/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/>
      <c r="J5" s="7"/>
      <c r="K5" s="7"/>
      <c r="L5" s="7"/>
      <c r="M5" s="7"/>
      <c r="N5" s="7">
        <v>2</v>
      </c>
      <c r="O5" s="7"/>
      <c r="P5" s="7"/>
      <c r="Q5" s="7">
        <v>1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/>
      <c r="I6" s="9">
        <v>2</v>
      </c>
      <c r="J6" s="9"/>
      <c r="K6" s="9"/>
      <c r="L6" s="9"/>
      <c r="M6" s="9">
        <v>2</v>
      </c>
      <c r="N6" s="9"/>
      <c r="O6" s="9"/>
      <c r="P6" s="9"/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2</v>
      </c>
      <c r="F7" s="7">
        <v>2</v>
      </c>
      <c r="G7" s="7">
        <v>2</v>
      </c>
      <c r="H7" s="7"/>
      <c r="I7" s="7">
        <v>2</v>
      </c>
      <c r="J7" s="7"/>
      <c r="K7" s="7"/>
      <c r="L7" s="7"/>
      <c r="M7" s="7">
        <v>2</v>
      </c>
      <c r="N7" s="7">
        <v>2</v>
      </c>
      <c r="O7" s="7">
        <v>2</v>
      </c>
      <c r="P7" s="7">
        <v>2</v>
      </c>
      <c r="Q7" s="7">
        <v>1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42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86.28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87.26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85.3</v>
      </c>
    </row>
    <row r="15" spans="1:21" x14ac:dyDescent="0.3">
      <c r="A15" s="5" t="s">
        <v>47</v>
      </c>
      <c r="B15" s="16">
        <v>50</v>
      </c>
      <c r="C15" s="2"/>
      <c r="D15" s="13" t="s">
        <v>32</v>
      </c>
      <c r="E15" s="14">
        <v>85.3</v>
      </c>
    </row>
    <row r="16" spans="1:21" x14ac:dyDescent="0.3">
      <c r="A16" s="3" t="s">
        <v>48</v>
      </c>
      <c r="B16" s="3">
        <f>100-B15</f>
        <v>50</v>
      </c>
      <c r="C16" s="2"/>
      <c r="D16" s="11" t="s">
        <v>35</v>
      </c>
      <c r="E16" s="12">
        <v>85.79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4</v>
      </c>
      <c r="C23" s="2"/>
      <c r="D23" s="2"/>
      <c r="E23" s="2"/>
    </row>
    <row r="24" spans="1:5" x14ac:dyDescent="0.3">
      <c r="A24" s="18" t="s">
        <v>54</v>
      </c>
      <c r="B24" s="18">
        <v>4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85" priority="1">
      <formula>ISBLANK(B14)</formula>
    </cfRule>
    <cfRule type="expression" dxfId="84" priority="2">
      <formula>OR(B14&gt;100,B14&lt;0)</formula>
    </cfRule>
  </conditionalFormatting>
  <conditionalFormatting sqref="B17">
    <cfRule type="expression" dxfId="83" priority="5">
      <formula>ISBLANK(B17)</formula>
    </cfRule>
    <cfRule type="expression" dxfId="82" priority="6">
      <formula>OR(B17&gt;100,B17&lt;0)</formula>
    </cfRule>
  </conditionalFormatting>
  <conditionalFormatting sqref="B19">
    <cfRule type="expression" dxfId="81" priority="7">
      <formula>ISBLANK(B19)</formula>
    </cfRule>
    <cfRule type="expression" dxfId="80" priority="8">
      <formula>OR(B19&gt;100,B19&lt;0)</formula>
    </cfRule>
  </conditionalFormatting>
  <conditionalFormatting sqref="E12:E16">
    <cfRule type="expression" dxfId="79" priority="9">
      <formula>ISBLANK(E12)</formula>
    </cfRule>
    <cfRule type="expression" dxfId="78" priority="10">
      <formula>OR(E12&gt;100,E12&lt;0)</formula>
    </cfRule>
  </conditionalFormatting>
  <conditionalFormatting sqref="E3:U7">
    <cfRule type="expression" dxfId="77" priority="19">
      <formula>ISBLANK(E3)</formula>
    </cfRule>
    <cfRule type="expression" dxfId="76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workbookViewId="0">
      <selection activeCell="F5" sqref="F5"/>
    </sheetView>
  </sheetViews>
  <sheetFormatPr defaultRowHeight="14.4" x14ac:dyDescent="0.3"/>
  <cols>
    <col min="1" max="1" width="20" customWidth="1"/>
    <col min="2" max="2" width="30" customWidth="1"/>
    <col min="3" max="6" width="36" customWidth="1"/>
  </cols>
  <sheetData>
    <row r="1" spans="1:12" x14ac:dyDescent="0.3">
      <c r="A1" s="2"/>
      <c r="B1" s="44" t="s">
        <v>53</v>
      </c>
      <c r="C1" s="44"/>
      <c r="D1" s="44"/>
      <c r="E1" s="44"/>
      <c r="F1" s="44"/>
    </row>
    <row r="2" spans="1:12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H2" s="23" t="s">
        <v>24</v>
      </c>
      <c r="I2" s="23" t="s">
        <v>27</v>
      </c>
      <c r="J2" s="23" t="s">
        <v>30</v>
      </c>
      <c r="K2" s="23" t="s">
        <v>32</v>
      </c>
      <c r="L2" s="23" t="s">
        <v>35</v>
      </c>
    </row>
    <row r="3" spans="1:12" x14ac:dyDescent="0.3">
      <c r="A3" s="2"/>
      <c r="B3" s="22" t="s">
        <v>68</v>
      </c>
      <c r="C3" s="24">
        <v>35</v>
      </c>
      <c r="D3" s="24">
        <v>6</v>
      </c>
      <c r="E3" s="24">
        <v>4</v>
      </c>
      <c r="F3" s="24">
        <v>5</v>
      </c>
      <c r="H3" s="25">
        <f>SUMIFS(C3:F3, C6:F6, "19MEE337_CO1")</f>
        <v>35</v>
      </c>
      <c r="I3" s="25">
        <f>SUMIFS(C3:F3, C6:F6, "19MEE337_CO2")</f>
        <v>6</v>
      </c>
      <c r="J3" s="25">
        <f>SUMIFS(C3:F3, C6:F6, "19MEE337_CO3")</f>
        <v>4</v>
      </c>
      <c r="K3" s="25">
        <f>SUMIFS(C3:F3, C6:F6, "19MEE337_CO4")</f>
        <v>5</v>
      </c>
      <c r="L3" s="25">
        <f>SUMIFS(C3:F3, C6:F6, "19MEE337_CO5")</f>
        <v>0</v>
      </c>
    </row>
    <row r="4" spans="1:12" x14ac:dyDescent="0.3">
      <c r="A4" s="2"/>
      <c r="B4" s="22" t="s">
        <v>69</v>
      </c>
      <c r="C4" s="26">
        <f>Combined_Input_Details!B14/100*C3</f>
        <v>21</v>
      </c>
      <c r="D4" s="26">
        <f>Combined_Input_Details!B14/100*D3</f>
        <v>3.5999999999999996</v>
      </c>
      <c r="E4" s="26">
        <f>Combined_Input_Details!B14/100*E3</f>
        <v>2.4</v>
      </c>
      <c r="F4" s="26">
        <f>Combined_Input_Details!B14/100*F3</f>
        <v>3</v>
      </c>
      <c r="H4" s="25">
        <f>SUMIFS(C4:F4, C6:F6, "19MEE337_CO1")</f>
        <v>21</v>
      </c>
      <c r="I4" s="25">
        <f>SUMIFS(C4:F4, C6:F6, "19MEE337_CO2")</f>
        <v>3.5999999999999996</v>
      </c>
      <c r="J4" s="25">
        <f>SUMIFS(C4:F4, C6:F6, "19MEE337_CO3")</f>
        <v>2.4</v>
      </c>
      <c r="K4" s="25">
        <f>SUMIFS(C4:F4, C6:F6, "19MEE337_CO4")</f>
        <v>3</v>
      </c>
      <c r="L4" s="25">
        <f>SUMIFS(C4:F4, C6:F6, "19MEE337_CO5")</f>
        <v>0</v>
      </c>
    </row>
    <row r="5" spans="1:12" x14ac:dyDescent="0.3">
      <c r="A5" s="2"/>
      <c r="B5" s="22" t="s">
        <v>70</v>
      </c>
      <c r="C5" s="24">
        <v>1</v>
      </c>
      <c r="D5" s="24">
        <v>2</v>
      </c>
      <c r="E5" s="24">
        <v>3</v>
      </c>
      <c r="F5" s="24">
        <v>4</v>
      </c>
    </row>
    <row r="6" spans="1:12" x14ac:dyDescent="0.3">
      <c r="A6" s="2"/>
      <c r="B6" s="22" t="s">
        <v>71</v>
      </c>
      <c r="C6" s="5" t="str">
        <f>CONCATENATE("19MEE337_CO", C5)</f>
        <v>19MEE337_CO1</v>
      </c>
      <c r="D6" s="5" t="str">
        <f>CONCATENATE("19MEE337_CO", D5)</f>
        <v>19MEE337_CO2</v>
      </c>
      <c r="E6" s="5" t="str">
        <f>CONCATENATE("19MEE337_CO", E5)</f>
        <v>19MEE337_CO3</v>
      </c>
      <c r="F6" s="5" t="str">
        <f>CONCATENATE("19MEE337_CO", F5)</f>
        <v>19MEE337_CO4</v>
      </c>
    </row>
    <row r="7" spans="1:12" x14ac:dyDescent="0.3">
      <c r="A7" s="2"/>
      <c r="B7" s="22" t="s">
        <v>72</v>
      </c>
      <c r="C7" s="24"/>
      <c r="D7" s="24"/>
      <c r="E7" s="24"/>
      <c r="F7" s="24"/>
    </row>
    <row r="8" spans="1:12" x14ac:dyDescent="0.3">
      <c r="A8" s="2"/>
      <c r="B8" s="2"/>
      <c r="C8" s="2"/>
      <c r="D8" s="2"/>
      <c r="E8" s="2"/>
      <c r="F8" s="2"/>
    </row>
    <row r="9" spans="1:12" x14ac:dyDescent="0.3">
      <c r="A9" s="1"/>
      <c r="B9" s="44" t="s">
        <v>73</v>
      </c>
      <c r="C9" s="44"/>
      <c r="D9" s="44"/>
      <c r="E9" s="44"/>
      <c r="F9" s="44"/>
    </row>
    <row r="10" spans="1:12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66</v>
      </c>
      <c r="F10" s="22" t="s">
        <v>67</v>
      </c>
      <c r="H10" s="23" t="s">
        <v>24</v>
      </c>
      <c r="I10" s="23" t="s">
        <v>27</v>
      </c>
      <c r="J10" s="23" t="s">
        <v>30</v>
      </c>
      <c r="K10" s="23" t="s">
        <v>32</v>
      </c>
      <c r="L10" s="23" t="s">
        <v>35</v>
      </c>
    </row>
    <row r="11" spans="1:12" x14ac:dyDescent="0.3">
      <c r="A11" s="24"/>
      <c r="B11" s="24"/>
      <c r="C11" s="24">
        <v>31.428571430000002</v>
      </c>
      <c r="D11" s="24">
        <v>4</v>
      </c>
      <c r="E11" s="24">
        <v>3</v>
      </c>
      <c r="F11" s="24">
        <v>3.5714285710000002</v>
      </c>
      <c r="H11" s="25">
        <f>SUMIFS(C11:F11, C6:F6, "19MEE337_CO1")</f>
        <v>31.428571430000002</v>
      </c>
      <c r="I11" s="25">
        <f>SUMIFS(C11:F11, C6:F6, "19MEE337_CO2")</f>
        <v>4</v>
      </c>
      <c r="J11" s="25">
        <f>SUMIFS(C11:F11, C6:F6, "19MEE337_CO3")</f>
        <v>3</v>
      </c>
      <c r="K11" s="25">
        <f>SUMIFS(C11:F11, C6:F6, "19MEE337_CO4")</f>
        <v>3.5714285710000002</v>
      </c>
      <c r="L11" s="25">
        <f>SUMIFS(C11:F11, C6:F6, "19MEE337_CO5")</f>
        <v>0</v>
      </c>
    </row>
    <row r="12" spans="1:12" x14ac:dyDescent="0.3">
      <c r="A12" s="26"/>
      <c r="B12" s="26"/>
      <c r="C12" s="26">
        <v>16.428571430000002</v>
      </c>
      <c r="D12" s="26">
        <v>6</v>
      </c>
      <c r="E12" s="26">
        <v>3</v>
      </c>
      <c r="F12" s="26">
        <v>3.5714285710000002</v>
      </c>
      <c r="H12" s="25">
        <f>SUMIFS(C12:F12, C6:F6, "19MEE337_CO1")</f>
        <v>16.428571430000002</v>
      </c>
      <c r="I12" s="25">
        <f>SUMIFS(C12:F12, C6:F6, "19MEE337_CO2")</f>
        <v>6</v>
      </c>
      <c r="J12" s="25">
        <f>SUMIFS(C12:F12, C6:F6, "19MEE337_CO3")</f>
        <v>3</v>
      </c>
      <c r="K12" s="25">
        <f>SUMIFS(C12:F12, C6:F6, "19MEE337_CO4")</f>
        <v>3.5714285710000002</v>
      </c>
      <c r="L12" s="25">
        <f>SUMIFS(C12:F12, C6:F6, "19MEE337_CO5")</f>
        <v>0</v>
      </c>
    </row>
    <row r="13" spans="1:12" x14ac:dyDescent="0.3">
      <c r="A13" s="24"/>
      <c r="B13" s="24"/>
      <c r="C13" s="24">
        <v>16.428571430000002</v>
      </c>
      <c r="D13" s="24">
        <v>3.5</v>
      </c>
      <c r="E13" s="24">
        <v>3</v>
      </c>
      <c r="F13" s="24">
        <v>3.5714285710000002</v>
      </c>
      <c r="H13" s="25">
        <f>SUMIFS(C13:F13, C6:F6, "19MEE337_CO1")</f>
        <v>16.428571430000002</v>
      </c>
      <c r="I13" s="25">
        <f>SUMIFS(C13:F13, C6:F6, "19MEE337_CO2")</f>
        <v>3.5</v>
      </c>
      <c r="J13" s="25">
        <f>SUMIFS(C13:F13, C6:F6, "19MEE337_CO3")</f>
        <v>3</v>
      </c>
      <c r="K13" s="25">
        <f>SUMIFS(C13:F13, C6:F6, "19MEE337_CO4")</f>
        <v>3.5714285710000002</v>
      </c>
      <c r="L13" s="25">
        <f>SUMIFS(C13:F13, C6:F6, "19MEE337_CO5")</f>
        <v>0</v>
      </c>
    </row>
    <row r="14" spans="1:12" x14ac:dyDescent="0.3">
      <c r="A14" s="26"/>
      <c r="B14" s="26"/>
      <c r="C14" s="26">
        <v>19.14285714</v>
      </c>
      <c r="D14" s="26">
        <v>2</v>
      </c>
      <c r="E14" s="26">
        <v>3</v>
      </c>
      <c r="F14" s="26">
        <v>2.8571428569999999</v>
      </c>
      <c r="H14" s="25">
        <f>SUMIFS(C14:F14, C6:F6, "19MEE337_CO1")</f>
        <v>19.14285714</v>
      </c>
      <c r="I14" s="25">
        <f>SUMIFS(C14:F14, C6:F6, "19MEE337_CO2")</f>
        <v>2</v>
      </c>
      <c r="J14" s="25">
        <f>SUMIFS(C14:F14, C6:F6, "19MEE337_CO3")</f>
        <v>3</v>
      </c>
      <c r="K14" s="25">
        <f>SUMIFS(C14:F14, C6:F6, "19MEE337_CO4")</f>
        <v>2.8571428569999999</v>
      </c>
      <c r="L14" s="25">
        <f>SUMIFS(C14:F14, C6:F6, "19MEE337_CO5")</f>
        <v>0</v>
      </c>
    </row>
    <row r="15" spans="1:12" x14ac:dyDescent="0.3">
      <c r="A15" s="24"/>
      <c r="B15" s="24"/>
      <c r="C15" s="24">
        <v>22.285714290000001</v>
      </c>
      <c r="D15" s="24">
        <v>3</v>
      </c>
      <c r="E15" s="24">
        <v>2</v>
      </c>
      <c r="F15" s="24">
        <v>3.2142857139999998</v>
      </c>
      <c r="H15" s="25">
        <f>SUMIFS(C15:F15, C6:F6, "19MEE337_CO1")</f>
        <v>22.285714290000001</v>
      </c>
      <c r="I15" s="25">
        <f>SUMIFS(C15:F15, C6:F6, "19MEE337_CO2")</f>
        <v>3</v>
      </c>
      <c r="J15" s="25">
        <f>SUMIFS(C15:F15, C6:F6, "19MEE337_CO3")</f>
        <v>2</v>
      </c>
      <c r="K15" s="25">
        <f>SUMIFS(C15:F15, C6:F6, "19MEE337_CO4")</f>
        <v>3.2142857139999998</v>
      </c>
      <c r="L15" s="25">
        <f>SUMIFS(C15:F15, C6:F6, "19MEE337_CO5")</f>
        <v>0</v>
      </c>
    </row>
    <row r="16" spans="1:12" x14ac:dyDescent="0.3">
      <c r="A16" s="26"/>
      <c r="B16" s="26"/>
      <c r="C16" s="26">
        <v>24.928571430000002</v>
      </c>
      <c r="D16" s="26">
        <v>3</v>
      </c>
      <c r="E16" s="26">
        <v>3</v>
      </c>
      <c r="F16" s="26">
        <v>3.5714285710000002</v>
      </c>
      <c r="H16" s="25">
        <f>SUMIFS(C16:F16, C6:F6, "19MEE337_CO1")</f>
        <v>24.928571430000002</v>
      </c>
      <c r="I16" s="25">
        <f>SUMIFS(C16:F16, C6:F6, "19MEE337_CO2")</f>
        <v>3</v>
      </c>
      <c r="J16" s="25">
        <f>SUMIFS(C16:F16, C6:F6, "19MEE337_CO3")</f>
        <v>3</v>
      </c>
      <c r="K16" s="25">
        <f>SUMIFS(C16:F16, C6:F6, "19MEE337_CO4")</f>
        <v>3.5714285710000002</v>
      </c>
      <c r="L16" s="25">
        <f>SUMIFS(C16:F16, C6:F6, "19MEE337_CO5")</f>
        <v>0</v>
      </c>
    </row>
    <row r="17" spans="1:12" x14ac:dyDescent="0.3">
      <c r="A17" s="24"/>
      <c r="B17" s="24"/>
      <c r="C17" s="24">
        <v>20.428571430000002</v>
      </c>
      <c r="D17" s="24">
        <v>3</v>
      </c>
      <c r="E17" s="24">
        <v>0</v>
      </c>
      <c r="F17" s="24">
        <v>3.5714285710000002</v>
      </c>
      <c r="H17" s="25">
        <f>SUMIFS(C17:F17, C6:F6, "19MEE337_CO1")</f>
        <v>20.428571430000002</v>
      </c>
      <c r="I17" s="25">
        <f>SUMIFS(C17:F17, C6:F6, "19MEE337_CO2")</f>
        <v>3</v>
      </c>
      <c r="J17" s="25">
        <f>SUMIFS(C17:F17, C6:F6, "19MEE337_CO3")</f>
        <v>0</v>
      </c>
      <c r="K17" s="25">
        <f>SUMIFS(C17:F17, C6:F6, "19MEE337_CO4")</f>
        <v>3.5714285710000002</v>
      </c>
      <c r="L17" s="25">
        <f>SUMIFS(C17:F17, C6:F6, "19MEE337_CO5")</f>
        <v>0</v>
      </c>
    </row>
    <row r="18" spans="1:12" x14ac:dyDescent="0.3">
      <c r="A18" s="26"/>
      <c r="B18" s="26"/>
      <c r="C18" s="26">
        <v>26.785714290000001</v>
      </c>
      <c r="D18" s="26">
        <v>6</v>
      </c>
      <c r="E18" s="26">
        <v>1</v>
      </c>
      <c r="F18" s="26">
        <v>3.2142857139999998</v>
      </c>
      <c r="H18" s="25">
        <f>SUMIFS(C18:F18, C6:F6, "19MEE337_CO1")</f>
        <v>26.785714290000001</v>
      </c>
      <c r="I18" s="25">
        <f>SUMIFS(C18:F18, C6:F6, "19MEE337_CO2")</f>
        <v>6</v>
      </c>
      <c r="J18" s="25">
        <f>SUMIFS(C18:F18, C6:F6, "19MEE337_CO3")</f>
        <v>1</v>
      </c>
      <c r="K18" s="25">
        <f>SUMIFS(C18:F18, C6:F6, "19MEE337_CO4")</f>
        <v>3.2142857139999998</v>
      </c>
      <c r="L18" s="25">
        <f>SUMIFS(C18:F18, C6:F6, "19MEE337_CO5")</f>
        <v>0</v>
      </c>
    </row>
    <row r="19" spans="1:12" x14ac:dyDescent="0.3">
      <c r="A19" s="24"/>
      <c r="B19" s="24"/>
      <c r="C19" s="24">
        <v>15</v>
      </c>
      <c r="D19" s="24">
        <v>2.5</v>
      </c>
      <c r="E19" s="24">
        <v>0</v>
      </c>
      <c r="F19" s="24">
        <v>2.5</v>
      </c>
      <c r="H19" s="25">
        <f>SUMIFS(C19:F19, C6:F6, "19MEE337_CO1")</f>
        <v>15</v>
      </c>
      <c r="I19" s="25">
        <f>SUMIFS(C19:F19, C6:F6, "19MEE337_CO2")</f>
        <v>2.5</v>
      </c>
      <c r="J19" s="25">
        <f>SUMIFS(C19:F19, C6:F6, "19MEE337_CO3")</f>
        <v>0</v>
      </c>
      <c r="K19" s="25">
        <f>SUMIFS(C19:F19, C6:F6, "19MEE337_CO4")</f>
        <v>2.5</v>
      </c>
      <c r="L19" s="25">
        <f>SUMIFS(C19:F19, C6:F6, "19MEE337_CO5")</f>
        <v>0</v>
      </c>
    </row>
    <row r="20" spans="1:12" x14ac:dyDescent="0.3">
      <c r="A20" s="26"/>
      <c r="B20" s="26"/>
      <c r="C20" s="26">
        <v>16.5</v>
      </c>
      <c r="D20" s="26">
        <v>3</v>
      </c>
      <c r="E20" s="26">
        <v>3</v>
      </c>
      <c r="F20" s="26">
        <v>2.5</v>
      </c>
      <c r="H20" s="25">
        <f>SUMIFS(C20:F20, C6:F6, "19MEE337_CO1")</f>
        <v>16.5</v>
      </c>
      <c r="I20" s="25">
        <f>SUMIFS(C20:F20, C6:F6, "19MEE337_CO2")</f>
        <v>3</v>
      </c>
      <c r="J20" s="25">
        <f>SUMIFS(C20:F20, C6:F6, "19MEE337_CO3")</f>
        <v>3</v>
      </c>
      <c r="K20" s="25">
        <f>SUMIFS(C20:F20, C6:F6, "19MEE337_CO4")</f>
        <v>2.5</v>
      </c>
      <c r="L20" s="25">
        <f>SUMIFS(C20:F20, C6:F6, "19MEE337_CO5")</f>
        <v>0</v>
      </c>
    </row>
    <row r="21" spans="1:12" x14ac:dyDescent="0.3">
      <c r="A21" s="24"/>
      <c r="B21" s="24"/>
      <c r="C21" s="24">
        <v>20.428571430000002</v>
      </c>
      <c r="D21" s="24">
        <v>3</v>
      </c>
      <c r="E21" s="24">
        <v>2</v>
      </c>
      <c r="F21" s="24">
        <v>3.5714285710000002</v>
      </c>
      <c r="H21" s="25">
        <f>SUMIFS(C21:F21, C6:F6, "19MEE337_CO1")</f>
        <v>20.428571430000002</v>
      </c>
      <c r="I21" s="25">
        <f>SUMIFS(C21:F21, C6:F6, "19MEE337_CO2")</f>
        <v>3</v>
      </c>
      <c r="J21" s="25">
        <f>SUMIFS(C21:F21, C6:F6, "19MEE337_CO3")</f>
        <v>2</v>
      </c>
      <c r="K21" s="25">
        <f>SUMIFS(C21:F21, C6:F6, "19MEE337_CO4")</f>
        <v>3.5714285710000002</v>
      </c>
      <c r="L21" s="25">
        <f>SUMIFS(C21:F21, C6:F6, "19MEE337_CO5")</f>
        <v>0</v>
      </c>
    </row>
    <row r="22" spans="1:12" x14ac:dyDescent="0.3">
      <c r="A22" s="26"/>
      <c r="B22" s="26"/>
      <c r="C22" s="26">
        <v>21.14285714</v>
      </c>
      <c r="D22" s="26">
        <v>3</v>
      </c>
      <c r="E22" s="26">
        <v>2.5</v>
      </c>
      <c r="F22" s="26">
        <v>2.8571428569999999</v>
      </c>
      <c r="H22" s="25">
        <f>SUMIFS(C22:F22, C6:F6, "19MEE337_CO1")</f>
        <v>21.14285714</v>
      </c>
      <c r="I22" s="25">
        <f>SUMIFS(C22:F22, C6:F6, "19MEE337_CO2")</f>
        <v>3</v>
      </c>
      <c r="J22" s="25">
        <f>SUMIFS(C22:F22, C6:F6, "19MEE337_CO3")</f>
        <v>2.5</v>
      </c>
      <c r="K22" s="25">
        <f>SUMIFS(C22:F22, C6:F6, "19MEE337_CO4")</f>
        <v>2.8571428569999999</v>
      </c>
      <c r="L22" s="25">
        <f>SUMIFS(C22:F22, C6:F6, "19MEE337_CO5")</f>
        <v>0</v>
      </c>
    </row>
    <row r="23" spans="1:12" x14ac:dyDescent="0.3">
      <c r="A23" s="24"/>
      <c r="B23" s="24"/>
      <c r="C23" s="24">
        <v>16.785714290000001</v>
      </c>
      <c r="D23" s="24">
        <v>3</v>
      </c>
      <c r="E23" s="24">
        <v>2</v>
      </c>
      <c r="F23" s="24">
        <v>3.2142857139999998</v>
      </c>
      <c r="H23" s="25">
        <f>SUMIFS(C23:F23, C6:F6, "19MEE337_CO1")</f>
        <v>16.785714290000001</v>
      </c>
      <c r="I23" s="25">
        <f>SUMIFS(C23:F23, C6:F6, "19MEE337_CO2")</f>
        <v>3</v>
      </c>
      <c r="J23" s="25">
        <f>SUMIFS(C23:F23, C6:F6, "19MEE337_CO3")</f>
        <v>2</v>
      </c>
      <c r="K23" s="25">
        <f>SUMIFS(C23:F23, C6:F6, "19MEE337_CO4")</f>
        <v>3.2142857139999998</v>
      </c>
      <c r="L23" s="25">
        <f>SUMIFS(C23:F23, C6:F6, "19MEE337_CO5")</f>
        <v>0</v>
      </c>
    </row>
    <row r="24" spans="1:12" x14ac:dyDescent="0.3">
      <c r="A24" s="26"/>
      <c r="B24" s="26"/>
      <c r="C24" s="26">
        <v>20.785714290000001</v>
      </c>
      <c r="D24" s="26">
        <v>3.5</v>
      </c>
      <c r="E24" s="26">
        <v>1.5</v>
      </c>
      <c r="F24" s="26">
        <v>3.2142857139999998</v>
      </c>
      <c r="H24" s="25">
        <f>SUMIFS(C24:F24, C6:F6, "19MEE337_CO1")</f>
        <v>20.785714290000001</v>
      </c>
      <c r="I24" s="25">
        <f>SUMIFS(C24:F24, C6:F6, "19MEE337_CO2")</f>
        <v>3.5</v>
      </c>
      <c r="J24" s="25">
        <f>SUMIFS(C24:F24, C6:F6, "19MEE337_CO3")</f>
        <v>1.5</v>
      </c>
      <c r="K24" s="25">
        <f>SUMIFS(C24:F24, C6:F6, "19MEE337_CO4")</f>
        <v>3.2142857139999998</v>
      </c>
      <c r="L24" s="25">
        <f>SUMIFS(C24:F24, C6:F6, "19MEE337_CO5")</f>
        <v>0</v>
      </c>
    </row>
    <row r="25" spans="1:12" x14ac:dyDescent="0.3">
      <c r="A25" s="24"/>
      <c r="B25" s="24"/>
      <c r="C25" s="24">
        <v>13.21428571</v>
      </c>
      <c r="D25" s="24">
        <v>0</v>
      </c>
      <c r="E25" s="24">
        <v>4</v>
      </c>
      <c r="F25" s="24">
        <v>1.7857142859999999</v>
      </c>
      <c r="H25" s="25">
        <f>SUMIFS(C25:F25, C6:F6, "19MEE337_CO1")</f>
        <v>13.21428571</v>
      </c>
      <c r="I25" s="25">
        <f>SUMIFS(C25:F25, C6:F6, "19MEE337_CO2")</f>
        <v>0</v>
      </c>
      <c r="J25" s="25">
        <f>SUMIFS(C25:F25, C6:F6, "19MEE337_CO3")</f>
        <v>4</v>
      </c>
      <c r="K25" s="25">
        <f>SUMIFS(C25:F25, C6:F6, "19MEE337_CO4")</f>
        <v>1.7857142859999999</v>
      </c>
      <c r="L25" s="25">
        <f>SUMIFS(C25:F25, C6:F6, "19MEE337_CO5")</f>
        <v>0</v>
      </c>
    </row>
    <row r="26" spans="1:12" x14ac:dyDescent="0.3">
      <c r="A26" s="26"/>
      <c r="B26" s="26"/>
      <c r="C26" s="26">
        <v>24.64285714</v>
      </c>
      <c r="D26" s="26">
        <v>6</v>
      </c>
      <c r="E26" s="26">
        <v>2</v>
      </c>
      <c r="F26" s="26">
        <v>2.8571428569999999</v>
      </c>
      <c r="H26" s="25">
        <f>SUMIFS(C26:F26, C6:F6, "19MEE337_CO1")</f>
        <v>24.64285714</v>
      </c>
      <c r="I26" s="25">
        <f>SUMIFS(C26:F26, C6:F6, "19MEE337_CO2")</f>
        <v>6</v>
      </c>
      <c r="J26" s="25">
        <f>SUMIFS(C26:F26, C6:F6, "19MEE337_CO3")</f>
        <v>2</v>
      </c>
      <c r="K26" s="25">
        <f>SUMIFS(C26:F26, C6:F6, "19MEE337_CO4")</f>
        <v>2.8571428569999999</v>
      </c>
      <c r="L26" s="25">
        <f>SUMIFS(C26:F26, C6:F6, "19MEE337_CO5")</f>
        <v>0</v>
      </c>
    </row>
    <row r="27" spans="1:12" x14ac:dyDescent="0.3">
      <c r="A27" s="24"/>
      <c r="B27" s="24"/>
      <c r="C27" s="24">
        <v>22.75</v>
      </c>
      <c r="D27" s="24">
        <v>3</v>
      </c>
      <c r="E27" s="24">
        <v>2</v>
      </c>
      <c r="F27" s="24">
        <v>3.75</v>
      </c>
      <c r="H27" s="25">
        <f>SUMIFS(C27:F27, C6:F6, "19MEE337_CO1")</f>
        <v>22.75</v>
      </c>
      <c r="I27" s="25">
        <f>SUMIFS(C27:F27, C6:F6, "19MEE337_CO2")</f>
        <v>3</v>
      </c>
      <c r="J27" s="25">
        <f>SUMIFS(C27:F27, C6:F6, "19MEE337_CO3")</f>
        <v>2</v>
      </c>
      <c r="K27" s="25">
        <f>SUMIFS(C27:F27, C6:F6, "19MEE337_CO4")</f>
        <v>3.75</v>
      </c>
      <c r="L27" s="25">
        <f>SUMIFS(C27:F27, C6:F6, "19MEE337_CO5")</f>
        <v>0</v>
      </c>
    </row>
    <row r="28" spans="1:12" x14ac:dyDescent="0.3">
      <c r="A28" s="26"/>
      <c r="B28" s="26"/>
      <c r="C28" s="26">
        <v>10.21428571</v>
      </c>
      <c r="D28" s="26">
        <v>3</v>
      </c>
      <c r="E28" s="26">
        <v>3.5</v>
      </c>
      <c r="F28" s="26">
        <v>1.7857142859999999</v>
      </c>
      <c r="H28" s="25">
        <f>SUMIFS(C28:F28, C6:F6, "19MEE337_CO1")</f>
        <v>10.21428571</v>
      </c>
      <c r="I28" s="25">
        <f>SUMIFS(C28:F28, C6:F6, "19MEE337_CO2")</f>
        <v>3</v>
      </c>
      <c r="J28" s="25">
        <f>SUMIFS(C28:F28, C6:F6, "19MEE337_CO3")</f>
        <v>3.5</v>
      </c>
      <c r="K28" s="25">
        <f>SUMIFS(C28:F28, C6:F6, "19MEE337_CO4")</f>
        <v>1.7857142859999999</v>
      </c>
      <c r="L28" s="25">
        <f>SUMIFS(C28:F28, C6:F6, "19MEE337_CO5")</f>
        <v>0</v>
      </c>
    </row>
    <row r="29" spans="1:12" x14ac:dyDescent="0.3">
      <c r="A29" s="24"/>
      <c r="B29" s="24"/>
      <c r="C29" s="24">
        <v>31</v>
      </c>
      <c r="D29" s="24">
        <v>3</v>
      </c>
      <c r="E29" s="24">
        <v>4</v>
      </c>
      <c r="F29" s="24">
        <v>5</v>
      </c>
      <c r="H29" s="25">
        <f>SUMIFS(C29:F29, C6:F6, "19MEE337_CO1")</f>
        <v>31</v>
      </c>
      <c r="I29" s="25">
        <f>SUMIFS(C29:F29, C6:F6, "19MEE337_CO2")</f>
        <v>3</v>
      </c>
      <c r="J29" s="25">
        <f>SUMIFS(C29:F29, C6:F6, "19MEE337_CO3")</f>
        <v>4</v>
      </c>
      <c r="K29" s="25">
        <f>SUMIFS(C29:F29, C6:F6, "19MEE337_CO4")</f>
        <v>5</v>
      </c>
      <c r="L29" s="25">
        <f>SUMIFS(C29:F29, C6:F6, "19MEE337_CO5")</f>
        <v>0</v>
      </c>
    </row>
    <row r="30" spans="1:12" x14ac:dyDescent="0.3">
      <c r="A30" s="26"/>
      <c r="B30" s="26"/>
      <c r="C30" s="26">
        <v>15.5</v>
      </c>
      <c r="D30" s="26">
        <v>3</v>
      </c>
      <c r="E30" s="26">
        <v>4</v>
      </c>
      <c r="F30" s="26">
        <v>2.5</v>
      </c>
      <c r="H30" s="25">
        <f>SUMIFS(C30:F30, C6:F6, "19MEE337_CO1")</f>
        <v>15.5</v>
      </c>
      <c r="I30" s="25">
        <f>SUMIFS(C30:F30, C6:F6, "19MEE337_CO2")</f>
        <v>3</v>
      </c>
      <c r="J30" s="25">
        <f>SUMIFS(C30:F30, C6:F6, "19MEE337_CO3")</f>
        <v>4</v>
      </c>
      <c r="K30" s="25">
        <f>SUMIFS(C30:F30, C6:F6, "19MEE337_CO4")</f>
        <v>2.5</v>
      </c>
      <c r="L30" s="25">
        <f>SUMIFS(C30:F30, C6:F6, "19MEE337_CO5")</f>
        <v>0</v>
      </c>
    </row>
    <row r="31" spans="1:12" x14ac:dyDescent="0.3">
      <c r="A31" s="24"/>
      <c r="B31" s="24"/>
      <c r="C31" s="24">
        <v>25.5</v>
      </c>
      <c r="D31" s="24">
        <v>6</v>
      </c>
      <c r="E31" s="24">
        <v>3</v>
      </c>
      <c r="F31" s="24">
        <v>5</v>
      </c>
      <c r="H31" s="25">
        <f>SUMIFS(C31:F31, C6:F6, "19MEE337_CO1")</f>
        <v>25.5</v>
      </c>
      <c r="I31" s="25">
        <f>SUMIFS(C31:F31, C6:F6, "19MEE337_CO2")</f>
        <v>6</v>
      </c>
      <c r="J31" s="25">
        <f>SUMIFS(C31:F31, C6:F6, "19MEE337_CO3")</f>
        <v>3</v>
      </c>
      <c r="K31" s="25">
        <f>SUMIFS(C31:F31, C6:F6, "19MEE337_CO4")</f>
        <v>5</v>
      </c>
      <c r="L31" s="25">
        <f>SUMIFS(C31:F31, C6:F6, "19MEE337_CO5")</f>
        <v>0</v>
      </c>
    </row>
    <row r="32" spans="1:12" x14ac:dyDescent="0.3">
      <c r="A32" s="26"/>
      <c r="B32" s="26"/>
      <c r="C32" s="26">
        <v>16</v>
      </c>
      <c r="D32" s="26">
        <v>2</v>
      </c>
      <c r="E32" s="26">
        <v>2.5</v>
      </c>
      <c r="F32" s="26">
        <v>0</v>
      </c>
      <c r="H32" s="25">
        <f>SUMIFS(C32:F32, C6:F6, "19MEE337_CO1")</f>
        <v>16</v>
      </c>
      <c r="I32" s="25">
        <f>SUMIFS(C32:F32, C6:F6, "19MEE337_CO2")</f>
        <v>2</v>
      </c>
      <c r="J32" s="25">
        <f>SUMIFS(C32:F32, C6:F6, "19MEE337_CO3")</f>
        <v>2.5</v>
      </c>
      <c r="K32" s="25">
        <f>SUMIFS(C32:F32, C6:F6, "19MEE337_CO4")</f>
        <v>0</v>
      </c>
      <c r="L32" s="25">
        <f>SUMIFS(C32:F32, C6:F6, "19MEE337_CO5")</f>
        <v>0</v>
      </c>
    </row>
    <row r="33" spans="1:12" x14ac:dyDescent="0.3">
      <c r="A33" s="24"/>
      <c r="B33" s="24"/>
      <c r="C33" s="24">
        <v>16.214285709999999</v>
      </c>
      <c r="D33" s="24">
        <v>6</v>
      </c>
      <c r="E33" s="24">
        <v>3.5</v>
      </c>
      <c r="F33" s="24">
        <v>1.7857142859999999</v>
      </c>
      <c r="H33" s="25">
        <f>SUMIFS(C33:F33, C6:F6, "19MEE337_CO1")</f>
        <v>16.214285709999999</v>
      </c>
      <c r="I33" s="25">
        <f>SUMIFS(C33:F33, C6:F6, "19MEE337_CO2")</f>
        <v>6</v>
      </c>
      <c r="J33" s="25">
        <f>SUMIFS(C33:F33, C6:F6, "19MEE337_CO3")</f>
        <v>3.5</v>
      </c>
      <c r="K33" s="25">
        <f>SUMIFS(C33:F33, C6:F6, "19MEE337_CO4")</f>
        <v>1.7857142859999999</v>
      </c>
      <c r="L33" s="25">
        <f>SUMIFS(C33:F33, C6:F6, "19MEE337_CO5")</f>
        <v>0</v>
      </c>
    </row>
    <row r="34" spans="1:12" x14ac:dyDescent="0.3">
      <c r="A34" s="26"/>
      <c r="B34" s="26"/>
      <c r="C34" s="26">
        <v>17.964285709999999</v>
      </c>
      <c r="D34" s="26">
        <v>3</v>
      </c>
      <c r="E34" s="26">
        <v>1</v>
      </c>
      <c r="F34" s="26">
        <v>3.0357142860000002</v>
      </c>
      <c r="H34" s="25">
        <f>SUMIFS(C34:F34, C6:F6, "19MEE337_CO1")</f>
        <v>17.964285709999999</v>
      </c>
      <c r="I34" s="25">
        <f>SUMIFS(C34:F34, C6:F6, "19MEE337_CO2")</f>
        <v>3</v>
      </c>
      <c r="J34" s="25">
        <f>SUMIFS(C34:F34, C6:F6, "19MEE337_CO3")</f>
        <v>1</v>
      </c>
      <c r="K34" s="25">
        <f>SUMIFS(C34:F34, C6:F6, "19MEE337_CO4")</f>
        <v>3.0357142860000002</v>
      </c>
      <c r="L34" s="25">
        <f>SUMIFS(C34:F34, C6:F6, "19MEE337_CO5")</f>
        <v>0</v>
      </c>
    </row>
    <row r="35" spans="1:12" x14ac:dyDescent="0.3">
      <c r="A35" s="24"/>
      <c r="B35" s="24"/>
      <c r="C35" s="24">
        <v>16.428571430000002</v>
      </c>
      <c r="D35" s="24">
        <v>6</v>
      </c>
      <c r="E35" s="24">
        <v>0</v>
      </c>
      <c r="F35" s="24">
        <v>3.5714285710000002</v>
      </c>
      <c r="H35" s="25">
        <f>SUMIFS(C35:F35, C6:F6, "19MEE337_CO1")</f>
        <v>16.428571430000002</v>
      </c>
      <c r="I35" s="25">
        <f>SUMIFS(C35:F35, C6:F6, "19MEE337_CO2")</f>
        <v>6</v>
      </c>
      <c r="J35" s="25">
        <f>SUMIFS(C35:F35, C6:F6, "19MEE337_CO3")</f>
        <v>0</v>
      </c>
      <c r="K35" s="25">
        <f>SUMIFS(C35:F35, C6:F6, "19MEE337_CO4")</f>
        <v>3.5714285710000002</v>
      </c>
      <c r="L35" s="25">
        <f>SUMIFS(C35:F35, C6:F6, "19MEE337_CO5")</f>
        <v>0</v>
      </c>
    </row>
    <row r="36" spans="1:12" x14ac:dyDescent="0.3">
      <c r="A36" s="26"/>
      <c r="B36" s="26"/>
      <c r="C36" s="26">
        <v>21.464285709999999</v>
      </c>
      <c r="D36" s="26">
        <v>0</v>
      </c>
      <c r="E36" s="26">
        <v>3.5</v>
      </c>
      <c r="F36" s="26">
        <v>3.0357142860000002</v>
      </c>
      <c r="H36" s="25">
        <f>SUMIFS(C36:F36, C6:F6, "19MEE337_CO1")</f>
        <v>21.464285709999999</v>
      </c>
      <c r="I36" s="25">
        <f>SUMIFS(C36:F36, C6:F6, "19MEE337_CO2")</f>
        <v>0</v>
      </c>
      <c r="J36" s="25">
        <f>SUMIFS(C36:F36, C6:F6, "19MEE337_CO3")</f>
        <v>3.5</v>
      </c>
      <c r="K36" s="25">
        <f>SUMIFS(C36:F36, C6:F6, "19MEE337_CO4")</f>
        <v>3.0357142860000002</v>
      </c>
      <c r="L36" s="25">
        <f>SUMIFS(C36:F36, C6:F6, "19MEE337_CO5")</f>
        <v>0</v>
      </c>
    </row>
    <row r="37" spans="1:12" x14ac:dyDescent="0.3">
      <c r="A37" s="24"/>
      <c r="B37" s="24"/>
      <c r="C37" s="24">
        <v>27.5</v>
      </c>
      <c r="D37" s="24">
        <v>3</v>
      </c>
      <c r="E37" s="24">
        <v>3</v>
      </c>
      <c r="F37" s="24">
        <v>5</v>
      </c>
      <c r="H37" s="25">
        <f>SUMIFS(C37:F37, C6:F6, "19MEE337_CO1")</f>
        <v>27.5</v>
      </c>
      <c r="I37" s="25">
        <f>SUMIFS(C37:F37, C6:F6, "19MEE337_CO2")</f>
        <v>3</v>
      </c>
      <c r="J37" s="25">
        <f>SUMIFS(C37:F37, C6:F6, "19MEE337_CO3")</f>
        <v>3</v>
      </c>
      <c r="K37" s="25">
        <f>SUMIFS(C37:F37, C6:F6, "19MEE337_CO4")</f>
        <v>5</v>
      </c>
      <c r="L37" s="25">
        <f>SUMIFS(C37:F37, C6:F6, "19MEE337_CO5")</f>
        <v>0</v>
      </c>
    </row>
    <row r="38" spans="1:12" x14ac:dyDescent="0.3">
      <c r="A38" s="26"/>
      <c r="B38" s="26"/>
      <c r="C38" s="26">
        <v>10.57142857</v>
      </c>
      <c r="D38" s="26">
        <v>3</v>
      </c>
      <c r="E38" s="26">
        <v>3</v>
      </c>
      <c r="F38" s="26">
        <v>1.428571429</v>
      </c>
      <c r="H38" s="25">
        <f>SUMIFS(C38:F38, C6:F6, "19MEE337_CO1")</f>
        <v>10.57142857</v>
      </c>
      <c r="I38" s="25">
        <f>SUMIFS(C38:F38, C6:F6, "19MEE337_CO2")</f>
        <v>3</v>
      </c>
      <c r="J38" s="25">
        <f>SUMIFS(C38:F38, C6:F6, "19MEE337_CO3")</f>
        <v>3</v>
      </c>
      <c r="K38" s="25">
        <f>SUMIFS(C38:F38, C6:F6, "19MEE337_CO4")</f>
        <v>1.428571429</v>
      </c>
      <c r="L38" s="25">
        <f>SUMIFS(C38:F38, C6:F6, "19MEE337_CO5")</f>
        <v>0</v>
      </c>
    </row>
    <row r="39" spans="1:12" x14ac:dyDescent="0.3">
      <c r="A39" s="24"/>
      <c r="B39" s="24"/>
      <c r="C39" s="24">
        <v>11.5</v>
      </c>
      <c r="D39" s="24">
        <v>3</v>
      </c>
      <c r="E39" s="24">
        <v>0</v>
      </c>
      <c r="F39" s="24">
        <v>2.5</v>
      </c>
      <c r="H39" s="25">
        <f>SUMIFS(C39:F39, C6:F6, "19MEE337_CO1")</f>
        <v>11.5</v>
      </c>
      <c r="I39" s="25">
        <f>SUMIFS(C39:F39, C6:F6, "19MEE337_CO2")</f>
        <v>3</v>
      </c>
      <c r="J39" s="25">
        <f>SUMIFS(C39:F39, C6:F6, "19MEE337_CO3")</f>
        <v>0</v>
      </c>
      <c r="K39" s="25">
        <f>SUMIFS(C39:F39, C6:F6, "19MEE337_CO4")</f>
        <v>2.5</v>
      </c>
      <c r="L39" s="25">
        <f>SUMIFS(C39:F39, C6:F6, "19MEE337_CO5")</f>
        <v>0</v>
      </c>
    </row>
    <row r="40" spans="1:12" x14ac:dyDescent="0.3">
      <c r="A40" s="26"/>
      <c r="B40" s="26"/>
      <c r="C40" s="26">
        <v>15.67857143</v>
      </c>
      <c r="D40" s="26">
        <v>3</v>
      </c>
      <c r="E40" s="26">
        <v>2</v>
      </c>
      <c r="F40" s="26">
        <v>2.3214285710000002</v>
      </c>
      <c r="H40" s="25">
        <f>SUMIFS(C40:F40, C6:F6, "19MEE337_CO1")</f>
        <v>15.67857143</v>
      </c>
      <c r="I40" s="25">
        <f>SUMIFS(C40:F40, C6:F6, "19MEE337_CO2")</f>
        <v>3</v>
      </c>
      <c r="J40" s="25">
        <f>SUMIFS(C40:F40, C6:F6, "19MEE337_CO3")</f>
        <v>2</v>
      </c>
      <c r="K40" s="25">
        <f>SUMIFS(C40:F40, C6:F6, "19MEE337_CO4")</f>
        <v>2.3214285710000002</v>
      </c>
      <c r="L40" s="25">
        <f>SUMIFS(C40:F40, C6:F6, "19MEE337_CO5")</f>
        <v>0</v>
      </c>
    </row>
    <row r="41" spans="1:12" x14ac:dyDescent="0.3">
      <c r="A41" s="24"/>
      <c r="B41" s="24"/>
      <c r="C41" s="24">
        <v>23.964285709999999</v>
      </c>
      <c r="D41" s="24">
        <v>0</v>
      </c>
      <c r="E41" s="24">
        <v>0</v>
      </c>
      <c r="F41" s="24">
        <v>3.0357142860000002</v>
      </c>
      <c r="H41" s="25">
        <f>SUMIFS(C41:F41, C6:F6, "19MEE337_CO1")</f>
        <v>23.964285709999999</v>
      </c>
      <c r="I41" s="25">
        <f>SUMIFS(C41:F41, C6:F6, "19MEE337_CO2")</f>
        <v>0</v>
      </c>
      <c r="J41" s="25">
        <f>SUMIFS(C41:F41, C6:F6, "19MEE337_CO3")</f>
        <v>0</v>
      </c>
      <c r="K41" s="25">
        <f>SUMIFS(C41:F41, C6:F6, "19MEE337_CO4")</f>
        <v>3.0357142860000002</v>
      </c>
      <c r="L41" s="25">
        <f>SUMIFS(C41:F41, C6:F6, "19MEE337_CO5")</f>
        <v>0</v>
      </c>
    </row>
    <row r="42" spans="1:12" x14ac:dyDescent="0.3">
      <c r="A42" s="26"/>
      <c r="B42" s="26"/>
      <c r="C42" s="26">
        <v>26.214285709999999</v>
      </c>
      <c r="D42" s="26">
        <v>6</v>
      </c>
      <c r="E42" s="26">
        <v>3</v>
      </c>
      <c r="F42" s="26">
        <v>4.2857142860000002</v>
      </c>
      <c r="H42" s="25">
        <f>SUMIFS(C42:F42, C6:F6, "19MEE337_CO1")</f>
        <v>26.214285709999999</v>
      </c>
      <c r="I42" s="25">
        <f>SUMIFS(C42:F42, C6:F6, "19MEE337_CO2")</f>
        <v>6</v>
      </c>
      <c r="J42" s="25">
        <f>SUMIFS(C42:F42, C6:F6, "19MEE337_CO3")</f>
        <v>3</v>
      </c>
      <c r="K42" s="25">
        <f>SUMIFS(C42:F42, C6:F6, "19MEE337_CO4")</f>
        <v>4.2857142860000002</v>
      </c>
      <c r="L42" s="25">
        <f>SUMIFS(C42:F42, C6:F6, "19MEE337_CO5")</f>
        <v>0</v>
      </c>
    </row>
    <row r="43" spans="1:12" x14ac:dyDescent="0.3">
      <c r="A43" s="24"/>
      <c r="B43" s="24"/>
      <c r="C43" s="24">
        <v>18.35714286</v>
      </c>
      <c r="D43" s="24">
        <v>3</v>
      </c>
      <c r="E43" s="24">
        <v>2</v>
      </c>
      <c r="F43" s="24">
        <v>4.6428571429999996</v>
      </c>
      <c r="H43" s="25">
        <f>SUMIFS(C43:F43, C6:F6, "19MEE337_CO1")</f>
        <v>18.35714286</v>
      </c>
      <c r="I43" s="25">
        <f>SUMIFS(C43:F43, C6:F6, "19MEE337_CO2")</f>
        <v>3</v>
      </c>
      <c r="J43" s="25">
        <f>SUMIFS(C43:F43, C6:F6, "19MEE337_CO3")</f>
        <v>2</v>
      </c>
      <c r="K43" s="25">
        <f>SUMIFS(C43:F43, C6:F6, "19MEE337_CO4")</f>
        <v>4.6428571429999996</v>
      </c>
      <c r="L43" s="25">
        <f>SUMIFS(C43:F43, C6:F6, "19MEE337_CO5")</f>
        <v>0</v>
      </c>
    </row>
    <row r="44" spans="1:12" x14ac:dyDescent="0.3">
      <c r="A44" s="26"/>
      <c r="B44" s="26"/>
      <c r="C44" s="26">
        <v>10</v>
      </c>
      <c r="D44" s="26">
        <v>3</v>
      </c>
      <c r="E44" s="26">
        <v>4</v>
      </c>
      <c r="F44" s="26">
        <v>0</v>
      </c>
      <c r="H44" s="25">
        <f>SUMIFS(C44:F44, C6:F6, "19MEE337_CO1")</f>
        <v>10</v>
      </c>
      <c r="I44" s="25">
        <f>SUMIFS(C44:F44, C6:F6, "19MEE337_CO2")</f>
        <v>3</v>
      </c>
      <c r="J44" s="25">
        <f>SUMIFS(C44:F44, C6:F6, "19MEE337_CO3")</f>
        <v>4</v>
      </c>
      <c r="K44" s="25">
        <f>SUMIFS(C44:F44, C6:F6, "19MEE337_CO4")</f>
        <v>0</v>
      </c>
      <c r="L44" s="25">
        <f>SUMIFS(C44:F44, C6:F6, "19MEE337_CO5")</f>
        <v>0</v>
      </c>
    </row>
    <row r="45" spans="1:12" x14ac:dyDescent="0.3">
      <c r="A45" s="24"/>
      <c r="B45" s="24"/>
      <c r="C45" s="24">
        <v>26.071428569999998</v>
      </c>
      <c r="D45" s="24">
        <v>3</v>
      </c>
      <c r="E45" s="24">
        <v>2</v>
      </c>
      <c r="F45" s="24">
        <v>3.9285714289999998</v>
      </c>
      <c r="H45" s="25">
        <f>SUMIFS(C45:F45, C6:F6, "19MEE337_CO1")</f>
        <v>26.071428569999998</v>
      </c>
      <c r="I45" s="25">
        <f>SUMIFS(C45:F45, C6:F6, "19MEE337_CO2")</f>
        <v>3</v>
      </c>
      <c r="J45" s="25">
        <f>SUMIFS(C45:F45, C6:F6, "19MEE337_CO3")</f>
        <v>2</v>
      </c>
      <c r="K45" s="25">
        <f>SUMIFS(C45:F45, C6:F6, "19MEE337_CO4")</f>
        <v>3.9285714289999998</v>
      </c>
      <c r="L45" s="25">
        <f>SUMIFS(C45:F45, C6:F6, "19MEE337_CO5")</f>
        <v>0</v>
      </c>
    </row>
    <row r="46" spans="1:12" x14ac:dyDescent="0.3">
      <c r="A46" s="26"/>
      <c r="B46" s="26"/>
      <c r="C46" s="26">
        <v>23.10714286</v>
      </c>
      <c r="D46" s="26">
        <v>6</v>
      </c>
      <c r="E46" s="26">
        <v>3.5</v>
      </c>
      <c r="F46" s="26">
        <v>3.3928571430000001</v>
      </c>
      <c r="H46" s="25">
        <f>SUMIFS(C46:F46, C6:F6, "19MEE337_CO1")</f>
        <v>23.10714286</v>
      </c>
      <c r="I46" s="25">
        <f>SUMIFS(C46:F46, C6:F6, "19MEE337_CO2")</f>
        <v>6</v>
      </c>
      <c r="J46" s="25">
        <f>SUMIFS(C46:F46, C6:F6, "19MEE337_CO3")</f>
        <v>3.5</v>
      </c>
      <c r="K46" s="25">
        <f>SUMIFS(C46:F46, C6:F6, "19MEE337_CO4")</f>
        <v>3.3928571430000001</v>
      </c>
      <c r="L46" s="25">
        <f>SUMIFS(C46:F46, C6:F6, "19MEE337_CO5")</f>
        <v>0</v>
      </c>
    </row>
    <row r="47" spans="1:12" x14ac:dyDescent="0.3">
      <c r="A47" s="24"/>
      <c r="B47" s="24"/>
      <c r="C47" s="24">
        <v>20.071428569999998</v>
      </c>
      <c r="D47" s="24">
        <v>6</v>
      </c>
      <c r="E47" s="24">
        <v>4</v>
      </c>
      <c r="F47" s="24">
        <v>3.9285714289999998</v>
      </c>
      <c r="H47" s="25">
        <f>SUMIFS(C47:F47, C6:F6, "19MEE337_CO1")</f>
        <v>20.071428569999998</v>
      </c>
      <c r="I47" s="25">
        <f>SUMIFS(C47:F47, C6:F6, "19MEE337_CO2")</f>
        <v>6</v>
      </c>
      <c r="J47" s="25">
        <f>SUMIFS(C47:F47, C6:F6, "19MEE337_CO3")</f>
        <v>4</v>
      </c>
      <c r="K47" s="25">
        <f>SUMIFS(C47:F47, C6:F6, "19MEE337_CO4")</f>
        <v>3.9285714289999998</v>
      </c>
      <c r="L47" s="25">
        <f>SUMIFS(C47:F47, C6:F6, "19MEE337_CO5")</f>
        <v>0</v>
      </c>
    </row>
    <row r="48" spans="1:12" x14ac:dyDescent="0.3">
      <c r="A48" s="26"/>
      <c r="B48" s="26"/>
      <c r="C48" s="26">
        <v>21.071428569999998</v>
      </c>
      <c r="D48" s="26">
        <v>0</v>
      </c>
      <c r="E48" s="26">
        <v>1</v>
      </c>
      <c r="F48" s="26">
        <v>3.9285714289999998</v>
      </c>
      <c r="H48" s="25">
        <f>SUMIFS(C48:F48, C6:F6, "19MEE337_CO1")</f>
        <v>21.071428569999998</v>
      </c>
      <c r="I48" s="25">
        <f>SUMIFS(C48:F48, C6:F6, "19MEE337_CO2")</f>
        <v>0</v>
      </c>
      <c r="J48" s="25">
        <f>SUMIFS(C48:F48, C6:F6, "19MEE337_CO3")</f>
        <v>1</v>
      </c>
      <c r="K48" s="25">
        <f>SUMIFS(C48:F48, C6:F6, "19MEE337_CO4")</f>
        <v>3.9285714289999998</v>
      </c>
      <c r="L48" s="25">
        <f>SUMIFS(C48:F48, C6:F6, "19MEE337_CO5")</f>
        <v>0</v>
      </c>
    </row>
    <row r="49" spans="1:12" x14ac:dyDescent="0.3">
      <c r="A49" s="24"/>
      <c r="B49" s="24"/>
      <c r="C49" s="24">
        <v>17.571428569999998</v>
      </c>
      <c r="D49" s="24">
        <v>6</v>
      </c>
      <c r="E49" s="24">
        <v>0</v>
      </c>
      <c r="F49" s="24">
        <v>1.428571429</v>
      </c>
      <c r="H49" s="25">
        <f>SUMIFS(C49:F49, C6:F6, "19MEE337_CO1")</f>
        <v>17.571428569999998</v>
      </c>
      <c r="I49" s="25">
        <f>SUMIFS(C49:F49, C6:F6, "19MEE337_CO2")</f>
        <v>6</v>
      </c>
      <c r="J49" s="25">
        <f>SUMIFS(C49:F49, C6:F6, "19MEE337_CO3")</f>
        <v>0</v>
      </c>
      <c r="K49" s="25">
        <f>SUMIFS(C49:F49, C6:F6, "19MEE337_CO4")</f>
        <v>1.428571429</v>
      </c>
      <c r="L49" s="25">
        <f>SUMIFS(C49:F49, C6:F6, "19MEE337_CO5")</f>
        <v>0</v>
      </c>
    </row>
    <row r="50" spans="1:12" x14ac:dyDescent="0.3">
      <c r="A50" s="26"/>
      <c r="B50" s="26"/>
      <c r="C50" s="26">
        <v>27.428571430000002</v>
      </c>
      <c r="D50" s="26">
        <v>2</v>
      </c>
      <c r="E50" s="26">
        <v>1</v>
      </c>
      <c r="F50" s="26">
        <v>3.5714285710000002</v>
      </c>
      <c r="H50" s="25">
        <f>SUMIFS(C50:F50, C6:F6, "19MEE337_CO1")</f>
        <v>27.428571430000002</v>
      </c>
      <c r="I50" s="25">
        <f>SUMIFS(C50:F50, C6:F6, "19MEE337_CO2")</f>
        <v>2</v>
      </c>
      <c r="J50" s="25">
        <f>SUMIFS(C50:F50, C6:F6, "19MEE337_CO3")</f>
        <v>1</v>
      </c>
      <c r="K50" s="25">
        <f>SUMIFS(C50:F50, C6:F6, "19MEE337_CO4")</f>
        <v>3.5714285710000002</v>
      </c>
      <c r="L50" s="25">
        <f>SUMIFS(C50:F50, C6:F6, "19MEE337_CO5")</f>
        <v>0</v>
      </c>
    </row>
    <row r="51" spans="1:12" x14ac:dyDescent="0.3">
      <c r="A51" s="24"/>
      <c r="B51" s="24"/>
      <c r="C51" s="24">
        <v>21.071428569999998</v>
      </c>
      <c r="D51" s="24">
        <v>2.5</v>
      </c>
      <c r="E51" s="24">
        <v>0</v>
      </c>
      <c r="F51" s="24">
        <v>3.9285714289999998</v>
      </c>
      <c r="H51" s="25">
        <f>SUMIFS(C51:F51, C6:F6, "19MEE337_CO1")</f>
        <v>21.071428569999998</v>
      </c>
      <c r="I51" s="25">
        <f>SUMIFS(C51:F51, C6:F6, "19MEE337_CO2")</f>
        <v>2.5</v>
      </c>
      <c r="J51" s="25">
        <f>SUMIFS(C51:F51, C6:F6, "19MEE337_CO3")</f>
        <v>0</v>
      </c>
      <c r="K51" s="25">
        <f>SUMIFS(C51:F51, C6:F6, "19MEE337_CO4")</f>
        <v>3.9285714289999998</v>
      </c>
      <c r="L51" s="25">
        <f>SUMIFS(C51:F51, C6:F6, "19MEE337_CO5")</f>
        <v>0</v>
      </c>
    </row>
    <row r="52" spans="1:12" x14ac:dyDescent="0.3">
      <c r="A52" s="26"/>
      <c r="B52" s="26"/>
      <c r="C52" s="26">
        <v>13.07142857</v>
      </c>
      <c r="D52" s="26">
        <v>3</v>
      </c>
      <c r="E52" s="26">
        <v>2</v>
      </c>
      <c r="F52" s="26">
        <v>1.428571429</v>
      </c>
      <c r="H52" s="25">
        <f>SUMIFS(C52:F52, C6:F6, "19MEE337_CO1")</f>
        <v>13.07142857</v>
      </c>
      <c r="I52" s="25">
        <f>SUMIFS(C52:F52, C6:F6, "19MEE337_CO2")</f>
        <v>3</v>
      </c>
      <c r="J52" s="25">
        <f>SUMIFS(C52:F52, C6:F6, "19MEE337_CO3")</f>
        <v>2</v>
      </c>
      <c r="K52" s="25">
        <f>SUMIFS(C52:F52, C6:F6, "19MEE337_CO4")</f>
        <v>1.428571429</v>
      </c>
      <c r="L52" s="25">
        <f>SUMIFS(C52:F52, C6:F6, "19MEE337_CO5")</f>
        <v>0</v>
      </c>
    </row>
    <row r="55" spans="1:12" x14ac:dyDescent="0.3">
      <c r="A55" s="27" t="s">
        <v>57</v>
      </c>
      <c r="B55" s="46" t="s">
        <v>58</v>
      </c>
      <c r="C55" s="47"/>
    </row>
    <row r="56" spans="1:12" x14ac:dyDescent="0.3">
      <c r="A56" s="28" t="s">
        <v>59</v>
      </c>
      <c r="B56" s="49" t="s">
        <v>60</v>
      </c>
      <c r="C56" s="47"/>
    </row>
    <row r="57" spans="1:12" x14ac:dyDescent="0.3">
      <c r="A57" s="29" t="s">
        <v>61</v>
      </c>
      <c r="B57" s="50" t="s">
        <v>62</v>
      </c>
      <c r="C57" s="47"/>
    </row>
    <row r="58" spans="1:12" x14ac:dyDescent="0.3">
      <c r="A58" s="30" t="s">
        <v>76</v>
      </c>
      <c r="B58" s="51" t="s">
        <v>77</v>
      </c>
      <c r="C58" s="47"/>
    </row>
    <row r="59" spans="1:12" x14ac:dyDescent="0.3">
      <c r="A59" s="31" t="s">
        <v>78</v>
      </c>
      <c r="B59" s="48" t="s">
        <v>79</v>
      </c>
      <c r="C59" s="47"/>
    </row>
  </sheetData>
  <sheetProtection shee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A11:F52">
    <cfRule type="expression" dxfId="75" priority="34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33">
      <formula>COUNTIF(C11:C52, "&gt;="&amp;$C$4)=0</formula>
    </cfRule>
  </conditionalFormatting>
  <conditionalFormatting sqref="C11:C52">
    <cfRule type="expression" dxfId="70" priority="35">
      <formula>C11&gt;$C$3</formula>
    </cfRule>
  </conditionalFormatting>
  <conditionalFormatting sqref="C3:F3">
    <cfRule type="expression" dxfId="69" priority="1">
      <formula>OR(C3&gt;100,C3&lt;0)</formula>
    </cfRule>
  </conditionalFormatting>
  <conditionalFormatting sqref="C4:F4">
    <cfRule type="expression" dxfId="68" priority="3">
      <formula>OR(C4&gt;max_marks_cell,C4&lt;0)</formula>
    </cfRule>
  </conditionalFormatting>
  <conditionalFormatting sqref="C5:F5">
    <cfRule type="expression" dxfId="67" priority="5">
      <formula>OR(C5&gt;5,C5&lt;0)</formula>
    </cfRule>
  </conditionalFormatting>
  <conditionalFormatting sqref="C7:F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38">
      <formula>COUNTIF(D11:D52, "&gt;="&amp;$D$4)=0</formula>
    </cfRule>
  </conditionalFormatting>
  <conditionalFormatting sqref="D11:D52">
    <cfRule type="expression" dxfId="63" priority="40">
      <formula>D11&gt;$D$3</formula>
    </cfRule>
  </conditionalFormatting>
  <conditionalFormatting sqref="D3:F5">
    <cfRule type="expression" dxfId="62" priority="10">
      <formula>ISBLANK(D3)</formula>
    </cfRule>
  </conditionalFormatting>
  <conditionalFormatting sqref="E10">
    <cfRule type="expression" dxfId="61" priority="43">
      <formula>COUNTIF(E11:E52, "&gt;="&amp;$E$4)=0</formula>
    </cfRule>
  </conditionalFormatting>
  <conditionalFormatting sqref="E11:E52">
    <cfRule type="expression" dxfId="60" priority="45">
      <formula>E11&gt;$E$3</formula>
    </cfRule>
  </conditionalFormatting>
  <conditionalFormatting sqref="F10">
    <cfRule type="expression" dxfId="59" priority="48">
      <formula>COUNTIF(F11:F52, "&gt;="&amp;$F$4)=0</formula>
    </cfRule>
  </conditionalFormatting>
  <conditionalFormatting sqref="F11:F52">
    <cfRule type="expression" dxfId="5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workbookViewId="0">
      <selection activeCell="E8" sqref="E8"/>
    </sheetView>
  </sheetViews>
  <sheetFormatPr defaultRowHeight="14.4" x14ac:dyDescent="0.3"/>
  <cols>
    <col min="1" max="1" width="20" customWidth="1"/>
    <col min="2" max="2" width="30" customWidth="1"/>
    <col min="3" max="6" width="36" customWidth="1"/>
  </cols>
  <sheetData>
    <row r="1" spans="1:12" x14ac:dyDescent="0.3">
      <c r="A1" s="2"/>
      <c r="B1" s="44" t="s">
        <v>54</v>
      </c>
      <c r="C1" s="44"/>
      <c r="D1" s="44"/>
      <c r="E1" s="44"/>
      <c r="F1" s="44"/>
    </row>
    <row r="2" spans="1:12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H2" s="23" t="s">
        <v>24</v>
      </c>
      <c r="I2" s="23" t="s">
        <v>27</v>
      </c>
      <c r="J2" s="23" t="s">
        <v>30</v>
      </c>
      <c r="K2" s="23" t="s">
        <v>32</v>
      </c>
      <c r="L2" s="23" t="s">
        <v>35</v>
      </c>
    </row>
    <row r="3" spans="1:12" x14ac:dyDescent="0.3">
      <c r="A3" s="2"/>
      <c r="B3" s="22" t="s">
        <v>68</v>
      </c>
      <c r="C3" s="24">
        <v>7</v>
      </c>
      <c r="D3" s="24">
        <v>25</v>
      </c>
      <c r="E3" s="24">
        <v>4</v>
      </c>
      <c r="F3" s="24">
        <v>14</v>
      </c>
      <c r="H3" s="25">
        <f>SUMIFS(C3:F3, C6:F6, "19MEE337_CO1")</f>
        <v>7</v>
      </c>
      <c r="I3" s="25">
        <f>SUMIFS(C3:F3, C6:F6, "19MEE337_CO2")</f>
        <v>25</v>
      </c>
      <c r="J3" s="25">
        <f>SUMIFS(C3:F3, C6:F6, "19MEE337_CO3")</f>
        <v>4</v>
      </c>
      <c r="K3" s="25">
        <f>SUMIFS(C3:F3, C6:F6, "19MEE337_CO4")</f>
        <v>0</v>
      </c>
      <c r="L3" s="25">
        <f>SUMIFS(C3:F3, C6:F6, "19MEE337_CO5")</f>
        <v>14</v>
      </c>
    </row>
    <row r="4" spans="1:12" x14ac:dyDescent="0.3">
      <c r="A4" s="2"/>
      <c r="B4" s="22" t="s">
        <v>69</v>
      </c>
      <c r="C4" s="26">
        <f>Combined_Input_Details!B14/100*C3</f>
        <v>4.2</v>
      </c>
      <c r="D4" s="26">
        <f>Combined_Input_Details!B14/100*D3</f>
        <v>15</v>
      </c>
      <c r="E4" s="26">
        <f>Combined_Input_Details!B14/100*E3</f>
        <v>2.4</v>
      </c>
      <c r="F4" s="26">
        <f>Combined_Input_Details!B14/100*F3</f>
        <v>8.4</v>
      </c>
      <c r="H4" s="25">
        <f>SUMIFS(C4:F4, C6:F6, "19MEE337_CO1")</f>
        <v>4.2</v>
      </c>
      <c r="I4" s="25">
        <f>SUMIFS(C4:F4, C6:F6, "19MEE337_CO2")</f>
        <v>15</v>
      </c>
      <c r="J4" s="25">
        <f>SUMIFS(C4:F4, C6:F6, "19MEE337_CO3")</f>
        <v>2.4</v>
      </c>
      <c r="K4" s="25">
        <f>SUMIFS(C4:F4, C6:F6, "19MEE337_CO4")</f>
        <v>0</v>
      </c>
      <c r="L4" s="25">
        <f>SUMIFS(C4:F4, C6:F6, "19MEE337_CO5")</f>
        <v>8.4</v>
      </c>
    </row>
    <row r="5" spans="1:12" x14ac:dyDescent="0.3">
      <c r="A5" s="2"/>
      <c r="B5" s="22" t="s">
        <v>70</v>
      </c>
      <c r="C5" s="24">
        <v>1</v>
      </c>
      <c r="D5" s="24">
        <v>2</v>
      </c>
      <c r="E5" s="24">
        <v>3</v>
      </c>
      <c r="F5" s="24">
        <v>5</v>
      </c>
    </row>
    <row r="6" spans="1:12" x14ac:dyDescent="0.3">
      <c r="A6" s="2"/>
      <c r="B6" s="22" t="s">
        <v>71</v>
      </c>
      <c r="C6" s="5" t="str">
        <f>CONCATENATE("19MEE337_CO", C5)</f>
        <v>19MEE337_CO1</v>
      </c>
      <c r="D6" s="5" t="str">
        <f>CONCATENATE("19MEE337_CO", D5)</f>
        <v>19MEE337_CO2</v>
      </c>
      <c r="E6" s="5" t="str">
        <f>CONCATENATE("19MEE337_CO", E5)</f>
        <v>19MEE337_CO3</v>
      </c>
      <c r="F6" s="5" t="str">
        <f>CONCATENATE("19MEE337_CO", F5)</f>
        <v>19MEE337_CO5</v>
      </c>
    </row>
    <row r="7" spans="1:12" x14ac:dyDescent="0.3">
      <c r="A7" s="2"/>
      <c r="B7" s="22" t="s">
        <v>72</v>
      </c>
      <c r="C7" s="24"/>
      <c r="D7" s="24"/>
      <c r="E7" s="24"/>
      <c r="F7" s="24"/>
    </row>
    <row r="8" spans="1:12" x14ac:dyDescent="0.3">
      <c r="A8" s="2"/>
      <c r="B8" s="2"/>
      <c r="C8" s="2"/>
      <c r="D8" s="2"/>
      <c r="E8" s="2"/>
      <c r="F8" s="2"/>
    </row>
    <row r="9" spans="1:12" x14ac:dyDescent="0.3">
      <c r="A9" s="1"/>
      <c r="B9" s="44" t="s">
        <v>73</v>
      </c>
      <c r="C9" s="44"/>
      <c r="D9" s="44"/>
      <c r="E9" s="44"/>
      <c r="F9" s="44"/>
    </row>
    <row r="10" spans="1:12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66</v>
      </c>
      <c r="F10" s="22" t="s">
        <v>67</v>
      </c>
      <c r="H10" s="23" t="s">
        <v>24</v>
      </c>
      <c r="I10" s="23" t="s">
        <v>27</v>
      </c>
      <c r="J10" s="23" t="s">
        <v>30</v>
      </c>
      <c r="K10" s="23" t="s">
        <v>32</v>
      </c>
      <c r="L10" s="23" t="s">
        <v>35</v>
      </c>
    </row>
    <row r="11" spans="1:12" x14ac:dyDescent="0.3">
      <c r="A11" s="24"/>
      <c r="B11" s="24"/>
      <c r="C11" s="24">
        <v>4</v>
      </c>
      <c r="D11" s="24">
        <v>15.266666669999999</v>
      </c>
      <c r="E11" s="24">
        <v>4</v>
      </c>
      <c r="F11" s="24">
        <v>8.2333333329999991</v>
      </c>
      <c r="H11" s="25">
        <f>SUMIFS(C11:F11, C6:F6, "19MEE337_CO1")</f>
        <v>4</v>
      </c>
      <c r="I11" s="25">
        <f>SUMIFS(C11:F11, C6:F6, "19MEE337_CO2")</f>
        <v>15.266666669999999</v>
      </c>
      <c r="J11" s="25">
        <f>SUMIFS(C11:F11, C6:F6, "19MEE337_CO3")</f>
        <v>4</v>
      </c>
      <c r="K11" s="25">
        <f>SUMIFS(C11:F11, C6:F6, "19MEE337_CO4")</f>
        <v>0</v>
      </c>
      <c r="L11" s="25">
        <f>SUMIFS(C11:F11, C6:F6, "19MEE337_CO5")</f>
        <v>8.2333333329999991</v>
      </c>
    </row>
    <row r="12" spans="1:12" x14ac:dyDescent="0.3">
      <c r="A12" s="26"/>
      <c r="B12" s="26"/>
      <c r="C12" s="26">
        <v>4</v>
      </c>
      <c r="D12" s="26">
        <v>13.266666669999999</v>
      </c>
      <c r="E12" s="26">
        <v>4</v>
      </c>
      <c r="F12" s="26">
        <v>6.733333333</v>
      </c>
      <c r="H12" s="25">
        <f>SUMIFS(C12:F12, C6:F6, "19MEE337_CO1")</f>
        <v>4</v>
      </c>
      <c r="I12" s="25">
        <f>SUMIFS(C12:F12, C6:F6, "19MEE337_CO2")</f>
        <v>13.266666669999999</v>
      </c>
      <c r="J12" s="25">
        <f>SUMIFS(C12:F12, C6:F6, "19MEE337_CO3")</f>
        <v>4</v>
      </c>
      <c r="K12" s="25">
        <f>SUMIFS(C12:F12, C6:F6, "19MEE337_CO4")</f>
        <v>0</v>
      </c>
      <c r="L12" s="25">
        <f>SUMIFS(C12:F12, C6:F6, "19MEE337_CO5")</f>
        <v>6.733333333</v>
      </c>
    </row>
    <row r="13" spans="1:12" x14ac:dyDescent="0.3">
      <c r="A13" s="24"/>
      <c r="B13" s="24"/>
      <c r="C13" s="24">
        <v>6</v>
      </c>
      <c r="D13" s="24">
        <v>14.766666669999999</v>
      </c>
      <c r="E13" s="24">
        <v>2</v>
      </c>
      <c r="F13" s="24">
        <v>8.2333333329999991</v>
      </c>
      <c r="H13" s="25">
        <f>SUMIFS(C13:F13, C6:F6, "19MEE337_CO1")</f>
        <v>6</v>
      </c>
      <c r="I13" s="25">
        <f>SUMIFS(C13:F13, C6:F6, "19MEE337_CO2")</f>
        <v>14.766666669999999</v>
      </c>
      <c r="J13" s="25">
        <f>SUMIFS(C13:F13, C6:F6, "19MEE337_CO3")</f>
        <v>2</v>
      </c>
      <c r="K13" s="25">
        <f>SUMIFS(C13:F13, C6:F6, "19MEE337_CO4")</f>
        <v>0</v>
      </c>
      <c r="L13" s="25">
        <f>SUMIFS(C13:F13, C6:F6, "19MEE337_CO5")</f>
        <v>8.2333333329999991</v>
      </c>
    </row>
    <row r="14" spans="1:12" x14ac:dyDescent="0.3">
      <c r="A14" s="26"/>
      <c r="B14" s="26"/>
      <c r="C14" s="26">
        <v>6</v>
      </c>
      <c r="D14" s="26">
        <v>16.81666667</v>
      </c>
      <c r="E14" s="26"/>
      <c r="F14" s="26">
        <v>8.1833333330000002</v>
      </c>
      <c r="H14" s="25">
        <f>SUMIFS(C14:F14, C6:F6, "19MEE337_CO1")</f>
        <v>6</v>
      </c>
      <c r="I14" s="25">
        <f>SUMIFS(C14:F14, C6:F6, "19MEE337_CO2")</f>
        <v>16.81666667</v>
      </c>
      <c r="J14" s="25">
        <f>SUMIFS(C14:F14, C6:F6, "19MEE337_CO3")</f>
        <v>0</v>
      </c>
      <c r="K14" s="25">
        <f>SUMIFS(C14:F14, C6:F6, "19MEE337_CO4")</f>
        <v>0</v>
      </c>
      <c r="L14" s="25">
        <f>SUMIFS(C14:F14, C6:F6, "19MEE337_CO5")</f>
        <v>8.1833333330000002</v>
      </c>
    </row>
    <row r="15" spans="1:12" x14ac:dyDescent="0.3">
      <c r="A15" s="24"/>
      <c r="B15" s="24"/>
      <c r="C15" s="24">
        <v>4</v>
      </c>
      <c r="D15" s="24">
        <v>15.83333333</v>
      </c>
      <c r="E15" s="24">
        <v>2</v>
      </c>
      <c r="F15" s="24">
        <v>9.1666666669999994</v>
      </c>
      <c r="H15" s="25">
        <f>SUMIFS(C15:F15, C6:F6, "19MEE337_CO1")</f>
        <v>4</v>
      </c>
      <c r="I15" s="25">
        <f>SUMIFS(C15:F15, C6:F6, "19MEE337_CO2")</f>
        <v>15.83333333</v>
      </c>
      <c r="J15" s="25">
        <f>SUMIFS(C15:F15, C6:F6, "19MEE337_CO3")</f>
        <v>2</v>
      </c>
      <c r="K15" s="25">
        <f>SUMIFS(C15:F15, C6:F6, "19MEE337_CO4")</f>
        <v>0</v>
      </c>
      <c r="L15" s="25">
        <f>SUMIFS(C15:F15, C6:F6, "19MEE337_CO5")</f>
        <v>9.1666666669999994</v>
      </c>
    </row>
    <row r="16" spans="1:12" x14ac:dyDescent="0.3">
      <c r="A16" s="26"/>
      <c r="B16" s="26"/>
      <c r="C16" s="26"/>
      <c r="D16" s="26">
        <v>13.45</v>
      </c>
      <c r="E16" s="26">
        <v>4</v>
      </c>
      <c r="F16" s="26">
        <v>7.05</v>
      </c>
      <c r="H16" s="25">
        <f>SUMIFS(C16:F16, C6:F6, "19MEE337_CO1")</f>
        <v>0</v>
      </c>
      <c r="I16" s="25">
        <f>SUMIFS(C16:F16, C6:F6, "19MEE337_CO2")</f>
        <v>13.45</v>
      </c>
      <c r="J16" s="25">
        <f>SUMIFS(C16:F16, C6:F6, "19MEE337_CO3")</f>
        <v>4</v>
      </c>
      <c r="K16" s="25">
        <f>SUMIFS(C16:F16, C6:F6, "19MEE337_CO4")</f>
        <v>0</v>
      </c>
      <c r="L16" s="25">
        <f>SUMIFS(C16:F16, C6:F6, "19MEE337_CO5")</f>
        <v>7.05</v>
      </c>
    </row>
    <row r="17" spans="1:12" x14ac:dyDescent="0.3">
      <c r="A17" s="24"/>
      <c r="B17" s="24"/>
      <c r="C17" s="24">
        <v>6</v>
      </c>
      <c r="D17" s="24">
        <v>14.133333329999999</v>
      </c>
      <c r="E17" s="24">
        <v>4</v>
      </c>
      <c r="F17" s="24">
        <v>6.8666666669999996</v>
      </c>
      <c r="H17" s="25">
        <f>SUMIFS(C17:F17, C6:F6, "19MEE337_CO1")</f>
        <v>6</v>
      </c>
      <c r="I17" s="25">
        <f>SUMIFS(C17:F17, C6:F6, "19MEE337_CO2")</f>
        <v>14.133333329999999</v>
      </c>
      <c r="J17" s="25">
        <f>SUMIFS(C17:F17, C6:F6, "19MEE337_CO3")</f>
        <v>4</v>
      </c>
      <c r="K17" s="25">
        <f>SUMIFS(C17:F17, C6:F6, "19MEE337_CO4")</f>
        <v>0</v>
      </c>
      <c r="L17" s="25">
        <f>SUMIFS(C17:F17, C6:F6, "19MEE337_CO5")</f>
        <v>6.8666666669999996</v>
      </c>
    </row>
    <row r="18" spans="1:12" x14ac:dyDescent="0.3">
      <c r="A18" s="26"/>
      <c r="B18" s="26"/>
      <c r="C18" s="26">
        <v>6</v>
      </c>
      <c r="D18" s="26">
        <v>21</v>
      </c>
      <c r="E18" s="26">
        <v>1</v>
      </c>
      <c r="F18" s="26">
        <v>13</v>
      </c>
      <c r="H18" s="25">
        <f>SUMIFS(C18:F18, C6:F6, "19MEE337_CO1")</f>
        <v>6</v>
      </c>
      <c r="I18" s="25">
        <f>SUMIFS(C18:F18, C6:F6, "19MEE337_CO2")</f>
        <v>21</v>
      </c>
      <c r="J18" s="25">
        <f>SUMIFS(C18:F18, C6:F6, "19MEE337_CO3")</f>
        <v>1</v>
      </c>
      <c r="K18" s="25">
        <f>SUMIFS(C18:F18, C6:F6, "19MEE337_CO4")</f>
        <v>0</v>
      </c>
      <c r="L18" s="25">
        <f>SUMIFS(C18:F18, C6:F6, "19MEE337_CO5")</f>
        <v>13</v>
      </c>
    </row>
    <row r="19" spans="1:12" x14ac:dyDescent="0.3">
      <c r="A19" s="24"/>
      <c r="B19" s="24"/>
      <c r="C19" s="24">
        <v>6.5</v>
      </c>
      <c r="D19" s="24">
        <v>12.16666667</v>
      </c>
      <c r="E19" s="24">
        <v>2</v>
      </c>
      <c r="F19" s="24">
        <v>6.3333333329999997</v>
      </c>
      <c r="H19" s="25">
        <f>SUMIFS(C19:F19, C6:F6, "19MEE337_CO1")</f>
        <v>6.5</v>
      </c>
      <c r="I19" s="25">
        <f>SUMIFS(C19:F19, C6:F6, "19MEE337_CO2")</f>
        <v>12.16666667</v>
      </c>
      <c r="J19" s="25">
        <f>SUMIFS(C19:F19, C6:F6, "19MEE337_CO3")</f>
        <v>2</v>
      </c>
      <c r="K19" s="25">
        <f>SUMIFS(C19:F19, C6:F6, "19MEE337_CO4")</f>
        <v>0</v>
      </c>
      <c r="L19" s="25">
        <f>SUMIFS(C19:F19, C6:F6, "19MEE337_CO5")</f>
        <v>6.3333333329999997</v>
      </c>
    </row>
    <row r="20" spans="1:12" x14ac:dyDescent="0.3">
      <c r="A20" s="26"/>
      <c r="B20" s="26"/>
      <c r="C20" s="26"/>
      <c r="D20" s="26">
        <v>12.66666667</v>
      </c>
      <c r="E20" s="26">
        <v>1</v>
      </c>
      <c r="F20" s="26">
        <v>7.3333333329999997</v>
      </c>
      <c r="H20" s="25">
        <f>SUMIFS(C20:F20, C6:F6, "19MEE337_CO1")</f>
        <v>0</v>
      </c>
      <c r="I20" s="25">
        <f>SUMIFS(C20:F20, C6:F6, "19MEE337_CO2")</f>
        <v>12.66666667</v>
      </c>
      <c r="J20" s="25">
        <f>SUMIFS(C20:F20, C6:F6, "19MEE337_CO3")</f>
        <v>1</v>
      </c>
      <c r="K20" s="25">
        <f>SUMIFS(C20:F20, C6:F6, "19MEE337_CO4")</f>
        <v>0</v>
      </c>
      <c r="L20" s="25">
        <f>SUMIFS(C20:F20, C6:F6, "19MEE337_CO5")</f>
        <v>7.3333333329999997</v>
      </c>
    </row>
    <row r="21" spans="1:12" x14ac:dyDescent="0.3">
      <c r="A21" s="24"/>
      <c r="B21" s="24"/>
      <c r="C21" s="24">
        <v>4</v>
      </c>
      <c r="D21" s="24">
        <v>14.21666667</v>
      </c>
      <c r="E21" s="24">
        <v>2</v>
      </c>
      <c r="F21" s="24">
        <v>6.7833333329999999</v>
      </c>
      <c r="H21" s="25">
        <f>SUMIFS(C21:F21, C6:F6, "19MEE337_CO1")</f>
        <v>4</v>
      </c>
      <c r="I21" s="25">
        <f>SUMIFS(C21:F21, C6:F6, "19MEE337_CO2")</f>
        <v>14.21666667</v>
      </c>
      <c r="J21" s="25">
        <f>SUMIFS(C21:F21, C6:F6, "19MEE337_CO3")</f>
        <v>2</v>
      </c>
      <c r="K21" s="25">
        <f>SUMIFS(C21:F21, C6:F6, "19MEE337_CO4")</f>
        <v>0</v>
      </c>
      <c r="L21" s="25">
        <f>SUMIFS(C21:F21, C6:F6, "19MEE337_CO5")</f>
        <v>6.7833333329999999</v>
      </c>
    </row>
    <row r="22" spans="1:12" x14ac:dyDescent="0.3">
      <c r="A22" s="26"/>
      <c r="B22" s="26"/>
      <c r="C22" s="26">
        <v>5.5</v>
      </c>
      <c r="D22" s="26">
        <v>16.7</v>
      </c>
      <c r="E22" s="26"/>
      <c r="F22" s="26">
        <v>9.3000000000000007</v>
      </c>
      <c r="H22" s="25">
        <f>SUMIFS(C22:F22, C6:F6, "19MEE337_CO1")</f>
        <v>5.5</v>
      </c>
      <c r="I22" s="25">
        <f>SUMIFS(C22:F22, C6:F6, "19MEE337_CO2")</f>
        <v>16.7</v>
      </c>
      <c r="J22" s="25">
        <f>SUMIFS(C22:F22, C6:F6, "19MEE337_CO3")</f>
        <v>0</v>
      </c>
      <c r="K22" s="25">
        <f>SUMIFS(C22:F22, C6:F6, "19MEE337_CO4")</f>
        <v>0</v>
      </c>
      <c r="L22" s="25">
        <f>SUMIFS(C22:F22, C6:F6, "19MEE337_CO5")</f>
        <v>9.3000000000000007</v>
      </c>
    </row>
    <row r="23" spans="1:12" x14ac:dyDescent="0.3">
      <c r="A23" s="24"/>
      <c r="B23" s="24"/>
      <c r="C23" s="24"/>
      <c r="D23" s="24">
        <v>15.93333333</v>
      </c>
      <c r="E23" s="24"/>
      <c r="F23" s="24">
        <v>8.5666666669999998</v>
      </c>
      <c r="H23" s="25">
        <f>SUMIFS(C23:F23, C6:F6, "19MEE337_CO1")</f>
        <v>0</v>
      </c>
      <c r="I23" s="25">
        <f>SUMIFS(C23:F23, C6:F6, "19MEE337_CO2")</f>
        <v>15.93333333</v>
      </c>
      <c r="J23" s="25">
        <f>SUMIFS(C23:F23, C6:F6, "19MEE337_CO3")</f>
        <v>0</v>
      </c>
      <c r="K23" s="25">
        <f>SUMIFS(C23:F23, C6:F6, "19MEE337_CO4")</f>
        <v>0</v>
      </c>
      <c r="L23" s="25">
        <f>SUMIFS(C23:F23, C6:F6, "19MEE337_CO5")</f>
        <v>8.5666666669999998</v>
      </c>
    </row>
    <row r="24" spans="1:12" x14ac:dyDescent="0.3">
      <c r="A24" s="26"/>
      <c r="B24" s="26"/>
      <c r="C24" s="26">
        <v>4</v>
      </c>
      <c r="D24" s="26">
        <v>18.366666670000001</v>
      </c>
      <c r="E24" s="26">
        <v>1</v>
      </c>
      <c r="F24" s="26">
        <v>10.633333329999999</v>
      </c>
      <c r="H24" s="25">
        <f>SUMIFS(C24:F24, C6:F6, "19MEE337_CO1")</f>
        <v>4</v>
      </c>
      <c r="I24" s="25">
        <f>SUMIFS(C24:F24, C6:F6, "19MEE337_CO2")</f>
        <v>18.366666670000001</v>
      </c>
      <c r="J24" s="25">
        <f>SUMIFS(C24:F24, C6:F6, "19MEE337_CO3")</f>
        <v>1</v>
      </c>
      <c r="K24" s="25">
        <f>SUMIFS(C24:F24, C6:F6, "19MEE337_CO4")</f>
        <v>0</v>
      </c>
      <c r="L24" s="25">
        <f>SUMIFS(C24:F24, C6:F6, "19MEE337_CO5")</f>
        <v>10.633333329999999</v>
      </c>
    </row>
    <row r="25" spans="1:12" x14ac:dyDescent="0.3">
      <c r="A25" s="24"/>
      <c r="B25" s="24"/>
      <c r="C25" s="24">
        <v>6</v>
      </c>
      <c r="D25" s="24">
        <v>12.7</v>
      </c>
      <c r="E25" s="24">
        <v>4</v>
      </c>
      <c r="F25" s="24">
        <v>6.3</v>
      </c>
      <c r="H25" s="25">
        <f>SUMIFS(C25:F25, C6:F6, "19MEE337_CO1")</f>
        <v>6</v>
      </c>
      <c r="I25" s="25">
        <f>SUMIFS(C25:F25, C6:F6, "19MEE337_CO2")</f>
        <v>12.7</v>
      </c>
      <c r="J25" s="25">
        <f>SUMIFS(C25:F25, C6:F6, "19MEE337_CO3")</f>
        <v>4</v>
      </c>
      <c r="K25" s="25">
        <f>SUMIFS(C25:F25, C6:F6, "19MEE337_CO4")</f>
        <v>0</v>
      </c>
      <c r="L25" s="25">
        <f>SUMIFS(C25:F25, C6:F6, "19MEE337_CO5")</f>
        <v>6.3</v>
      </c>
    </row>
    <row r="26" spans="1:12" x14ac:dyDescent="0.3">
      <c r="A26" s="26"/>
      <c r="B26" s="26"/>
      <c r="C26" s="26">
        <v>6</v>
      </c>
      <c r="D26" s="26">
        <v>18.43333333</v>
      </c>
      <c r="E26" s="26">
        <v>2</v>
      </c>
      <c r="F26" s="26">
        <v>10.56666667</v>
      </c>
      <c r="H26" s="25">
        <f>SUMIFS(C26:F26, C6:F6, "19MEE337_CO1")</f>
        <v>6</v>
      </c>
      <c r="I26" s="25">
        <f>SUMIFS(C26:F26, C6:F6, "19MEE337_CO2")</f>
        <v>18.43333333</v>
      </c>
      <c r="J26" s="25">
        <f>SUMIFS(C26:F26, C6:F6, "19MEE337_CO3")</f>
        <v>2</v>
      </c>
      <c r="K26" s="25">
        <f>SUMIFS(C26:F26, C6:F6, "19MEE337_CO4")</f>
        <v>0</v>
      </c>
      <c r="L26" s="25">
        <f>SUMIFS(C26:F26, C6:F6, "19MEE337_CO5")</f>
        <v>10.56666667</v>
      </c>
    </row>
    <row r="27" spans="1:12" x14ac:dyDescent="0.3">
      <c r="A27" s="24"/>
      <c r="B27" s="24"/>
      <c r="C27" s="24">
        <v>5.5</v>
      </c>
      <c r="D27" s="24">
        <v>13.766666669999999</v>
      </c>
      <c r="E27" s="24">
        <v>1</v>
      </c>
      <c r="F27" s="24">
        <v>8.2333333329999991</v>
      </c>
      <c r="H27" s="25">
        <f>SUMIFS(C27:F27, C6:F6, "19MEE337_CO1")</f>
        <v>5.5</v>
      </c>
      <c r="I27" s="25">
        <f>SUMIFS(C27:F27, C6:F6, "19MEE337_CO2")</f>
        <v>13.766666669999999</v>
      </c>
      <c r="J27" s="25">
        <f>SUMIFS(C27:F27, C6:F6, "19MEE337_CO3")</f>
        <v>1</v>
      </c>
      <c r="K27" s="25">
        <f>SUMIFS(C27:F27, C6:F6, "19MEE337_CO4")</f>
        <v>0</v>
      </c>
      <c r="L27" s="25">
        <f>SUMIFS(C27:F27, C6:F6, "19MEE337_CO5")</f>
        <v>8.2333333329999991</v>
      </c>
    </row>
    <row r="28" spans="1:12" x14ac:dyDescent="0.3">
      <c r="A28" s="26"/>
      <c r="B28" s="26"/>
      <c r="C28" s="26">
        <v>5</v>
      </c>
      <c r="D28" s="26">
        <v>16.93333333</v>
      </c>
      <c r="E28" s="26"/>
      <c r="F28" s="26">
        <v>11.06666667</v>
      </c>
      <c r="H28" s="25">
        <f>SUMIFS(C28:F28, C6:F6, "19MEE337_CO1")</f>
        <v>5</v>
      </c>
      <c r="I28" s="25">
        <f>SUMIFS(C28:F28, C6:F6, "19MEE337_CO2")</f>
        <v>16.93333333</v>
      </c>
      <c r="J28" s="25">
        <f>SUMIFS(C28:F28, C6:F6, "19MEE337_CO3")</f>
        <v>0</v>
      </c>
      <c r="K28" s="25">
        <f>SUMIFS(C28:F28, C6:F6, "19MEE337_CO4")</f>
        <v>0</v>
      </c>
      <c r="L28" s="25">
        <f>SUMIFS(C28:F28, C6:F6, "19MEE337_CO5")</f>
        <v>11.06666667</v>
      </c>
    </row>
    <row r="29" spans="1:12" x14ac:dyDescent="0.3">
      <c r="A29" s="24"/>
      <c r="B29" s="24"/>
      <c r="C29" s="24">
        <v>6</v>
      </c>
      <c r="D29" s="24">
        <v>15.2</v>
      </c>
      <c r="E29" s="24"/>
      <c r="F29" s="24">
        <v>7.8</v>
      </c>
      <c r="H29" s="25">
        <f>SUMIFS(C29:F29, C6:F6, "19MEE337_CO1")</f>
        <v>6</v>
      </c>
      <c r="I29" s="25">
        <f>SUMIFS(C29:F29, C6:F6, "19MEE337_CO2")</f>
        <v>15.2</v>
      </c>
      <c r="J29" s="25">
        <f>SUMIFS(C29:F29, C6:F6, "19MEE337_CO3")</f>
        <v>0</v>
      </c>
      <c r="K29" s="25">
        <f>SUMIFS(C29:F29, C6:F6, "19MEE337_CO4")</f>
        <v>0</v>
      </c>
      <c r="L29" s="25">
        <f>SUMIFS(C29:F29, C6:F6, "19MEE337_CO5")</f>
        <v>7.8</v>
      </c>
    </row>
    <row r="30" spans="1:12" x14ac:dyDescent="0.3">
      <c r="A30" s="26"/>
      <c r="B30" s="26"/>
      <c r="C30" s="26">
        <v>5</v>
      </c>
      <c r="D30" s="26">
        <v>14.95</v>
      </c>
      <c r="E30" s="26">
        <v>2</v>
      </c>
      <c r="F30" s="26">
        <v>7.55</v>
      </c>
      <c r="H30" s="25">
        <f>SUMIFS(C30:F30, C6:F6, "19MEE337_CO1")</f>
        <v>5</v>
      </c>
      <c r="I30" s="25">
        <f>SUMIFS(C30:F30, C6:F6, "19MEE337_CO2")</f>
        <v>14.95</v>
      </c>
      <c r="J30" s="25">
        <f>SUMIFS(C30:F30, C6:F6, "19MEE337_CO3")</f>
        <v>2</v>
      </c>
      <c r="K30" s="25">
        <f>SUMIFS(C30:F30, C6:F6, "19MEE337_CO4")</f>
        <v>0</v>
      </c>
      <c r="L30" s="25">
        <f>SUMIFS(C30:F30, C6:F6, "19MEE337_CO5")</f>
        <v>7.55</v>
      </c>
    </row>
    <row r="31" spans="1:12" x14ac:dyDescent="0.3">
      <c r="A31" s="24"/>
      <c r="B31" s="24"/>
      <c r="C31" s="24">
        <v>4</v>
      </c>
      <c r="D31" s="24">
        <v>19.366666670000001</v>
      </c>
      <c r="E31" s="24"/>
      <c r="F31" s="24">
        <v>10.633333329999999</v>
      </c>
      <c r="H31" s="25">
        <f>SUMIFS(C31:F31, C6:F6, "19MEE337_CO1")</f>
        <v>4</v>
      </c>
      <c r="I31" s="25">
        <f>SUMIFS(C31:F31, C6:F6, "19MEE337_CO2")</f>
        <v>19.366666670000001</v>
      </c>
      <c r="J31" s="25">
        <f>SUMIFS(C31:F31, C6:F6, "19MEE337_CO3")</f>
        <v>0</v>
      </c>
      <c r="K31" s="25">
        <f>SUMIFS(C31:F31, C6:F6, "19MEE337_CO4")</f>
        <v>0</v>
      </c>
      <c r="L31" s="25">
        <f>SUMIFS(C31:F31, C6:F6, "19MEE337_CO5")</f>
        <v>10.633333329999999</v>
      </c>
    </row>
    <row r="32" spans="1:12" x14ac:dyDescent="0.3">
      <c r="A32" s="26"/>
      <c r="B32" s="26"/>
      <c r="C32" s="26">
        <v>4</v>
      </c>
      <c r="D32" s="26">
        <v>15.55</v>
      </c>
      <c r="E32" s="26">
        <v>1</v>
      </c>
      <c r="F32" s="26">
        <v>7.95</v>
      </c>
      <c r="H32" s="25">
        <f>SUMIFS(C32:F32, C6:F6, "19MEE337_CO1")</f>
        <v>4</v>
      </c>
      <c r="I32" s="25">
        <f>SUMIFS(C32:F32, C6:F6, "19MEE337_CO2")</f>
        <v>15.55</v>
      </c>
      <c r="J32" s="25">
        <f>SUMIFS(C32:F32, C6:F6, "19MEE337_CO3")</f>
        <v>1</v>
      </c>
      <c r="K32" s="25">
        <f>SUMIFS(C32:F32, C6:F6, "19MEE337_CO4")</f>
        <v>0</v>
      </c>
      <c r="L32" s="25">
        <f>SUMIFS(C32:F32, C6:F6, "19MEE337_CO5")</f>
        <v>7.95</v>
      </c>
    </row>
    <row r="33" spans="1:12" x14ac:dyDescent="0.3">
      <c r="A33" s="24"/>
      <c r="B33" s="24"/>
      <c r="C33" s="24">
        <v>7</v>
      </c>
      <c r="D33" s="24">
        <v>19.266666669999999</v>
      </c>
      <c r="E33" s="24">
        <v>4</v>
      </c>
      <c r="F33" s="24">
        <v>10.233333330000001</v>
      </c>
      <c r="H33" s="25">
        <f>SUMIFS(C33:F33, C6:F6, "19MEE337_CO1")</f>
        <v>7</v>
      </c>
      <c r="I33" s="25">
        <f>SUMIFS(C33:F33, C6:F6, "19MEE337_CO2")</f>
        <v>19.266666669999999</v>
      </c>
      <c r="J33" s="25">
        <f>SUMIFS(C33:F33, C6:F6, "19MEE337_CO3")</f>
        <v>4</v>
      </c>
      <c r="K33" s="25">
        <f>SUMIFS(C33:F33, C6:F6, "19MEE337_CO4")</f>
        <v>0</v>
      </c>
      <c r="L33" s="25">
        <f>SUMIFS(C33:F33, C6:F6, "19MEE337_CO5")</f>
        <v>10.233333330000001</v>
      </c>
    </row>
    <row r="34" spans="1:12" x14ac:dyDescent="0.3">
      <c r="A34" s="26"/>
      <c r="B34" s="26"/>
      <c r="C34" s="26">
        <v>5</v>
      </c>
      <c r="D34" s="26">
        <v>14.7</v>
      </c>
      <c r="E34" s="26">
        <v>2</v>
      </c>
      <c r="F34" s="26">
        <v>7.3</v>
      </c>
      <c r="H34" s="25">
        <f>SUMIFS(C34:F34, C6:F6, "19MEE337_CO1")</f>
        <v>5</v>
      </c>
      <c r="I34" s="25">
        <f>SUMIFS(C34:F34, C6:F6, "19MEE337_CO2")</f>
        <v>14.7</v>
      </c>
      <c r="J34" s="25">
        <f>SUMIFS(C34:F34, C6:F6, "19MEE337_CO3")</f>
        <v>2</v>
      </c>
      <c r="K34" s="25">
        <f>SUMIFS(C34:F34, C6:F6, "19MEE337_CO4")</f>
        <v>0</v>
      </c>
      <c r="L34" s="25">
        <f>SUMIFS(C34:F34, C6:F6, "19MEE337_CO5")</f>
        <v>7.3</v>
      </c>
    </row>
    <row r="35" spans="1:12" x14ac:dyDescent="0.3">
      <c r="A35" s="24"/>
      <c r="B35" s="24"/>
      <c r="C35" s="24">
        <v>5</v>
      </c>
      <c r="D35" s="24">
        <v>16.116666670000001</v>
      </c>
      <c r="E35" s="24">
        <v>2</v>
      </c>
      <c r="F35" s="24">
        <v>10.383333329999999</v>
      </c>
      <c r="H35" s="25">
        <f>SUMIFS(C35:F35, C6:F6, "19MEE337_CO1")</f>
        <v>5</v>
      </c>
      <c r="I35" s="25">
        <f>SUMIFS(C35:F35, C6:F6, "19MEE337_CO2")</f>
        <v>16.116666670000001</v>
      </c>
      <c r="J35" s="25">
        <f>SUMIFS(C35:F35, C6:F6, "19MEE337_CO3")</f>
        <v>2</v>
      </c>
      <c r="K35" s="25">
        <f>SUMIFS(C35:F35, C6:F6, "19MEE337_CO4")</f>
        <v>0</v>
      </c>
      <c r="L35" s="25">
        <f>SUMIFS(C35:F35, C6:F6, "19MEE337_CO5")</f>
        <v>10.383333329999999</v>
      </c>
    </row>
    <row r="36" spans="1:12" x14ac:dyDescent="0.3">
      <c r="A36" s="26"/>
      <c r="B36" s="26"/>
      <c r="C36" s="26">
        <v>3</v>
      </c>
      <c r="D36" s="26">
        <v>8.75</v>
      </c>
      <c r="E36" s="26">
        <v>1</v>
      </c>
      <c r="F36" s="26">
        <v>3.75</v>
      </c>
      <c r="H36" s="25">
        <f>SUMIFS(C36:F36, C6:F6, "19MEE337_CO1")</f>
        <v>3</v>
      </c>
      <c r="I36" s="25">
        <f>SUMIFS(C36:F36, C6:F6, "19MEE337_CO2")</f>
        <v>8.75</v>
      </c>
      <c r="J36" s="25">
        <f>SUMIFS(C36:F36, C6:F6, "19MEE337_CO3")</f>
        <v>1</v>
      </c>
      <c r="K36" s="25">
        <f>SUMIFS(C36:F36, C6:F6, "19MEE337_CO4")</f>
        <v>0</v>
      </c>
      <c r="L36" s="25">
        <f>SUMIFS(C36:F36, C6:F6, "19MEE337_CO5")</f>
        <v>3.75</v>
      </c>
    </row>
    <row r="37" spans="1:12" x14ac:dyDescent="0.3">
      <c r="A37" s="24"/>
      <c r="B37" s="24"/>
      <c r="C37" s="24">
        <v>4</v>
      </c>
      <c r="D37" s="24">
        <v>22.43333333</v>
      </c>
      <c r="E37" s="24"/>
      <c r="F37" s="24">
        <v>11.56666667</v>
      </c>
      <c r="H37" s="25">
        <f>SUMIFS(C37:F37, C6:F6, "19MEE337_CO1")</f>
        <v>4</v>
      </c>
      <c r="I37" s="25">
        <f>SUMIFS(C37:F37, C6:F6, "19MEE337_CO2")</f>
        <v>22.43333333</v>
      </c>
      <c r="J37" s="25">
        <f>SUMIFS(C37:F37, C6:F6, "19MEE337_CO3")</f>
        <v>0</v>
      </c>
      <c r="K37" s="25">
        <f>SUMIFS(C37:F37, C6:F6, "19MEE337_CO4")</f>
        <v>0</v>
      </c>
      <c r="L37" s="25">
        <f>SUMIFS(C37:F37, C6:F6, "19MEE337_CO5")</f>
        <v>11.56666667</v>
      </c>
    </row>
    <row r="38" spans="1:12" x14ac:dyDescent="0.3">
      <c r="A38" s="26"/>
      <c r="B38" s="26"/>
      <c r="C38" s="26">
        <v>4.5</v>
      </c>
      <c r="D38" s="26">
        <v>14.016666669999999</v>
      </c>
      <c r="E38" s="26">
        <v>2</v>
      </c>
      <c r="F38" s="26">
        <v>8.4833333329999991</v>
      </c>
      <c r="H38" s="25">
        <f>SUMIFS(C38:F38, C6:F6, "19MEE337_CO1")</f>
        <v>4.5</v>
      </c>
      <c r="I38" s="25">
        <f>SUMIFS(C38:F38, C6:F6, "19MEE337_CO2")</f>
        <v>14.016666669999999</v>
      </c>
      <c r="J38" s="25">
        <f>SUMIFS(C38:F38, C6:F6, "19MEE337_CO3")</f>
        <v>2</v>
      </c>
      <c r="K38" s="25">
        <f>SUMIFS(C38:F38, C6:F6, "19MEE337_CO4")</f>
        <v>0</v>
      </c>
      <c r="L38" s="25">
        <f>SUMIFS(C38:F38, C6:F6, "19MEE337_CO5")</f>
        <v>8.4833333329999991</v>
      </c>
    </row>
    <row r="39" spans="1:12" x14ac:dyDescent="0.3">
      <c r="A39" s="24"/>
      <c r="B39" s="24"/>
      <c r="C39" s="24"/>
      <c r="D39" s="24">
        <v>15.3</v>
      </c>
      <c r="E39" s="24"/>
      <c r="F39" s="24">
        <v>7.7</v>
      </c>
      <c r="H39" s="25">
        <f>SUMIFS(C39:F39, C6:F6, "19MEE337_CO1")</f>
        <v>0</v>
      </c>
      <c r="I39" s="25">
        <f>SUMIFS(C39:F39, C6:F6, "19MEE337_CO2")</f>
        <v>15.3</v>
      </c>
      <c r="J39" s="25">
        <f>SUMIFS(C39:F39, C6:F6, "19MEE337_CO3")</f>
        <v>0</v>
      </c>
      <c r="K39" s="25">
        <f>SUMIFS(C39:F39, C6:F6, "19MEE337_CO4")</f>
        <v>0</v>
      </c>
      <c r="L39" s="25">
        <f>SUMIFS(C39:F39, C6:F6, "19MEE337_CO5")</f>
        <v>7.7</v>
      </c>
    </row>
    <row r="40" spans="1:12" x14ac:dyDescent="0.3">
      <c r="A40" s="26"/>
      <c r="B40" s="26"/>
      <c r="C40" s="26">
        <v>5.5</v>
      </c>
      <c r="D40" s="26">
        <v>11.6</v>
      </c>
      <c r="E40" s="26">
        <v>2</v>
      </c>
      <c r="F40" s="26">
        <v>5.4</v>
      </c>
      <c r="H40" s="25">
        <f>SUMIFS(C40:F40, C6:F6, "19MEE337_CO1")</f>
        <v>5.5</v>
      </c>
      <c r="I40" s="25">
        <f>SUMIFS(C40:F40, C6:F6, "19MEE337_CO2")</f>
        <v>11.6</v>
      </c>
      <c r="J40" s="25">
        <f>SUMIFS(C40:F40, C6:F6, "19MEE337_CO3")</f>
        <v>2</v>
      </c>
      <c r="K40" s="25">
        <f>SUMIFS(C40:F40, C6:F6, "19MEE337_CO4")</f>
        <v>0</v>
      </c>
      <c r="L40" s="25">
        <f>SUMIFS(C40:F40, C6:F6, "19MEE337_CO5")</f>
        <v>5.4</v>
      </c>
    </row>
    <row r="41" spans="1:12" x14ac:dyDescent="0.3">
      <c r="A41" s="24"/>
      <c r="B41" s="24"/>
      <c r="C41" s="24">
        <v>4</v>
      </c>
      <c r="D41" s="24">
        <v>9.25</v>
      </c>
      <c r="E41" s="24">
        <v>2</v>
      </c>
      <c r="F41" s="24">
        <v>4.25</v>
      </c>
      <c r="H41" s="25">
        <f>SUMIFS(C41:F41, C6:F6, "19MEE337_CO1")</f>
        <v>4</v>
      </c>
      <c r="I41" s="25">
        <f>SUMIFS(C41:F41, C6:F6, "19MEE337_CO2")</f>
        <v>9.25</v>
      </c>
      <c r="J41" s="25">
        <f>SUMIFS(C41:F41, C6:F6, "19MEE337_CO3")</f>
        <v>2</v>
      </c>
      <c r="K41" s="25">
        <f>SUMIFS(C41:F41, C6:F6, "19MEE337_CO4")</f>
        <v>0</v>
      </c>
      <c r="L41" s="25">
        <f>SUMIFS(C41:F41, C6:F6, "19MEE337_CO5")</f>
        <v>4.25</v>
      </c>
    </row>
    <row r="42" spans="1:12" x14ac:dyDescent="0.3">
      <c r="A42" s="26"/>
      <c r="B42" s="26"/>
      <c r="C42" s="26">
        <v>6</v>
      </c>
      <c r="D42" s="26">
        <v>17.116666670000001</v>
      </c>
      <c r="E42" s="26">
        <v>2</v>
      </c>
      <c r="F42" s="26">
        <v>9.3833333329999995</v>
      </c>
      <c r="H42" s="25">
        <f>SUMIFS(C42:F42, C6:F6, "19MEE337_CO1")</f>
        <v>6</v>
      </c>
      <c r="I42" s="25">
        <f>SUMIFS(C42:F42, C6:F6, "19MEE337_CO2")</f>
        <v>17.116666670000001</v>
      </c>
      <c r="J42" s="25">
        <f>SUMIFS(C42:F42, C6:F6, "19MEE337_CO3")</f>
        <v>2</v>
      </c>
      <c r="K42" s="25">
        <f>SUMIFS(C42:F42, C6:F6, "19MEE337_CO4")</f>
        <v>0</v>
      </c>
      <c r="L42" s="25">
        <f>SUMIFS(C42:F42, C6:F6, "19MEE337_CO5")</f>
        <v>9.3833333329999995</v>
      </c>
    </row>
    <row r="43" spans="1:12" x14ac:dyDescent="0.3">
      <c r="A43" s="24"/>
      <c r="B43" s="24"/>
      <c r="C43" s="24">
        <v>3</v>
      </c>
      <c r="D43" s="24">
        <v>14.58333333</v>
      </c>
      <c r="E43" s="24"/>
      <c r="F43" s="24">
        <v>8.9166666669999994</v>
      </c>
      <c r="H43" s="25">
        <f>SUMIFS(C43:F43, C6:F6, "19MEE337_CO1")</f>
        <v>3</v>
      </c>
      <c r="I43" s="25">
        <f>SUMIFS(C43:F43, C6:F6, "19MEE337_CO2")</f>
        <v>14.58333333</v>
      </c>
      <c r="J43" s="25">
        <f>SUMIFS(C43:F43, C6:F6, "19MEE337_CO3")</f>
        <v>0</v>
      </c>
      <c r="K43" s="25">
        <f>SUMIFS(C43:F43, C6:F6, "19MEE337_CO4")</f>
        <v>0</v>
      </c>
      <c r="L43" s="25">
        <f>SUMIFS(C43:F43, C6:F6, "19MEE337_CO5")</f>
        <v>8.9166666669999994</v>
      </c>
    </row>
    <row r="44" spans="1:12" x14ac:dyDescent="0.3">
      <c r="A44" s="26"/>
      <c r="B44" s="26"/>
      <c r="C44" s="26"/>
      <c r="D44" s="26">
        <v>10.16666667</v>
      </c>
      <c r="E44" s="26">
        <v>4</v>
      </c>
      <c r="F44" s="26">
        <v>4.8333333329999997</v>
      </c>
      <c r="H44" s="25">
        <f>SUMIFS(C44:F44, C6:F6, "19MEE337_CO1")</f>
        <v>0</v>
      </c>
      <c r="I44" s="25">
        <f>SUMIFS(C44:F44, C6:F6, "19MEE337_CO2")</f>
        <v>10.16666667</v>
      </c>
      <c r="J44" s="25">
        <f>SUMIFS(C44:F44, C6:F6, "19MEE337_CO3")</f>
        <v>4</v>
      </c>
      <c r="K44" s="25">
        <f>SUMIFS(C44:F44, C6:F6, "19MEE337_CO4")</f>
        <v>0</v>
      </c>
      <c r="L44" s="25">
        <f>SUMIFS(C44:F44, C6:F6, "19MEE337_CO5")</f>
        <v>4.8333333329999997</v>
      </c>
    </row>
    <row r="45" spans="1:12" x14ac:dyDescent="0.3">
      <c r="A45" s="24"/>
      <c r="B45" s="24"/>
      <c r="C45" s="24">
        <v>3</v>
      </c>
      <c r="D45" s="24">
        <v>16.833333329999999</v>
      </c>
      <c r="E45" s="24">
        <v>4</v>
      </c>
      <c r="F45" s="24">
        <v>9.1666666669999994</v>
      </c>
      <c r="H45" s="25">
        <f>SUMIFS(C45:F45, C6:F6, "19MEE337_CO1")</f>
        <v>3</v>
      </c>
      <c r="I45" s="25">
        <f>SUMIFS(C45:F45, C6:F6, "19MEE337_CO2")</f>
        <v>16.833333329999999</v>
      </c>
      <c r="J45" s="25">
        <f>SUMIFS(C45:F45, C6:F6, "19MEE337_CO3")</f>
        <v>4</v>
      </c>
      <c r="K45" s="25">
        <f>SUMIFS(C45:F45, C6:F6, "19MEE337_CO4")</f>
        <v>0</v>
      </c>
      <c r="L45" s="25">
        <f>SUMIFS(C45:F45, C6:F6, "19MEE337_CO5")</f>
        <v>9.1666666669999994</v>
      </c>
    </row>
    <row r="46" spans="1:12" x14ac:dyDescent="0.3">
      <c r="A46" s="26"/>
      <c r="B46" s="26"/>
      <c r="C46" s="26">
        <v>4</v>
      </c>
      <c r="D46" s="26">
        <v>18.966666669999999</v>
      </c>
      <c r="E46" s="26">
        <v>4</v>
      </c>
      <c r="F46" s="26">
        <v>11.03333333</v>
      </c>
      <c r="H46" s="25">
        <f>SUMIFS(C46:F46, C6:F6, "19MEE337_CO1")</f>
        <v>4</v>
      </c>
      <c r="I46" s="25">
        <f>SUMIFS(C46:F46, C6:F6, "19MEE337_CO2")</f>
        <v>18.966666669999999</v>
      </c>
      <c r="J46" s="25">
        <f>SUMIFS(C46:F46, C6:F6, "19MEE337_CO3")</f>
        <v>4</v>
      </c>
      <c r="K46" s="25">
        <f>SUMIFS(C46:F46, C6:F6, "19MEE337_CO4")</f>
        <v>0</v>
      </c>
      <c r="L46" s="25">
        <f>SUMIFS(C46:F46, C6:F6, "19MEE337_CO5")</f>
        <v>11.03333333</v>
      </c>
    </row>
    <row r="47" spans="1:12" x14ac:dyDescent="0.3">
      <c r="A47" s="24"/>
      <c r="B47" s="24"/>
      <c r="C47" s="24">
        <v>6</v>
      </c>
      <c r="D47" s="24">
        <v>15.55</v>
      </c>
      <c r="E47" s="24">
        <v>4</v>
      </c>
      <c r="F47" s="24">
        <v>8.9499999999999993</v>
      </c>
      <c r="H47" s="25">
        <f>SUMIFS(C47:F47, C6:F6, "19MEE337_CO1")</f>
        <v>6</v>
      </c>
      <c r="I47" s="25">
        <f>SUMIFS(C47:F47, C6:F6, "19MEE337_CO2")</f>
        <v>15.55</v>
      </c>
      <c r="J47" s="25">
        <f>SUMIFS(C47:F47, C6:F6, "19MEE337_CO3")</f>
        <v>4</v>
      </c>
      <c r="K47" s="25">
        <f>SUMIFS(C47:F47, C6:F6, "19MEE337_CO4")</f>
        <v>0</v>
      </c>
      <c r="L47" s="25">
        <f>SUMIFS(C47:F47, C6:F6, "19MEE337_CO5")</f>
        <v>8.9499999999999993</v>
      </c>
    </row>
    <row r="48" spans="1:12" x14ac:dyDescent="0.3">
      <c r="A48" s="26"/>
      <c r="B48" s="26"/>
      <c r="C48" s="26">
        <v>6</v>
      </c>
      <c r="D48" s="26">
        <v>14.83333333</v>
      </c>
      <c r="E48" s="26">
        <v>2</v>
      </c>
      <c r="F48" s="26">
        <v>8.1666666669999994</v>
      </c>
      <c r="H48" s="25">
        <f>SUMIFS(C48:F48, C6:F6, "19MEE337_CO1")</f>
        <v>6</v>
      </c>
      <c r="I48" s="25">
        <f>SUMIFS(C48:F48, C6:F6, "19MEE337_CO2")</f>
        <v>14.83333333</v>
      </c>
      <c r="J48" s="25">
        <f>SUMIFS(C48:F48, C6:F6, "19MEE337_CO3")</f>
        <v>2</v>
      </c>
      <c r="K48" s="25">
        <f>SUMIFS(C48:F48, C6:F6, "19MEE337_CO4")</f>
        <v>0</v>
      </c>
      <c r="L48" s="25">
        <f>SUMIFS(C48:F48, C6:F6, "19MEE337_CO5")</f>
        <v>8.1666666669999994</v>
      </c>
    </row>
    <row r="49" spans="1:12" x14ac:dyDescent="0.3">
      <c r="A49" s="24"/>
      <c r="B49" s="24"/>
      <c r="C49" s="24">
        <v>6</v>
      </c>
      <c r="D49" s="24">
        <v>14.766666669999999</v>
      </c>
      <c r="E49" s="24"/>
      <c r="F49" s="24">
        <v>8.2333333329999991</v>
      </c>
      <c r="H49" s="25">
        <f>SUMIFS(C49:F49, C6:F6, "19MEE337_CO1")</f>
        <v>6</v>
      </c>
      <c r="I49" s="25">
        <f>SUMIFS(C49:F49, C6:F6, "19MEE337_CO2")</f>
        <v>14.766666669999999</v>
      </c>
      <c r="J49" s="25">
        <f>SUMIFS(C49:F49, C6:F6, "19MEE337_CO3")</f>
        <v>0</v>
      </c>
      <c r="K49" s="25">
        <f>SUMIFS(C49:F49, C6:F6, "19MEE337_CO4")</f>
        <v>0</v>
      </c>
      <c r="L49" s="25">
        <f>SUMIFS(C49:F49, C6:F6, "19MEE337_CO5")</f>
        <v>8.2333333329999991</v>
      </c>
    </row>
    <row r="50" spans="1:12" x14ac:dyDescent="0.3">
      <c r="A50" s="26"/>
      <c r="B50" s="26"/>
      <c r="C50" s="26"/>
      <c r="D50" s="26">
        <v>15</v>
      </c>
      <c r="E50" s="26">
        <v>1</v>
      </c>
      <c r="F50" s="26">
        <v>8.5</v>
      </c>
      <c r="H50" s="25">
        <f>SUMIFS(C50:F50, C6:F6, "19MEE337_CO1")</f>
        <v>0</v>
      </c>
      <c r="I50" s="25">
        <f>SUMIFS(C50:F50, C6:F6, "19MEE337_CO2")</f>
        <v>15</v>
      </c>
      <c r="J50" s="25">
        <f>SUMIFS(C50:F50, C6:F6, "19MEE337_CO3")</f>
        <v>1</v>
      </c>
      <c r="K50" s="25">
        <f>SUMIFS(C50:F50, C6:F6, "19MEE337_CO4")</f>
        <v>0</v>
      </c>
      <c r="L50" s="25">
        <f>SUMIFS(C50:F50, C6:F6, "19MEE337_CO5")</f>
        <v>8.5</v>
      </c>
    </row>
    <row r="51" spans="1:12" x14ac:dyDescent="0.3">
      <c r="A51" s="24"/>
      <c r="B51" s="24"/>
      <c r="C51" s="24">
        <v>3.5</v>
      </c>
      <c r="D51" s="24">
        <v>18.75</v>
      </c>
      <c r="E51" s="24">
        <v>4</v>
      </c>
      <c r="F51" s="24">
        <v>11.25</v>
      </c>
      <c r="H51" s="25">
        <f>SUMIFS(C51:F51, C6:F6, "19MEE337_CO1")</f>
        <v>3.5</v>
      </c>
      <c r="I51" s="25">
        <f>SUMIFS(C51:F51, C6:F6, "19MEE337_CO2")</f>
        <v>18.75</v>
      </c>
      <c r="J51" s="25">
        <f>SUMIFS(C51:F51, C6:F6, "19MEE337_CO3")</f>
        <v>4</v>
      </c>
      <c r="K51" s="25">
        <f>SUMIFS(C51:F51, C6:F6, "19MEE337_CO4")</f>
        <v>0</v>
      </c>
      <c r="L51" s="25">
        <f>SUMIFS(C51:F51, C6:F6, "19MEE337_CO5")</f>
        <v>11.25</v>
      </c>
    </row>
    <row r="52" spans="1:12" x14ac:dyDescent="0.3">
      <c r="A52" s="26"/>
      <c r="B52" s="26"/>
      <c r="C52" s="26">
        <v>3.5</v>
      </c>
      <c r="D52" s="26">
        <v>8.1666666669999994</v>
      </c>
      <c r="E52" s="26">
        <v>2</v>
      </c>
      <c r="F52" s="26">
        <v>3.8333333330000001</v>
      </c>
      <c r="H52" s="25">
        <f>SUMIFS(C52:F52, C6:F6, "19MEE337_CO1")</f>
        <v>3.5</v>
      </c>
      <c r="I52" s="25">
        <f>SUMIFS(C52:F52, C6:F6, "19MEE337_CO2")</f>
        <v>8.1666666669999994</v>
      </c>
      <c r="J52" s="25">
        <f>SUMIFS(C52:F52, C6:F6, "19MEE337_CO3")</f>
        <v>2</v>
      </c>
      <c r="K52" s="25">
        <f>SUMIFS(C52:F52, C6:F6, "19MEE337_CO4")</f>
        <v>0</v>
      </c>
      <c r="L52" s="25">
        <f>SUMIFS(C52:F52, C6:F6, "19MEE337_CO5")</f>
        <v>3.8333333330000001</v>
      </c>
    </row>
    <row r="55" spans="1:12" x14ac:dyDescent="0.3">
      <c r="A55" s="27" t="s">
        <v>57</v>
      </c>
      <c r="B55" s="46" t="s">
        <v>58</v>
      </c>
      <c r="C55" s="47"/>
    </row>
    <row r="56" spans="1:12" x14ac:dyDescent="0.3">
      <c r="A56" s="28" t="s">
        <v>59</v>
      </c>
      <c r="B56" s="49" t="s">
        <v>60</v>
      </c>
      <c r="C56" s="47"/>
    </row>
    <row r="57" spans="1:12" x14ac:dyDescent="0.3">
      <c r="A57" s="29" t="s">
        <v>61</v>
      </c>
      <c r="B57" s="50" t="s">
        <v>62</v>
      </c>
      <c r="C57" s="47"/>
    </row>
    <row r="58" spans="1:12" x14ac:dyDescent="0.3">
      <c r="A58" s="30" t="s">
        <v>76</v>
      </c>
      <c r="B58" s="51" t="s">
        <v>77</v>
      </c>
      <c r="C58" s="47"/>
    </row>
    <row r="59" spans="1:12" x14ac:dyDescent="0.3">
      <c r="A59" s="31" t="s">
        <v>78</v>
      </c>
      <c r="B59" s="48" t="s">
        <v>79</v>
      </c>
      <c r="C59" s="47"/>
    </row>
  </sheetData>
  <sheetProtection shee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A11:F52">
    <cfRule type="expression" dxfId="57" priority="34">
      <formula>ISBLANK(A11)</formula>
    </cfRule>
  </conditionalFormatting>
  <conditionalFormatting sqref="C3">
    <cfRule type="expression" dxfId="56" priority="2">
      <formula>ISBLANK(C3)</formula>
    </cfRule>
  </conditionalFormatting>
  <conditionalFormatting sqref="C4">
    <cfRule type="expression" dxfId="55" priority="4">
      <formula>ISBLANK(C4)</formula>
    </cfRule>
  </conditionalFormatting>
  <conditionalFormatting sqref="C5">
    <cfRule type="expression" dxfId="54" priority="6">
      <formula>ISBLANK(C5)</formula>
    </cfRule>
  </conditionalFormatting>
  <conditionalFormatting sqref="C10">
    <cfRule type="expression" dxfId="53" priority="33">
      <formula>COUNTIF(C11:C52, "&gt;="&amp;$C$4)=0</formula>
    </cfRule>
  </conditionalFormatting>
  <conditionalFormatting sqref="C11:C52">
    <cfRule type="expression" dxfId="52" priority="35">
      <formula>C11&gt;$C$3</formula>
    </cfRule>
  </conditionalFormatting>
  <conditionalFormatting sqref="C3:F3">
    <cfRule type="expression" dxfId="51" priority="1">
      <formula>OR(C3&gt;100,C3&lt;0)</formula>
    </cfRule>
  </conditionalFormatting>
  <conditionalFormatting sqref="C4:F4">
    <cfRule type="expression" dxfId="50" priority="3">
      <formula>OR(C4&gt;max_marks_cell,C4&lt;0)</formula>
    </cfRule>
  </conditionalFormatting>
  <conditionalFormatting sqref="C5:F5">
    <cfRule type="expression" dxfId="49" priority="5">
      <formula>OR(C5&gt;5,C5&lt;0)</formula>
    </cfRule>
  </conditionalFormatting>
  <conditionalFormatting sqref="C7:F7">
    <cfRule type="expression" dxfId="48" priority="7">
      <formula>OR(C7&gt;100,C7&lt;0)</formula>
    </cfRule>
    <cfRule type="expression" dxfId="47" priority="8">
      <formula>ISBLANK(C7)</formula>
    </cfRule>
  </conditionalFormatting>
  <conditionalFormatting sqref="D10">
    <cfRule type="expression" dxfId="46" priority="38">
      <formula>COUNTIF(D11:D52, "&gt;="&amp;$D$4)=0</formula>
    </cfRule>
  </conditionalFormatting>
  <conditionalFormatting sqref="D11:D52">
    <cfRule type="expression" dxfId="45" priority="40">
      <formula>D11&gt;$D$3</formula>
    </cfRule>
  </conditionalFormatting>
  <conditionalFormatting sqref="D3:F5">
    <cfRule type="expression" dxfId="44" priority="10">
      <formula>ISBLANK(D3)</formula>
    </cfRule>
  </conditionalFormatting>
  <conditionalFormatting sqref="E10">
    <cfRule type="expression" dxfId="43" priority="43">
      <formula>COUNTIF(E11:E52, "&gt;="&amp;$E$4)=0</formula>
    </cfRule>
  </conditionalFormatting>
  <conditionalFormatting sqref="E11:E52">
    <cfRule type="expression" dxfId="42" priority="45">
      <formula>E11&gt;$E$3</formula>
    </cfRule>
  </conditionalFormatting>
  <conditionalFormatting sqref="F10">
    <cfRule type="expression" dxfId="41" priority="48">
      <formula>COUNTIF(F11:F52, "&gt;="&amp;$F$4)=0</formula>
    </cfRule>
  </conditionalFormatting>
  <conditionalFormatting sqref="F11:F52">
    <cfRule type="expression" dxfId="4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topLeftCell="C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68</v>
      </c>
      <c r="C3" s="24">
        <v>20</v>
      </c>
      <c r="D3" s="24">
        <v>20</v>
      </c>
      <c r="E3" s="24">
        <v>20</v>
      </c>
      <c r="F3" s="24">
        <v>20</v>
      </c>
      <c r="G3" s="24">
        <v>20</v>
      </c>
      <c r="I3" s="25">
        <f>SUMIFS(C3:G3, C6:G6, "19MEE337_CO1")</f>
        <v>20</v>
      </c>
      <c r="J3" s="25">
        <f>SUMIFS(C3:G3, C6:G6, "19MEE337_CO2")</f>
        <v>20</v>
      </c>
      <c r="K3" s="25">
        <f>SUMIFS(C3:G3, C6:G6, "19MEE337_CO3")</f>
        <v>20</v>
      </c>
      <c r="L3" s="25">
        <f>SUMIFS(C3:G3, C6:G6, "19MEE337_CO4")</f>
        <v>20</v>
      </c>
      <c r="M3" s="25">
        <f>SUMIFS(C3:G3, C6:G6, "19MEE337_CO5")</f>
        <v>20</v>
      </c>
    </row>
    <row r="4" spans="1:13" x14ac:dyDescent="0.3">
      <c r="A4" s="2"/>
      <c r="B4" s="22" t="s">
        <v>69</v>
      </c>
      <c r="C4" s="26">
        <f>Combined_Input_Details!B14/100*C3</f>
        <v>12</v>
      </c>
      <c r="D4" s="26">
        <f>Combined_Input_Details!B14/100*D3</f>
        <v>12</v>
      </c>
      <c r="E4" s="26">
        <f>Combined_Input_Details!B14/100*E3</f>
        <v>12</v>
      </c>
      <c r="F4" s="26">
        <f>Combined_Input_Details!B14/100*F3</f>
        <v>12</v>
      </c>
      <c r="G4" s="26">
        <f>Combined_Input_Details!B14/100*G3</f>
        <v>12</v>
      </c>
      <c r="I4" s="25">
        <f>SUMIFS(C4:G4, C6:G6, "19MEE337_CO1")</f>
        <v>12</v>
      </c>
      <c r="J4" s="25">
        <f>SUMIFS(C4:G4, C6:G6, "19MEE337_CO2")</f>
        <v>12</v>
      </c>
      <c r="K4" s="25">
        <f>SUMIFS(C4:G4, C6:G6, "19MEE337_CO3")</f>
        <v>12</v>
      </c>
      <c r="L4" s="25">
        <f>SUMIFS(C4:G4, C6:G6, "19MEE337_CO4")</f>
        <v>12</v>
      </c>
      <c r="M4" s="25">
        <f>SUMIFS(C4:G4, C6:G6, "19MEE337_CO5")</f>
        <v>12</v>
      </c>
    </row>
    <row r="5" spans="1:13" x14ac:dyDescent="0.3">
      <c r="A5" s="2"/>
      <c r="B5" s="22" t="s">
        <v>70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71</v>
      </c>
      <c r="C6" s="5" t="str">
        <f>CONCATENATE("19MEE337_CO", C5)</f>
        <v>19MEE337_CO1</v>
      </c>
      <c r="D6" s="5" t="str">
        <f>CONCATENATE("19MEE337_CO", D5)</f>
        <v>19MEE337_CO2</v>
      </c>
      <c r="E6" s="5" t="str">
        <f>CONCATENATE("19MEE337_CO", E5)</f>
        <v>19MEE337_CO3</v>
      </c>
      <c r="F6" s="5" t="str">
        <f>CONCATENATE("19MEE337_CO", F5)</f>
        <v>19MEE337_CO4</v>
      </c>
      <c r="G6" s="5" t="str">
        <f>CONCATENATE("19MEE337_CO", G5)</f>
        <v>19MEE337_CO5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73</v>
      </c>
      <c r="C9" s="44"/>
      <c r="D9" s="44"/>
      <c r="E9" s="44"/>
      <c r="F9" s="44"/>
      <c r="G9" s="44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/>
      <c r="C11" s="24">
        <v>17.2</v>
      </c>
      <c r="D11" s="24">
        <v>17.2</v>
      </c>
      <c r="E11" s="24">
        <v>17.2</v>
      </c>
      <c r="F11" s="24">
        <v>17.2</v>
      </c>
      <c r="G11" s="24">
        <v>17.2</v>
      </c>
      <c r="I11" s="25">
        <f>SUMIFS(C11:G11, C6:G6, "19MEE337_CO1")</f>
        <v>17.2</v>
      </c>
      <c r="J11" s="25">
        <f>SUMIFS(C11:G11, C6:G6, "19MEE337_CO2")</f>
        <v>17.2</v>
      </c>
      <c r="K11" s="25">
        <f>SUMIFS(C11:G11, C6:G6, "19MEE337_CO3")</f>
        <v>17.2</v>
      </c>
      <c r="L11" s="25">
        <f>SUMIFS(C11:G11, C6:G6, "19MEE337_CO4")</f>
        <v>17.2</v>
      </c>
      <c r="M11" s="25">
        <f>SUMIFS(C11:G11, C6:G6, "19MEE337_CO5")</f>
        <v>17.2</v>
      </c>
    </row>
    <row r="12" spans="1:13" x14ac:dyDescent="0.3">
      <c r="A12" s="26"/>
      <c r="B12" s="26"/>
      <c r="C12" s="26">
        <v>17</v>
      </c>
      <c r="D12" s="26">
        <v>17</v>
      </c>
      <c r="E12" s="26">
        <v>17</v>
      </c>
      <c r="F12" s="26">
        <v>17</v>
      </c>
      <c r="G12" s="26">
        <v>17</v>
      </c>
      <c r="I12" s="25">
        <f>SUMIFS(C12:G12, C6:G6, "19MEE337_CO1")</f>
        <v>17</v>
      </c>
      <c r="J12" s="25">
        <f>SUMIFS(C12:G12, C6:G6, "19MEE337_CO2")</f>
        <v>17</v>
      </c>
      <c r="K12" s="25">
        <f>SUMIFS(C12:G12, C6:G6, "19MEE337_CO3")</f>
        <v>17</v>
      </c>
      <c r="L12" s="25">
        <f>SUMIFS(C12:G12, C6:G6, "19MEE337_CO4")</f>
        <v>17</v>
      </c>
      <c r="M12" s="25">
        <f>SUMIFS(C12:G12, C6:G6, "19MEE337_CO5")</f>
        <v>17</v>
      </c>
    </row>
    <row r="13" spans="1:13" x14ac:dyDescent="0.3">
      <c r="A13" s="24"/>
      <c r="B13" s="24"/>
      <c r="C13" s="24">
        <v>17.8</v>
      </c>
      <c r="D13" s="24">
        <v>17.8</v>
      </c>
      <c r="E13" s="24">
        <v>17.8</v>
      </c>
      <c r="F13" s="24">
        <v>17.8</v>
      </c>
      <c r="G13" s="24">
        <v>17.8</v>
      </c>
      <c r="I13" s="25">
        <f>SUMIFS(C13:G13, C6:G6, "19MEE337_CO1")</f>
        <v>17.8</v>
      </c>
      <c r="J13" s="25">
        <f>SUMIFS(C13:G13, C6:G6, "19MEE337_CO2")</f>
        <v>17.8</v>
      </c>
      <c r="K13" s="25">
        <f>SUMIFS(C13:G13, C6:G6, "19MEE337_CO3")</f>
        <v>17.8</v>
      </c>
      <c r="L13" s="25">
        <f>SUMIFS(C13:G13, C6:G6, "19MEE337_CO4")</f>
        <v>17.8</v>
      </c>
      <c r="M13" s="25">
        <f>SUMIFS(C13:G13, C6:G6, "19MEE337_CO5")</f>
        <v>17.8</v>
      </c>
    </row>
    <row r="14" spans="1:13" x14ac:dyDescent="0.3">
      <c r="A14" s="26"/>
      <c r="B14" s="26"/>
      <c r="C14" s="26">
        <v>17.399999999999999</v>
      </c>
      <c r="D14" s="26">
        <v>17.399999999999999</v>
      </c>
      <c r="E14" s="26">
        <v>17.399999999999999</v>
      </c>
      <c r="F14" s="26">
        <v>17.399999999999999</v>
      </c>
      <c r="G14" s="26">
        <v>17.399999999999999</v>
      </c>
      <c r="I14" s="25">
        <f>SUMIFS(C14:G14, C6:G6, "19MEE337_CO1")</f>
        <v>17.399999999999999</v>
      </c>
      <c r="J14" s="25">
        <f>SUMIFS(C14:G14, C6:G6, "19MEE337_CO2")</f>
        <v>17.399999999999999</v>
      </c>
      <c r="K14" s="25">
        <f>SUMIFS(C14:G14, C6:G6, "19MEE337_CO3")</f>
        <v>17.399999999999999</v>
      </c>
      <c r="L14" s="25">
        <f>SUMIFS(C14:G14, C6:G6, "19MEE337_CO4")</f>
        <v>17.399999999999999</v>
      </c>
      <c r="M14" s="25">
        <f>SUMIFS(C14:G14, C6:G6, "19MEE337_CO5")</f>
        <v>17.399999999999999</v>
      </c>
    </row>
    <row r="15" spans="1:13" x14ac:dyDescent="0.3">
      <c r="A15" s="24"/>
      <c r="B15" s="24"/>
      <c r="C15" s="24">
        <v>16.8</v>
      </c>
      <c r="D15" s="24">
        <v>16.8</v>
      </c>
      <c r="E15" s="24">
        <v>16.8</v>
      </c>
      <c r="F15" s="24">
        <v>16.8</v>
      </c>
      <c r="G15" s="24">
        <v>16.8</v>
      </c>
      <c r="I15" s="25">
        <f>SUMIFS(C15:G15, C6:G6, "19MEE337_CO1")</f>
        <v>16.8</v>
      </c>
      <c r="J15" s="25">
        <f>SUMIFS(C15:G15, C6:G6, "19MEE337_CO2")</f>
        <v>16.8</v>
      </c>
      <c r="K15" s="25">
        <f>SUMIFS(C15:G15, C6:G6, "19MEE337_CO3")</f>
        <v>16.8</v>
      </c>
      <c r="L15" s="25">
        <f>SUMIFS(C15:G15, C6:G6, "19MEE337_CO4")</f>
        <v>16.8</v>
      </c>
      <c r="M15" s="25">
        <f>SUMIFS(C15:G15, C6:G6, "19MEE337_CO5")</f>
        <v>16.8</v>
      </c>
    </row>
    <row r="16" spans="1:13" x14ac:dyDescent="0.3">
      <c r="A16" s="26"/>
      <c r="B16" s="26"/>
      <c r="C16" s="26">
        <v>16.399999999999999</v>
      </c>
      <c r="D16" s="26">
        <v>16.399999999999999</v>
      </c>
      <c r="E16" s="26">
        <v>16.399999999999999</v>
      </c>
      <c r="F16" s="26">
        <v>16.399999999999999</v>
      </c>
      <c r="G16" s="26">
        <v>16.399999999999999</v>
      </c>
      <c r="I16" s="25">
        <f>SUMIFS(C16:G16, C6:G6, "19MEE337_CO1")</f>
        <v>16.399999999999999</v>
      </c>
      <c r="J16" s="25">
        <f>SUMIFS(C16:G16, C6:G6, "19MEE337_CO2")</f>
        <v>16.399999999999999</v>
      </c>
      <c r="K16" s="25">
        <f>SUMIFS(C16:G16, C6:G6, "19MEE337_CO3")</f>
        <v>16.399999999999999</v>
      </c>
      <c r="L16" s="25">
        <f>SUMIFS(C16:G16, C6:G6, "19MEE337_CO4")</f>
        <v>16.399999999999999</v>
      </c>
      <c r="M16" s="25">
        <f>SUMIFS(C16:G16, C6:G6, "19MEE337_CO5")</f>
        <v>16.399999999999999</v>
      </c>
    </row>
    <row r="17" spans="1:13" x14ac:dyDescent="0.3">
      <c r="A17" s="24"/>
      <c r="B17" s="24"/>
      <c r="C17" s="24">
        <v>17</v>
      </c>
      <c r="D17" s="24">
        <v>17</v>
      </c>
      <c r="E17" s="24">
        <v>17</v>
      </c>
      <c r="F17" s="24">
        <v>17</v>
      </c>
      <c r="G17" s="24">
        <v>17</v>
      </c>
      <c r="I17" s="25">
        <f>SUMIFS(C17:G17, C6:G6, "19MEE337_CO1")</f>
        <v>17</v>
      </c>
      <c r="J17" s="25">
        <f>SUMIFS(C17:G17, C6:G6, "19MEE337_CO2")</f>
        <v>17</v>
      </c>
      <c r="K17" s="25">
        <f>SUMIFS(C17:G17, C6:G6, "19MEE337_CO3")</f>
        <v>17</v>
      </c>
      <c r="L17" s="25">
        <f>SUMIFS(C17:G17, C6:G6, "19MEE337_CO4")</f>
        <v>17</v>
      </c>
      <c r="M17" s="25">
        <f>SUMIFS(C17:G17, C6:G6, "19MEE337_CO5")</f>
        <v>17</v>
      </c>
    </row>
    <row r="18" spans="1:13" x14ac:dyDescent="0.3">
      <c r="A18" s="26"/>
      <c r="B18" s="26"/>
      <c r="C18" s="26">
        <v>17.8</v>
      </c>
      <c r="D18" s="26">
        <v>17.8</v>
      </c>
      <c r="E18" s="26">
        <v>17.8</v>
      </c>
      <c r="F18" s="26">
        <v>17.8</v>
      </c>
      <c r="G18" s="26">
        <v>17.8</v>
      </c>
      <c r="I18" s="25">
        <f>SUMIFS(C18:G18, C6:G6, "19MEE337_CO1")</f>
        <v>17.8</v>
      </c>
      <c r="J18" s="25">
        <f>SUMIFS(C18:G18, C6:G6, "19MEE337_CO2")</f>
        <v>17.8</v>
      </c>
      <c r="K18" s="25">
        <f>SUMIFS(C18:G18, C6:G6, "19MEE337_CO3")</f>
        <v>17.8</v>
      </c>
      <c r="L18" s="25">
        <f>SUMIFS(C18:G18, C6:G6, "19MEE337_CO4")</f>
        <v>17.8</v>
      </c>
      <c r="M18" s="25">
        <f>SUMIFS(C18:G18, C6:G6, "19MEE337_CO5")</f>
        <v>17.8</v>
      </c>
    </row>
    <row r="19" spans="1:13" x14ac:dyDescent="0.3">
      <c r="A19" s="24"/>
      <c r="B19" s="24"/>
      <c r="C19" s="24">
        <v>17</v>
      </c>
      <c r="D19" s="24">
        <v>17</v>
      </c>
      <c r="E19" s="24">
        <v>17</v>
      </c>
      <c r="F19" s="24">
        <v>17</v>
      </c>
      <c r="G19" s="24">
        <v>17</v>
      </c>
      <c r="I19" s="25">
        <f>SUMIFS(C19:G19, C6:G6, "19MEE337_CO1")</f>
        <v>17</v>
      </c>
      <c r="J19" s="25">
        <f>SUMIFS(C19:G19, C6:G6, "19MEE337_CO2")</f>
        <v>17</v>
      </c>
      <c r="K19" s="25">
        <f>SUMIFS(C19:G19, C6:G6, "19MEE337_CO3")</f>
        <v>17</v>
      </c>
      <c r="L19" s="25">
        <f>SUMIFS(C19:G19, C6:G6, "19MEE337_CO4")</f>
        <v>17</v>
      </c>
      <c r="M19" s="25">
        <f>SUMIFS(C19:G19, C6:G6, "19MEE337_CO5")</f>
        <v>17</v>
      </c>
    </row>
    <row r="20" spans="1:13" x14ac:dyDescent="0.3">
      <c r="A20" s="26"/>
      <c r="B20" s="26"/>
      <c r="C20" s="26">
        <v>16.600000000000001</v>
      </c>
      <c r="D20" s="26">
        <v>16.600000000000001</v>
      </c>
      <c r="E20" s="26">
        <v>16.600000000000001</v>
      </c>
      <c r="F20" s="26">
        <v>16.600000000000001</v>
      </c>
      <c r="G20" s="26">
        <v>16.600000000000001</v>
      </c>
      <c r="I20" s="25">
        <f>SUMIFS(C20:G20, C6:G6, "19MEE337_CO1")</f>
        <v>16.600000000000001</v>
      </c>
      <c r="J20" s="25">
        <f>SUMIFS(C20:G20, C6:G6, "19MEE337_CO2")</f>
        <v>16.600000000000001</v>
      </c>
      <c r="K20" s="25">
        <f>SUMIFS(C20:G20, C6:G6, "19MEE337_CO3")</f>
        <v>16.600000000000001</v>
      </c>
      <c r="L20" s="25">
        <f>SUMIFS(C20:G20, C6:G6, "19MEE337_CO4")</f>
        <v>16.600000000000001</v>
      </c>
      <c r="M20" s="25">
        <f>SUMIFS(C20:G20, C6:G6, "19MEE337_CO5")</f>
        <v>16.600000000000001</v>
      </c>
    </row>
    <row r="21" spans="1:13" x14ac:dyDescent="0.3">
      <c r="A21" s="24"/>
      <c r="B21" s="24"/>
      <c r="C21" s="24">
        <v>17.600000000000001</v>
      </c>
      <c r="D21" s="24">
        <v>17.600000000000001</v>
      </c>
      <c r="E21" s="24">
        <v>17.600000000000001</v>
      </c>
      <c r="F21" s="24">
        <v>17.600000000000001</v>
      </c>
      <c r="G21" s="24">
        <v>17.600000000000001</v>
      </c>
      <c r="I21" s="25">
        <f>SUMIFS(C21:G21, C6:G6, "19MEE337_CO1")</f>
        <v>17.600000000000001</v>
      </c>
      <c r="J21" s="25">
        <f>SUMIFS(C21:G21, C6:G6, "19MEE337_CO2")</f>
        <v>17.600000000000001</v>
      </c>
      <c r="K21" s="25">
        <f>SUMIFS(C21:G21, C6:G6, "19MEE337_CO3")</f>
        <v>17.600000000000001</v>
      </c>
      <c r="L21" s="25">
        <f>SUMIFS(C21:G21, C6:G6, "19MEE337_CO4")</f>
        <v>17.600000000000001</v>
      </c>
      <c r="M21" s="25">
        <f>SUMIFS(C21:G21, C6:G6, "19MEE337_CO5")</f>
        <v>17.600000000000001</v>
      </c>
    </row>
    <row r="22" spans="1:13" x14ac:dyDescent="0.3">
      <c r="A22" s="26"/>
      <c r="B22" s="26"/>
      <c r="C22" s="26">
        <v>18.2</v>
      </c>
      <c r="D22" s="26">
        <v>18.2</v>
      </c>
      <c r="E22" s="26">
        <v>18.2</v>
      </c>
      <c r="F22" s="26">
        <v>18.2</v>
      </c>
      <c r="G22" s="26">
        <v>18.2</v>
      </c>
      <c r="I22" s="25">
        <f>SUMIFS(C22:G22, C6:G6, "19MEE337_CO1")</f>
        <v>18.2</v>
      </c>
      <c r="J22" s="25">
        <f>SUMIFS(C22:G22, C6:G6, "19MEE337_CO2")</f>
        <v>18.2</v>
      </c>
      <c r="K22" s="25">
        <f>SUMIFS(C22:G22, C6:G6, "19MEE337_CO3")</f>
        <v>18.2</v>
      </c>
      <c r="L22" s="25">
        <f>SUMIFS(C22:G22, C6:G6, "19MEE337_CO4")</f>
        <v>18.2</v>
      </c>
      <c r="M22" s="25">
        <f>SUMIFS(C22:G22, C6:G6, "19MEE337_CO5")</f>
        <v>18.2</v>
      </c>
    </row>
    <row r="23" spans="1:13" x14ac:dyDescent="0.3">
      <c r="A23" s="24"/>
      <c r="B23" s="24"/>
      <c r="C23" s="24">
        <v>18.399999999999999</v>
      </c>
      <c r="D23" s="24">
        <v>18.399999999999999</v>
      </c>
      <c r="E23" s="24">
        <v>18.399999999999999</v>
      </c>
      <c r="F23" s="24">
        <v>18.399999999999999</v>
      </c>
      <c r="G23" s="24">
        <v>18.399999999999999</v>
      </c>
      <c r="I23" s="25">
        <f>SUMIFS(C23:G23, C6:G6, "19MEE337_CO1")</f>
        <v>18.399999999999999</v>
      </c>
      <c r="J23" s="25">
        <f>SUMIFS(C23:G23, C6:G6, "19MEE337_CO2")</f>
        <v>18.399999999999999</v>
      </c>
      <c r="K23" s="25">
        <f>SUMIFS(C23:G23, C6:G6, "19MEE337_CO3")</f>
        <v>18.399999999999999</v>
      </c>
      <c r="L23" s="25">
        <f>SUMIFS(C23:G23, C6:G6, "19MEE337_CO4")</f>
        <v>18.399999999999999</v>
      </c>
      <c r="M23" s="25">
        <f>SUMIFS(C23:G23, C6:G6, "19MEE337_CO5")</f>
        <v>18.399999999999999</v>
      </c>
    </row>
    <row r="24" spans="1:13" x14ac:dyDescent="0.3">
      <c r="A24" s="26"/>
      <c r="B24" s="26"/>
      <c r="C24" s="26">
        <v>16.600000000000001</v>
      </c>
      <c r="D24" s="26">
        <v>16.600000000000001</v>
      </c>
      <c r="E24" s="26">
        <v>16.600000000000001</v>
      </c>
      <c r="F24" s="26">
        <v>16.600000000000001</v>
      </c>
      <c r="G24" s="26">
        <v>16.600000000000001</v>
      </c>
      <c r="I24" s="25">
        <f>SUMIFS(C24:G24, C6:G6, "19MEE337_CO1")</f>
        <v>16.600000000000001</v>
      </c>
      <c r="J24" s="25">
        <f>SUMIFS(C24:G24, C6:G6, "19MEE337_CO2")</f>
        <v>16.600000000000001</v>
      </c>
      <c r="K24" s="25">
        <f>SUMIFS(C24:G24, C6:G6, "19MEE337_CO3")</f>
        <v>16.600000000000001</v>
      </c>
      <c r="L24" s="25">
        <f>SUMIFS(C24:G24, C6:G6, "19MEE337_CO4")</f>
        <v>16.600000000000001</v>
      </c>
      <c r="M24" s="25">
        <f>SUMIFS(C24:G24, C6:G6, "19MEE337_CO5")</f>
        <v>16.600000000000001</v>
      </c>
    </row>
    <row r="25" spans="1:13" x14ac:dyDescent="0.3">
      <c r="A25" s="24"/>
      <c r="B25" s="24"/>
      <c r="C25" s="24">
        <v>13.6</v>
      </c>
      <c r="D25" s="24">
        <v>13.6</v>
      </c>
      <c r="E25" s="24">
        <v>13.6</v>
      </c>
      <c r="F25" s="24">
        <v>13.6</v>
      </c>
      <c r="G25" s="24">
        <v>13.6</v>
      </c>
      <c r="I25" s="25">
        <f>SUMIFS(C25:G25, C6:G6, "19MEE337_CO1")</f>
        <v>13.6</v>
      </c>
      <c r="J25" s="25">
        <f>SUMIFS(C25:G25, C6:G6, "19MEE337_CO2")</f>
        <v>13.6</v>
      </c>
      <c r="K25" s="25">
        <f>SUMIFS(C25:G25, C6:G6, "19MEE337_CO3")</f>
        <v>13.6</v>
      </c>
      <c r="L25" s="25">
        <f>SUMIFS(C25:G25, C6:G6, "19MEE337_CO4")</f>
        <v>13.6</v>
      </c>
      <c r="M25" s="25">
        <f>SUMIFS(C25:G25, C6:G6, "19MEE337_CO5")</f>
        <v>13.6</v>
      </c>
    </row>
    <row r="26" spans="1:13" x14ac:dyDescent="0.3">
      <c r="A26" s="26"/>
      <c r="B26" s="26"/>
      <c r="C26" s="26">
        <v>16.399999999999999</v>
      </c>
      <c r="D26" s="26">
        <v>16.399999999999999</v>
      </c>
      <c r="E26" s="26">
        <v>16.399999999999999</v>
      </c>
      <c r="F26" s="26">
        <v>16.399999999999999</v>
      </c>
      <c r="G26" s="26">
        <v>16.399999999999999</v>
      </c>
      <c r="I26" s="25">
        <f>SUMIFS(C26:G26, C6:G6, "19MEE337_CO1")</f>
        <v>16.399999999999999</v>
      </c>
      <c r="J26" s="25">
        <f>SUMIFS(C26:G26, C6:G6, "19MEE337_CO2")</f>
        <v>16.399999999999999</v>
      </c>
      <c r="K26" s="25">
        <f>SUMIFS(C26:G26, C6:G6, "19MEE337_CO3")</f>
        <v>16.399999999999999</v>
      </c>
      <c r="L26" s="25">
        <f>SUMIFS(C26:G26, C6:G6, "19MEE337_CO4")</f>
        <v>16.399999999999999</v>
      </c>
      <c r="M26" s="25">
        <f>SUMIFS(C26:G26, C6:G6, "19MEE337_CO5")</f>
        <v>16.399999999999999</v>
      </c>
    </row>
    <row r="27" spans="1:13" x14ac:dyDescent="0.3">
      <c r="A27" s="24"/>
      <c r="B27" s="24"/>
      <c r="C27" s="24">
        <v>16.399999999999999</v>
      </c>
      <c r="D27" s="24">
        <v>16.399999999999999</v>
      </c>
      <c r="E27" s="24">
        <v>16.399999999999999</v>
      </c>
      <c r="F27" s="24">
        <v>16.399999999999999</v>
      </c>
      <c r="G27" s="24">
        <v>16.399999999999999</v>
      </c>
      <c r="I27" s="25">
        <f>SUMIFS(C27:G27, C6:G6, "19MEE337_CO1")</f>
        <v>16.399999999999999</v>
      </c>
      <c r="J27" s="25">
        <f>SUMIFS(C27:G27, C6:G6, "19MEE337_CO2")</f>
        <v>16.399999999999999</v>
      </c>
      <c r="K27" s="25">
        <f>SUMIFS(C27:G27, C6:G6, "19MEE337_CO3")</f>
        <v>16.399999999999999</v>
      </c>
      <c r="L27" s="25">
        <f>SUMIFS(C27:G27, C6:G6, "19MEE337_CO4")</f>
        <v>16.399999999999999</v>
      </c>
      <c r="M27" s="25">
        <f>SUMIFS(C27:G27, C6:G6, "19MEE337_CO5")</f>
        <v>16.399999999999999</v>
      </c>
    </row>
    <row r="28" spans="1:13" x14ac:dyDescent="0.3">
      <c r="A28" s="26"/>
      <c r="B28" s="26"/>
      <c r="C28" s="26">
        <v>13</v>
      </c>
      <c r="D28" s="26">
        <v>13</v>
      </c>
      <c r="E28" s="26">
        <v>13</v>
      </c>
      <c r="F28" s="26">
        <v>13</v>
      </c>
      <c r="G28" s="26">
        <v>13</v>
      </c>
      <c r="I28" s="25">
        <f>SUMIFS(C28:G28, C6:G6, "19MEE337_CO1")</f>
        <v>13</v>
      </c>
      <c r="J28" s="25">
        <f>SUMIFS(C28:G28, C6:G6, "19MEE337_CO2")</f>
        <v>13</v>
      </c>
      <c r="K28" s="25">
        <f>SUMIFS(C28:G28, C6:G6, "19MEE337_CO3")</f>
        <v>13</v>
      </c>
      <c r="L28" s="25">
        <f>SUMIFS(C28:G28, C6:G6, "19MEE337_CO4")</f>
        <v>13</v>
      </c>
      <c r="M28" s="25">
        <f>SUMIFS(C28:G28, C6:G6, "19MEE337_CO5")</f>
        <v>13</v>
      </c>
    </row>
    <row r="29" spans="1:13" x14ac:dyDescent="0.3">
      <c r="A29" s="24"/>
      <c r="B29" s="24"/>
      <c r="C29" s="24">
        <v>13</v>
      </c>
      <c r="D29" s="24">
        <v>13</v>
      </c>
      <c r="E29" s="24">
        <v>13</v>
      </c>
      <c r="F29" s="24">
        <v>13</v>
      </c>
      <c r="G29" s="24">
        <v>13</v>
      </c>
      <c r="I29" s="25">
        <f>SUMIFS(C29:G29, C6:G6, "19MEE337_CO1")</f>
        <v>13</v>
      </c>
      <c r="J29" s="25">
        <f>SUMIFS(C29:G29, C6:G6, "19MEE337_CO2")</f>
        <v>13</v>
      </c>
      <c r="K29" s="25">
        <f>SUMIFS(C29:G29, C6:G6, "19MEE337_CO3")</f>
        <v>13</v>
      </c>
      <c r="L29" s="25">
        <f>SUMIFS(C29:G29, C6:G6, "19MEE337_CO4")</f>
        <v>13</v>
      </c>
      <c r="M29" s="25">
        <f>SUMIFS(C29:G29, C6:G6, "19MEE337_CO5")</f>
        <v>13</v>
      </c>
    </row>
    <row r="30" spans="1:13" x14ac:dyDescent="0.3">
      <c r="A30" s="26"/>
      <c r="B30" s="26"/>
      <c r="C30" s="26">
        <v>13</v>
      </c>
      <c r="D30" s="26">
        <v>13</v>
      </c>
      <c r="E30" s="26">
        <v>13</v>
      </c>
      <c r="F30" s="26">
        <v>13</v>
      </c>
      <c r="G30" s="26">
        <v>13</v>
      </c>
      <c r="I30" s="25">
        <f>SUMIFS(C30:G30, C6:G6, "19MEE337_CO1")</f>
        <v>13</v>
      </c>
      <c r="J30" s="25">
        <f>SUMIFS(C30:G30, C6:G6, "19MEE337_CO2")</f>
        <v>13</v>
      </c>
      <c r="K30" s="25">
        <f>SUMIFS(C30:G30, C6:G6, "19MEE337_CO3")</f>
        <v>13</v>
      </c>
      <c r="L30" s="25">
        <f>SUMIFS(C30:G30, C6:G6, "19MEE337_CO4")</f>
        <v>13</v>
      </c>
      <c r="M30" s="25">
        <f>SUMIFS(C30:G30, C6:G6, "19MEE337_CO5")</f>
        <v>13</v>
      </c>
    </row>
    <row r="31" spans="1:13" x14ac:dyDescent="0.3">
      <c r="A31" s="24"/>
      <c r="B31" s="24"/>
      <c r="C31" s="24">
        <v>17</v>
      </c>
      <c r="D31" s="24">
        <v>17</v>
      </c>
      <c r="E31" s="24">
        <v>17</v>
      </c>
      <c r="F31" s="24">
        <v>17</v>
      </c>
      <c r="G31" s="24">
        <v>17</v>
      </c>
      <c r="I31" s="25">
        <f>SUMIFS(C31:G31, C6:G6, "19MEE337_CO1")</f>
        <v>17</v>
      </c>
      <c r="J31" s="25">
        <f>SUMIFS(C31:G31, C6:G6, "19MEE337_CO2")</f>
        <v>17</v>
      </c>
      <c r="K31" s="25">
        <f>SUMIFS(C31:G31, C6:G6, "19MEE337_CO3")</f>
        <v>17</v>
      </c>
      <c r="L31" s="25">
        <f>SUMIFS(C31:G31, C6:G6, "19MEE337_CO4")</f>
        <v>17</v>
      </c>
      <c r="M31" s="25">
        <f>SUMIFS(C31:G31, C6:G6, "19MEE337_CO5")</f>
        <v>17</v>
      </c>
    </row>
    <row r="32" spans="1:13" x14ac:dyDescent="0.3">
      <c r="A32" s="26"/>
      <c r="B32" s="26"/>
      <c r="C32" s="26">
        <v>16.8</v>
      </c>
      <c r="D32" s="26">
        <v>16.8</v>
      </c>
      <c r="E32" s="26">
        <v>16.8</v>
      </c>
      <c r="F32" s="26">
        <v>16.8</v>
      </c>
      <c r="G32" s="26">
        <v>16.8</v>
      </c>
      <c r="I32" s="25">
        <f>SUMIFS(C32:G32, C6:G6, "19MEE337_CO1")</f>
        <v>16.8</v>
      </c>
      <c r="J32" s="25">
        <f>SUMIFS(C32:G32, C6:G6, "19MEE337_CO2")</f>
        <v>16.8</v>
      </c>
      <c r="K32" s="25">
        <f>SUMIFS(C32:G32, C6:G6, "19MEE337_CO3")</f>
        <v>16.8</v>
      </c>
      <c r="L32" s="25">
        <f>SUMIFS(C32:G32, C6:G6, "19MEE337_CO4")</f>
        <v>16.8</v>
      </c>
      <c r="M32" s="25">
        <f>SUMIFS(C32:G32, C6:G6, "19MEE337_CO5")</f>
        <v>16.8</v>
      </c>
    </row>
    <row r="33" spans="1:13" x14ac:dyDescent="0.3">
      <c r="A33" s="24"/>
      <c r="B33" s="24"/>
      <c r="C33" s="24">
        <v>16.399999999999999</v>
      </c>
      <c r="D33" s="24">
        <v>16.399999999999999</v>
      </c>
      <c r="E33" s="24">
        <v>16.399999999999999</v>
      </c>
      <c r="F33" s="24">
        <v>16.399999999999999</v>
      </c>
      <c r="G33" s="24">
        <v>16.399999999999999</v>
      </c>
      <c r="I33" s="25">
        <f>SUMIFS(C33:G33, C6:G6, "19MEE337_CO1")</f>
        <v>16.399999999999999</v>
      </c>
      <c r="J33" s="25">
        <f>SUMIFS(C33:G33, C6:G6, "19MEE337_CO2")</f>
        <v>16.399999999999999</v>
      </c>
      <c r="K33" s="25">
        <f>SUMIFS(C33:G33, C6:G6, "19MEE337_CO3")</f>
        <v>16.399999999999999</v>
      </c>
      <c r="L33" s="25">
        <f>SUMIFS(C33:G33, C6:G6, "19MEE337_CO4")</f>
        <v>16.399999999999999</v>
      </c>
      <c r="M33" s="25">
        <f>SUMIFS(C33:G33, C6:G6, "19MEE337_CO5")</f>
        <v>16.399999999999999</v>
      </c>
    </row>
    <row r="34" spans="1:13" x14ac:dyDescent="0.3">
      <c r="A34" s="26"/>
      <c r="B34" s="26"/>
      <c r="C34" s="26">
        <v>16.2</v>
      </c>
      <c r="D34" s="26">
        <v>16.2</v>
      </c>
      <c r="E34" s="26">
        <v>16.2</v>
      </c>
      <c r="F34" s="26">
        <v>16.2</v>
      </c>
      <c r="G34" s="26">
        <v>16.2</v>
      </c>
      <c r="I34" s="25">
        <f>SUMIFS(C34:G34, C6:G6, "19MEE337_CO1")</f>
        <v>16.2</v>
      </c>
      <c r="J34" s="25">
        <f>SUMIFS(C34:G34, C6:G6, "19MEE337_CO2")</f>
        <v>16.2</v>
      </c>
      <c r="K34" s="25">
        <f>SUMIFS(C34:G34, C6:G6, "19MEE337_CO3")</f>
        <v>16.2</v>
      </c>
      <c r="L34" s="25">
        <f>SUMIFS(C34:G34, C6:G6, "19MEE337_CO4")</f>
        <v>16.2</v>
      </c>
      <c r="M34" s="25">
        <f>SUMIFS(C34:G34, C6:G6, "19MEE337_CO5")</f>
        <v>16.2</v>
      </c>
    </row>
    <row r="35" spans="1:13" x14ac:dyDescent="0.3">
      <c r="A35" s="24"/>
      <c r="B35" s="24"/>
      <c r="C35" s="24">
        <v>17.2</v>
      </c>
      <c r="D35" s="24">
        <v>17.2</v>
      </c>
      <c r="E35" s="24">
        <v>17.2</v>
      </c>
      <c r="F35" s="24">
        <v>17.2</v>
      </c>
      <c r="G35" s="24">
        <v>17.2</v>
      </c>
      <c r="I35" s="25">
        <f>SUMIFS(C35:G35, C6:G6, "19MEE337_CO1")</f>
        <v>17.2</v>
      </c>
      <c r="J35" s="25">
        <f>SUMIFS(C35:G35, C6:G6, "19MEE337_CO2")</f>
        <v>17.2</v>
      </c>
      <c r="K35" s="25">
        <f>SUMIFS(C35:G35, C6:G6, "19MEE337_CO3")</f>
        <v>17.2</v>
      </c>
      <c r="L35" s="25">
        <f>SUMIFS(C35:G35, C6:G6, "19MEE337_CO4")</f>
        <v>17.2</v>
      </c>
      <c r="M35" s="25">
        <f>SUMIFS(C35:G35, C6:G6, "19MEE337_CO5")</f>
        <v>17.2</v>
      </c>
    </row>
    <row r="36" spans="1:13" x14ac:dyDescent="0.3">
      <c r="A36" s="26"/>
      <c r="B36" s="26"/>
      <c r="C36" s="26">
        <v>10.4</v>
      </c>
      <c r="D36" s="26">
        <v>10.4</v>
      </c>
      <c r="E36" s="26">
        <v>10.4</v>
      </c>
      <c r="F36" s="26">
        <v>10.4</v>
      </c>
      <c r="G36" s="26">
        <v>10.4</v>
      </c>
      <c r="I36" s="25">
        <f>SUMIFS(C36:G36, C6:G6, "19MEE337_CO1")</f>
        <v>10.4</v>
      </c>
      <c r="J36" s="25">
        <f>SUMIFS(C36:G36, C6:G6, "19MEE337_CO2")</f>
        <v>10.4</v>
      </c>
      <c r="K36" s="25">
        <f>SUMIFS(C36:G36, C6:G6, "19MEE337_CO3")</f>
        <v>10.4</v>
      </c>
      <c r="L36" s="25">
        <f>SUMIFS(C36:G36, C6:G6, "19MEE337_CO4")</f>
        <v>10.4</v>
      </c>
      <c r="M36" s="25">
        <f>SUMIFS(C36:G36, C6:G6, "19MEE337_CO5")</f>
        <v>10.4</v>
      </c>
    </row>
    <row r="37" spans="1:13" x14ac:dyDescent="0.3">
      <c r="A37" s="24"/>
      <c r="B37" s="24"/>
      <c r="C37" s="24">
        <v>17.600000000000001</v>
      </c>
      <c r="D37" s="24">
        <v>17.600000000000001</v>
      </c>
      <c r="E37" s="24">
        <v>17.600000000000001</v>
      </c>
      <c r="F37" s="24">
        <v>17.600000000000001</v>
      </c>
      <c r="G37" s="24">
        <v>17.600000000000001</v>
      </c>
      <c r="I37" s="25">
        <f>SUMIFS(C37:G37, C6:G6, "19MEE337_CO1")</f>
        <v>17.600000000000001</v>
      </c>
      <c r="J37" s="25">
        <f>SUMIFS(C37:G37, C6:G6, "19MEE337_CO2")</f>
        <v>17.600000000000001</v>
      </c>
      <c r="K37" s="25">
        <f>SUMIFS(C37:G37, C6:G6, "19MEE337_CO3")</f>
        <v>17.600000000000001</v>
      </c>
      <c r="L37" s="25">
        <f>SUMIFS(C37:G37, C6:G6, "19MEE337_CO4")</f>
        <v>17.600000000000001</v>
      </c>
      <c r="M37" s="25">
        <f>SUMIFS(C37:G37, C6:G6, "19MEE337_CO5")</f>
        <v>17.600000000000001</v>
      </c>
    </row>
    <row r="38" spans="1:13" x14ac:dyDescent="0.3">
      <c r="A38" s="26"/>
      <c r="B38" s="26"/>
      <c r="C38" s="26">
        <v>16.8</v>
      </c>
      <c r="D38" s="26">
        <v>16.8</v>
      </c>
      <c r="E38" s="26">
        <v>16.8</v>
      </c>
      <c r="F38" s="26">
        <v>16.8</v>
      </c>
      <c r="G38" s="26">
        <v>16.8</v>
      </c>
      <c r="I38" s="25">
        <f>SUMIFS(C38:G38, C6:G6, "19MEE337_CO1")</f>
        <v>16.8</v>
      </c>
      <c r="J38" s="25">
        <f>SUMIFS(C38:G38, C6:G6, "19MEE337_CO2")</f>
        <v>16.8</v>
      </c>
      <c r="K38" s="25">
        <f>SUMIFS(C38:G38, C6:G6, "19MEE337_CO3")</f>
        <v>16.8</v>
      </c>
      <c r="L38" s="25">
        <f>SUMIFS(C38:G38, C6:G6, "19MEE337_CO4")</f>
        <v>16.8</v>
      </c>
      <c r="M38" s="25">
        <f>SUMIFS(C38:G38, C6:G6, "19MEE337_CO5")</f>
        <v>16.8</v>
      </c>
    </row>
    <row r="39" spans="1:13" x14ac:dyDescent="0.3">
      <c r="A39" s="24"/>
      <c r="B39" s="24"/>
      <c r="C39" s="24">
        <v>16.399999999999999</v>
      </c>
      <c r="D39" s="24">
        <v>16.399999999999999</v>
      </c>
      <c r="E39" s="24">
        <v>16.399999999999999</v>
      </c>
      <c r="F39" s="24">
        <v>16.399999999999999</v>
      </c>
      <c r="G39" s="24">
        <v>16.399999999999999</v>
      </c>
      <c r="I39" s="25">
        <f>SUMIFS(C39:G39, C6:G6, "19MEE337_CO1")</f>
        <v>16.399999999999999</v>
      </c>
      <c r="J39" s="25">
        <f>SUMIFS(C39:G39, C6:G6, "19MEE337_CO2")</f>
        <v>16.399999999999999</v>
      </c>
      <c r="K39" s="25">
        <f>SUMIFS(C39:G39, C6:G6, "19MEE337_CO3")</f>
        <v>16.399999999999999</v>
      </c>
      <c r="L39" s="25">
        <f>SUMIFS(C39:G39, C6:G6, "19MEE337_CO4")</f>
        <v>16.399999999999999</v>
      </c>
      <c r="M39" s="25">
        <f>SUMIFS(C39:G39, C6:G6, "19MEE337_CO5")</f>
        <v>16.399999999999999</v>
      </c>
    </row>
    <row r="40" spans="1:13" x14ac:dyDescent="0.3">
      <c r="A40" s="26"/>
      <c r="B40" s="26"/>
      <c r="C40" s="26">
        <v>16.8</v>
      </c>
      <c r="D40" s="26">
        <v>16.8</v>
      </c>
      <c r="E40" s="26">
        <v>16.8</v>
      </c>
      <c r="F40" s="26">
        <v>16.8</v>
      </c>
      <c r="G40" s="26">
        <v>16.8</v>
      </c>
      <c r="I40" s="25">
        <f>SUMIFS(C40:G40, C6:G6, "19MEE337_CO1")</f>
        <v>16.8</v>
      </c>
      <c r="J40" s="25">
        <f>SUMIFS(C40:G40, C6:G6, "19MEE337_CO2")</f>
        <v>16.8</v>
      </c>
      <c r="K40" s="25">
        <f>SUMIFS(C40:G40, C6:G6, "19MEE337_CO3")</f>
        <v>16.8</v>
      </c>
      <c r="L40" s="25">
        <f>SUMIFS(C40:G40, C6:G6, "19MEE337_CO4")</f>
        <v>16.8</v>
      </c>
      <c r="M40" s="25">
        <f>SUMIFS(C40:G40, C6:G6, "19MEE337_CO5")</f>
        <v>16.8</v>
      </c>
    </row>
    <row r="41" spans="1:13" x14ac:dyDescent="0.3">
      <c r="A41" s="24"/>
      <c r="B41" s="24"/>
      <c r="C41" s="24">
        <v>16.8</v>
      </c>
      <c r="D41" s="24">
        <v>16.8</v>
      </c>
      <c r="E41" s="24">
        <v>16.8</v>
      </c>
      <c r="F41" s="24">
        <v>16.8</v>
      </c>
      <c r="G41" s="24">
        <v>16.8</v>
      </c>
      <c r="I41" s="25">
        <f>SUMIFS(C41:G41, C6:G6, "19MEE337_CO1")</f>
        <v>16.8</v>
      </c>
      <c r="J41" s="25">
        <f>SUMIFS(C41:G41, C6:G6, "19MEE337_CO2")</f>
        <v>16.8</v>
      </c>
      <c r="K41" s="25">
        <f>SUMIFS(C41:G41, C6:G6, "19MEE337_CO3")</f>
        <v>16.8</v>
      </c>
      <c r="L41" s="25">
        <f>SUMIFS(C41:G41, C6:G6, "19MEE337_CO4")</f>
        <v>16.8</v>
      </c>
      <c r="M41" s="25">
        <f>SUMIFS(C41:G41, C6:G6, "19MEE337_CO5")</f>
        <v>16.8</v>
      </c>
    </row>
    <row r="42" spans="1:13" x14ac:dyDescent="0.3">
      <c r="A42" s="26"/>
      <c r="B42" s="26"/>
      <c r="C42" s="26">
        <v>17.399999999999999</v>
      </c>
      <c r="D42" s="26">
        <v>17.399999999999999</v>
      </c>
      <c r="E42" s="26">
        <v>17.399999999999999</v>
      </c>
      <c r="F42" s="26">
        <v>17.399999999999999</v>
      </c>
      <c r="G42" s="26">
        <v>17.399999999999999</v>
      </c>
      <c r="I42" s="25">
        <f>SUMIFS(C42:G42, C6:G6, "19MEE337_CO1")</f>
        <v>17.399999999999999</v>
      </c>
      <c r="J42" s="25">
        <f>SUMIFS(C42:G42, C6:G6, "19MEE337_CO2")</f>
        <v>17.399999999999999</v>
      </c>
      <c r="K42" s="25">
        <f>SUMIFS(C42:G42, C6:G6, "19MEE337_CO3")</f>
        <v>17.399999999999999</v>
      </c>
      <c r="L42" s="25">
        <f>SUMIFS(C42:G42, C6:G6, "19MEE337_CO4")</f>
        <v>17.399999999999999</v>
      </c>
      <c r="M42" s="25">
        <f>SUMIFS(C42:G42, C6:G6, "19MEE337_CO5")</f>
        <v>17.399999999999999</v>
      </c>
    </row>
    <row r="43" spans="1:13" x14ac:dyDescent="0.3">
      <c r="A43" s="24"/>
      <c r="B43" s="24"/>
      <c r="C43" s="24">
        <v>16.399999999999999</v>
      </c>
      <c r="D43" s="24">
        <v>16.399999999999999</v>
      </c>
      <c r="E43" s="24">
        <v>16.399999999999999</v>
      </c>
      <c r="F43" s="24">
        <v>16.399999999999999</v>
      </c>
      <c r="G43" s="24">
        <v>16.399999999999999</v>
      </c>
      <c r="I43" s="25">
        <f>SUMIFS(C43:G43, C6:G6, "19MEE337_CO1")</f>
        <v>16.399999999999999</v>
      </c>
      <c r="J43" s="25">
        <f>SUMIFS(C43:G43, C6:G6, "19MEE337_CO2")</f>
        <v>16.399999999999999</v>
      </c>
      <c r="K43" s="25">
        <f>SUMIFS(C43:G43, C6:G6, "19MEE337_CO3")</f>
        <v>16.399999999999999</v>
      </c>
      <c r="L43" s="25">
        <f>SUMIFS(C43:G43, C6:G6, "19MEE337_CO4")</f>
        <v>16.399999999999999</v>
      </c>
      <c r="M43" s="25">
        <f>SUMIFS(C43:G43, C6:G6, "19MEE337_CO5")</f>
        <v>16.399999999999999</v>
      </c>
    </row>
    <row r="44" spans="1:13" x14ac:dyDescent="0.3">
      <c r="A44" s="26"/>
      <c r="B44" s="26"/>
      <c r="C44" s="26">
        <v>17.399999999999999</v>
      </c>
      <c r="D44" s="26">
        <v>17.399999999999999</v>
      </c>
      <c r="E44" s="26">
        <v>17.399999999999999</v>
      </c>
      <c r="F44" s="26">
        <v>17.399999999999999</v>
      </c>
      <c r="G44" s="26">
        <v>17.399999999999999</v>
      </c>
      <c r="I44" s="25">
        <f>SUMIFS(C44:G44, C6:G6, "19MEE337_CO1")</f>
        <v>17.399999999999999</v>
      </c>
      <c r="J44" s="25">
        <f>SUMIFS(C44:G44, C6:G6, "19MEE337_CO2")</f>
        <v>17.399999999999999</v>
      </c>
      <c r="K44" s="25">
        <f>SUMIFS(C44:G44, C6:G6, "19MEE337_CO3")</f>
        <v>17.399999999999999</v>
      </c>
      <c r="L44" s="25">
        <f>SUMIFS(C44:G44, C6:G6, "19MEE337_CO4")</f>
        <v>17.399999999999999</v>
      </c>
      <c r="M44" s="25">
        <f>SUMIFS(C44:G44, C6:G6, "19MEE337_CO5")</f>
        <v>17.399999999999999</v>
      </c>
    </row>
    <row r="45" spans="1:13" x14ac:dyDescent="0.3">
      <c r="A45" s="24"/>
      <c r="B45" s="24"/>
      <c r="C45" s="24">
        <v>16.8</v>
      </c>
      <c r="D45" s="24">
        <v>16.8</v>
      </c>
      <c r="E45" s="24">
        <v>16.8</v>
      </c>
      <c r="F45" s="24">
        <v>16.8</v>
      </c>
      <c r="G45" s="24">
        <v>16.8</v>
      </c>
      <c r="I45" s="25">
        <f>SUMIFS(C45:G45, C6:G6, "19MEE337_CO1")</f>
        <v>16.8</v>
      </c>
      <c r="J45" s="25">
        <f>SUMIFS(C45:G45, C6:G6, "19MEE337_CO2")</f>
        <v>16.8</v>
      </c>
      <c r="K45" s="25">
        <f>SUMIFS(C45:G45, C6:G6, "19MEE337_CO3")</f>
        <v>16.8</v>
      </c>
      <c r="L45" s="25">
        <f>SUMIFS(C45:G45, C6:G6, "19MEE337_CO4")</f>
        <v>16.8</v>
      </c>
      <c r="M45" s="25">
        <f>SUMIFS(C45:G45, C6:G6, "19MEE337_CO5")</f>
        <v>16.8</v>
      </c>
    </row>
    <row r="46" spans="1:13" x14ac:dyDescent="0.3">
      <c r="A46" s="26"/>
      <c r="B46" s="26"/>
      <c r="C46" s="26">
        <v>19</v>
      </c>
      <c r="D46" s="26">
        <v>19</v>
      </c>
      <c r="E46" s="26">
        <v>19</v>
      </c>
      <c r="F46" s="26">
        <v>19</v>
      </c>
      <c r="G46" s="26">
        <v>19</v>
      </c>
      <c r="I46" s="25">
        <f>SUMIFS(C46:G46, C6:G6, "19MEE337_CO1")</f>
        <v>19</v>
      </c>
      <c r="J46" s="25">
        <f>SUMIFS(C46:G46, C6:G6, "19MEE337_CO2")</f>
        <v>19</v>
      </c>
      <c r="K46" s="25">
        <f>SUMIFS(C46:G46, C6:G6, "19MEE337_CO3")</f>
        <v>19</v>
      </c>
      <c r="L46" s="25">
        <f>SUMIFS(C46:G46, C6:G6, "19MEE337_CO4")</f>
        <v>19</v>
      </c>
      <c r="M46" s="25">
        <f>SUMIFS(C46:G46, C6:G6, "19MEE337_CO5")</f>
        <v>19</v>
      </c>
    </row>
    <row r="47" spans="1:13" x14ac:dyDescent="0.3">
      <c r="A47" s="24"/>
      <c r="B47" s="24"/>
      <c r="C47" s="24">
        <v>17.8</v>
      </c>
      <c r="D47" s="24">
        <v>17.8</v>
      </c>
      <c r="E47" s="24">
        <v>17.8</v>
      </c>
      <c r="F47" s="24">
        <v>17.8</v>
      </c>
      <c r="G47" s="24">
        <v>17.8</v>
      </c>
      <c r="I47" s="25">
        <f>SUMIFS(C47:G47, C6:G6, "19MEE337_CO1")</f>
        <v>17.8</v>
      </c>
      <c r="J47" s="25">
        <f>SUMIFS(C47:G47, C6:G6, "19MEE337_CO2")</f>
        <v>17.8</v>
      </c>
      <c r="K47" s="25">
        <f>SUMIFS(C47:G47, C6:G6, "19MEE337_CO3")</f>
        <v>17.8</v>
      </c>
      <c r="L47" s="25">
        <f>SUMIFS(C47:G47, C6:G6, "19MEE337_CO4")</f>
        <v>17.8</v>
      </c>
      <c r="M47" s="25">
        <f>SUMIFS(C47:G47, C6:G6, "19MEE337_CO5")</f>
        <v>17.8</v>
      </c>
    </row>
    <row r="48" spans="1:13" x14ac:dyDescent="0.3">
      <c r="A48" s="26"/>
      <c r="B48" s="26"/>
      <c r="C48" s="26">
        <v>18</v>
      </c>
      <c r="D48" s="26">
        <v>18</v>
      </c>
      <c r="E48" s="26">
        <v>18</v>
      </c>
      <c r="F48" s="26">
        <v>18</v>
      </c>
      <c r="G48" s="26">
        <v>18</v>
      </c>
      <c r="I48" s="25">
        <f>SUMIFS(C48:G48, C6:G6, "19MEE337_CO1")</f>
        <v>18</v>
      </c>
      <c r="J48" s="25">
        <f>SUMIFS(C48:G48, C6:G6, "19MEE337_CO2")</f>
        <v>18</v>
      </c>
      <c r="K48" s="25">
        <f>SUMIFS(C48:G48, C6:G6, "19MEE337_CO3")</f>
        <v>18</v>
      </c>
      <c r="L48" s="25">
        <f>SUMIFS(C48:G48, C6:G6, "19MEE337_CO4")</f>
        <v>18</v>
      </c>
      <c r="M48" s="25">
        <f>SUMIFS(C48:G48, C6:G6, "19MEE337_CO5")</f>
        <v>18</v>
      </c>
    </row>
    <row r="49" spans="1:13" x14ac:dyDescent="0.3">
      <c r="A49" s="24"/>
      <c r="B49" s="24"/>
      <c r="C49" s="24">
        <v>19.2</v>
      </c>
      <c r="D49" s="24">
        <v>19.2</v>
      </c>
      <c r="E49" s="24">
        <v>19.2</v>
      </c>
      <c r="F49" s="24">
        <v>19.2</v>
      </c>
      <c r="G49" s="24">
        <v>19.2</v>
      </c>
      <c r="I49" s="25">
        <f>SUMIFS(C49:G49, C6:G6, "19MEE337_CO1")</f>
        <v>19.2</v>
      </c>
      <c r="J49" s="25">
        <f>SUMIFS(C49:G49, C6:G6, "19MEE337_CO2")</f>
        <v>19.2</v>
      </c>
      <c r="K49" s="25">
        <f>SUMIFS(C49:G49, C6:G6, "19MEE337_CO3")</f>
        <v>19.2</v>
      </c>
      <c r="L49" s="25">
        <f>SUMIFS(C49:G49, C6:G6, "19MEE337_CO4")</f>
        <v>19.2</v>
      </c>
      <c r="M49" s="25">
        <f>SUMIFS(C49:G49, C6:G6, "19MEE337_CO5")</f>
        <v>19.2</v>
      </c>
    </row>
    <row r="50" spans="1:13" x14ac:dyDescent="0.3">
      <c r="A50" s="26"/>
      <c r="B50" s="26"/>
      <c r="C50" s="26">
        <v>17.2</v>
      </c>
      <c r="D50" s="26">
        <v>17.2</v>
      </c>
      <c r="E50" s="26">
        <v>17.2</v>
      </c>
      <c r="F50" s="26">
        <v>17.2</v>
      </c>
      <c r="G50" s="26">
        <v>17.2</v>
      </c>
      <c r="I50" s="25">
        <f>SUMIFS(C50:G50, C6:G6, "19MEE337_CO1")</f>
        <v>17.2</v>
      </c>
      <c r="J50" s="25">
        <f>SUMIFS(C50:G50, C6:G6, "19MEE337_CO2")</f>
        <v>17.2</v>
      </c>
      <c r="K50" s="25">
        <f>SUMIFS(C50:G50, C6:G6, "19MEE337_CO3")</f>
        <v>17.2</v>
      </c>
      <c r="L50" s="25">
        <f>SUMIFS(C50:G50, C6:G6, "19MEE337_CO4")</f>
        <v>17.2</v>
      </c>
      <c r="M50" s="25">
        <f>SUMIFS(C50:G50, C6:G6, "19MEE337_CO5")</f>
        <v>17.2</v>
      </c>
    </row>
    <row r="51" spans="1:13" x14ac:dyDescent="0.3">
      <c r="A51" s="24"/>
      <c r="B51" s="24"/>
      <c r="C51" s="24">
        <v>17.600000000000001</v>
      </c>
      <c r="D51" s="24">
        <v>17.600000000000001</v>
      </c>
      <c r="E51" s="24">
        <v>17.600000000000001</v>
      </c>
      <c r="F51" s="24">
        <v>17.600000000000001</v>
      </c>
      <c r="G51" s="24">
        <v>17.600000000000001</v>
      </c>
      <c r="I51" s="25">
        <f>SUMIFS(C51:G51, C6:G6, "19MEE337_CO1")</f>
        <v>17.600000000000001</v>
      </c>
      <c r="J51" s="25">
        <f>SUMIFS(C51:G51, C6:G6, "19MEE337_CO2")</f>
        <v>17.600000000000001</v>
      </c>
      <c r="K51" s="25">
        <f>SUMIFS(C51:G51, C6:G6, "19MEE337_CO3")</f>
        <v>17.600000000000001</v>
      </c>
      <c r="L51" s="25">
        <f>SUMIFS(C51:G51, C6:G6, "19MEE337_CO4")</f>
        <v>17.600000000000001</v>
      </c>
      <c r="M51" s="25">
        <f>SUMIFS(C51:G51, C6:G6, "19MEE337_CO5")</f>
        <v>17.600000000000001</v>
      </c>
    </row>
    <row r="52" spans="1:13" x14ac:dyDescent="0.3">
      <c r="A52" s="26"/>
      <c r="B52" s="26"/>
      <c r="C52" s="26">
        <v>16.8</v>
      </c>
      <c r="D52" s="26">
        <v>16.8</v>
      </c>
      <c r="E52" s="26">
        <v>16.8</v>
      </c>
      <c r="F52" s="26">
        <v>16.8</v>
      </c>
      <c r="G52" s="26">
        <v>16.8</v>
      </c>
      <c r="I52" s="25">
        <f>SUMIFS(C52:G52, C6:G6, "19MEE337_CO1")</f>
        <v>16.8</v>
      </c>
      <c r="J52" s="25">
        <f>SUMIFS(C52:G52, C6:G6, "19MEE337_CO2")</f>
        <v>16.8</v>
      </c>
      <c r="K52" s="25">
        <f>SUMIFS(C52:G52, C6:G6, "19MEE337_CO3")</f>
        <v>16.8</v>
      </c>
      <c r="L52" s="25">
        <f>SUMIFS(C52:G52, C6:G6, "19MEE337_CO4")</f>
        <v>16.8</v>
      </c>
      <c r="M52" s="25">
        <f>SUMIFS(C52:G52, C6:G6, "19MEE337_CO5")</f>
        <v>16.8</v>
      </c>
    </row>
    <row r="55" spans="1:13" x14ac:dyDescent="0.3">
      <c r="A55" s="27" t="s">
        <v>57</v>
      </c>
      <c r="B55" s="46" t="s">
        <v>58</v>
      </c>
      <c r="C55" s="47"/>
    </row>
    <row r="56" spans="1:13" x14ac:dyDescent="0.3">
      <c r="A56" s="28" t="s">
        <v>59</v>
      </c>
      <c r="B56" s="49" t="s">
        <v>60</v>
      </c>
      <c r="C56" s="47"/>
    </row>
    <row r="57" spans="1:13" x14ac:dyDescent="0.3">
      <c r="A57" s="29" t="s">
        <v>61</v>
      </c>
      <c r="B57" s="50" t="s">
        <v>62</v>
      </c>
      <c r="C57" s="47"/>
    </row>
    <row r="58" spans="1:13" x14ac:dyDescent="0.3">
      <c r="A58" s="30" t="s">
        <v>76</v>
      </c>
      <c r="B58" s="51" t="s">
        <v>77</v>
      </c>
      <c r="C58" s="47"/>
    </row>
    <row r="59" spans="1:13" x14ac:dyDescent="0.3">
      <c r="A59" s="31" t="s">
        <v>78</v>
      </c>
      <c r="B59" s="48" t="s">
        <v>79</v>
      </c>
      <c r="C59" s="47"/>
    </row>
  </sheetData>
  <sheetProtection shee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A11:G52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COUNTIF(C11:C52, "&gt;="&amp;$C$4)=0</formula>
    </cfRule>
  </conditionalFormatting>
  <conditionalFormatting sqref="C11:C52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COUNTIF(D11:D52, "&gt;="&amp;$D$4)=0</formula>
    </cfRule>
  </conditionalFormatting>
  <conditionalFormatting sqref="D11:D52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COUNTIF(E11:E52, "&gt;="&amp;$E$4)=0</formula>
    </cfRule>
  </conditionalFormatting>
  <conditionalFormatting sqref="E11:E52">
    <cfRule type="expression" dxfId="24" priority="53">
      <formula>E11&gt;$E$3</formula>
    </cfRule>
  </conditionalFormatting>
  <conditionalFormatting sqref="F10">
    <cfRule type="expression" dxfId="23" priority="56">
      <formula>COUNTIF(F11:F52, "&gt;="&amp;$F$4)=0</formula>
    </cfRule>
  </conditionalFormatting>
  <conditionalFormatting sqref="F11:F52">
    <cfRule type="expression" dxfId="22" priority="58">
      <formula>F11&gt;$F$3</formula>
    </cfRule>
  </conditionalFormatting>
  <conditionalFormatting sqref="G10">
    <cfRule type="expression" dxfId="21" priority="61">
      <formula>COUNTIF(G11:G52, "&gt;="&amp;$G$4)=0</formula>
    </cfRule>
  </conditionalFormatting>
  <conditionalFormatting sqref="G11:G52">
    <cfRule type="expression" dxfId="2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topLeftCell="C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3" x14ac:dyDescent="0.3">
      <c r="A1" s="2"/>
      <c r="B1" s="44" t="s">
        <v>56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68</v>
      </c>
      <c r="C3" s="24">
        <v>30</v>
      </c>
      <c r="D3" s="24">
        <v>15</v>
      </c>
      <c r="E3" s="24">
        <v>4</v>
      </c>
      <c r="F3" s="24">
        <v>28</v>
      </c>
      <c r="G3" s="24">
        <v>20</v>
      </c>
      <c r="I3" s="25">
        <f>SUMIFS(C3:G3, C6:G6, "19MEE337_CO1")</f>
        <v>30</v>
      </c>
      <c r="J3" s="25">
        <f>SUMIFS(C3:G3, C6:G6, "19MEE337_CO2")</f>
        <v>15</v>
      </c>
      <c r="K3" s="25">
        <f>SUMIFS(C3:G3, C6:G6, "19MEE337_CO3")</f>
        <v>4</v>
      </c>
      <c r="L3" s="25">
        <f>SUMIFS(C3:G3, C6:G6, "19MEE337_CO4")</f>
        <v>28</v>
      </c>
      <c r="M3" s="25">
        <f>SUMIFS(C3:G3, C6:G6, "19MEE337_CO5")</f>
        <v>20</v>
      </c>
    </row>
    <row r="4" spans="1:13" x14ac:dyDescent="0.3">
      <c r="A4" s="2"/>
      <c r="B4" s="22" t="s">
        <v>69</v>
      </c>
      <c r="C4" s="26">
        <f>Combined_Input_Details!B14/100*C3</f>
        <v>18</v>
      </c>
      <c r="D4" s="26">
        <f>Combined_Input_Details!B14/100*D3</f>
        <v>9</v>
      </c>
      <c r="E4" s="26">
        <f>Combined_Input_Details!B14/100*E3</f>
        <v>2.4</v>
      </c>
      <c r="F4" s="26">
        <f>Combined_Input_Details!B14/100*F3</f>
        <v>16.8</v>
      </c>
      <c r="G4" s="26">
        <f>Combined_Input_Details!B14/100*G3</f>
        <v>12</v>
      </c>
      <c r="I4" s="25">
        <f>SUMIFS(C4:G4, C6:G6, "19MEE337_CO1")</f>
        <v>18</v>
      </c>
      <c r="J4" s="25">
        <f>SUMIFS(C4:G4, C6:G6, "19MEE337_CO2")</f>
        <v>9</v>
      </c>
      <c r="K4" s="25">
        <f>SUMIFS(C4:G4, C6:G6, "19MEE337_CO3")</f>
        <v>2.4</v>
      </c>
      <c r="L4" s="25">
        <f>SUMIFS(C4:G4, C6:G6, "19MEE337_CO4")</f>
        <v>16.8</v>
      </c>
      <c r="M4" s="25">
        <f>SUMIFS(C4:G4, C6:G6, "19MEE337_CO5")</f>
        <v>12</v>
      </c>
    </row>
    <row r="5" spans="1:13" x14ac:dyDescent="0.3">
      <c r="A5" s="2"/>
      <c r="B5" s="22" t="s">
        <v>70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71</v>
      </c>
      <c r="C6" s="5" t="str">
        <f>CONCATENATE("19MEE337_CO", C5)</f>
        <v>19MEE337_CO1</v>
      </c>
      <c r="D6" s="5" t="str">
        <f>CONCATENATE("19MEE337_CO", D5)</f>
        <v>19MEE337_CO2</v>
      </c>
      <c r="E6" s="5" t="str">
        <f>CONCATENATE("19MEE337_CO", E5)</f>
        <v>19MEE337_CO3</v>
      </c>
      <c r="F6" s="5" t="str">
        <f>CONCATENATE("19MEE337_CO", F5)</f>
        <v>19MEE337_CO4</v>
      </c>
      <c r="G6" s="5" t="str">
        <f>CONCATENATE("19MEE337_CO", G5)</f>
        <v>19MEE337_CO5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73</v>
      </c>
      <c r="C9" s="44"/>
      <c r="D9" s="44"/>
      <c r="E9" s="44"/>
      <c r="F9" s="44"/>
      <c r="G9" s="44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/>
      <c r="C11" s="24">
        <v>26.8</v>
      </c>
      <c r="D11" s="24">
        <v>14</v>
      </c>
      <c r="E11" s="24">
        <v>3</v>
      </c>
      <c r="F11" s="24">
        <v>24.2</v>
      </c>
      <c r="G11" s="24">
        <v>12</v>
      </c>
      <c r="I11" s="25">
        <f>SUMIFS(C11:G11, C6:G6, "19MEE337_CO1")</f>
        <v>26.8</v>
      </c>
      <c r="J11" s="25">
        <f>SUMIFS(C11:G11, C6:G6, "19MEE337_CO2")</f>
        <v>14</v>
      </c>
      <c r="K11" s="25">
        <f>SUMIFS(C11:G11, C6:G6, "19MEE337_CO3")</f>
        <v>3</v>
      </c>
      <c r="L11" s="25">
        <f>SUMIFS(C11:G11, C6:G6, "19MEE337_CO4")</f>
        <v>24.2</v>
      </c>
      <c r="M11" s="25">
        <f>SUMIFS(C11:G11, C6:G6, "19MEE337_CO5")</f>
        <v>12</v>
      </c>
    </row>
    <row r="12" spans="1:13" x14ac:dyDescent="0.3">
      <c r="A12" s="26"/>
      <c r="B12" s="26"/>
      <c r="C12" s="26">
        <v>15.6</v>
      </c>
      <c r="D12" s="26">
        <v>12</v>
      </c>
      <c r="E12" s="26"/>
      <c r="F12" s="26">
        <v>16.399999999999999</v>
      </c>
      <c r="G12" s="26">
        <v>14</v>
      </c>
      <c r="I12" s="25">
        <f>SUMIFS(C12:G12, C6:G6, "19MEE337_CO1")</f>
        <v>15.6</v>
      </c>
      <c r="J12" s="25">
        <f>SUMIFS(C12:G12, C6:G6, "19MEE337_CO2")</f>
        <v>12</v>
      </c>
      <c r="K12" s="25">
        <f>SUMIFS(C12:G12, C6:G6, "19MEE337_CO3")</f>
        <v>0</v>
      </c>
      <c r="L12" s="25">
        <f>SUMIFS(C12:G12, C6:G6, "19MEE337_CO4")</f>
        <v>16.399999999999999</v>
      </c>
      <c r="M12" s="25">
        <f>SUMIFS(C12:G12, C6:G6, "19MEE337_CO5")</f>
        <v>14</v>
      </c>
    </row>
    <row r="13" spans="1:13" x14ac:dyDescent="0.3">
      <c r="A13" s="24"/>
      <c r="B13" s="24"/>
      <c r="C13" s="24">
        <v>24.2</v>
      </c>
      <c r="D13" s="24">
        <v>11</v>
      </c>
      <c r="E13" s="24"/>
      <c r="F13" s="24">
        <v>19.8</v>
      </c>
      <c r="G13" s="24">
        <v>14</v>
      </c>
      <c r="I13" s="25">
        <f>SUMIFS(C13:G13, C6:G6, "19MEE337_CO1")</f>
        <v>24.2</v>
      </c>
      <c r="J13" s="25">
        <f>SUMIFS(C13:G13, C6:G6, "19MEE337_CO2")</f>
        <v>11</v>
      </c>
      <c r="K13" s="25">
        <f>SUMIFS(C13:G13, C6:G6, "19MEE337_CO3")</f>
        <v>0</v>
      </c>
      <c r="L13" s="25">
        <f>SUMIFS(C13:G13, C6:G6, "19MEE337_CO4")</f>
        <v>19.8</v>
      </c>
      <c r="M13" s="25">
        <f>SUMIFS(C13:G13, C6:G6, "19MEE337_CO5")</f>
        <v>14</v>
      </c>
    </row>
    <row r="14" spans="1:13" x14ac:dyDescent="0.3">
      <c r="A14" s="26"/>
      <c r="B14" s="26"/>
      <c r="C14" s="26">
        <v>15.4</v>
      </c>
      <c r="D14" s="26">
        <v>12</v>
      </c>
      <c r="E14" s="26">
        <v>2</v>
      </c>
      <c r="F14" s="26">
        <v>15.6</v>
      </c>
      <c r="G14" s="26">
        <v>10</v>
      </c>
      <c r="I14" s="25">
        <f>SUMIFS(C14:G14, C6:G6, "19MEE337_CO1")</f>
        <v>15.4</v>
      </c>
      <c r="J14" s="25">
        <f>SUMIFS(C14:G14, C6:G6, "19MEE337_CO2")</f>
        <v>12</v>
      </c>
      <c r="K14" s="25">
        <f>SUMIFS(C14:G14, C6:G6, "19MEE337_CO3")</f>
        <v>2</v>
      </c>
      <c r="L14" s="25">
        <f>SUMIFS(C14:G14, C6:G6, "19MEE337_CO4")</f>
        <v>15.6</v>
      </c>
      <c r="M14" s="25">
        <f>SUMIFS(C14:G14, C6:G6, "19MEE337_CO5")</f>
        <v>10</v>
      </c>
    </row>
    <row r="15" spans="1:13" x14ac:dyDescent="0.3">
      <c r="A15" s="24"/>
      <c r="B15" s="24"/>
      <c r="C15" s="24">
        <v>20.2</v>
      </c>
      <c r="D15" s="24">
        <v>15</v>
      </c>
      <c r="E15" s="24">
        <v>3</v>
      </c>
      <c r="F15" s="24">
        <v>19.8</v>
      </c>
      <c r="G15" s="24">
        <v>15</v>
      </c>
      <c r="I15" s="25">
        <f>SUMIFS(C15:G15, C6:G6, "19MEE337_CO1")</f>
        <v>20.2</v>
      </c>
      <c r="J15" s="25">
        <f>SUMIFS(C15:G15, C6:G6, "19MEE337_CO2")</f>
        <v>15</v>
      </c>
      <c r="K15" s="25">
        <f>SUMIFS(C15:G15, C6:G6, "19MEE337_CO3")</f>
        <v>3</v>
      </c>
      <c r="L15" s="25">
        <f>SUMIFS(C15:G15, C6:G6, "19MEE337_CO4")</f>
        <v>19.8</v>
      </c>
      <c r="M15" s="25">
        <f>SUMIFS(C15:G15, C6:G6, "19MEE337_CO5")</f>
        <v>15</v>
      </c>
    </row>
    <row r="16" spans="1:13" x14ac:dyDescent="0.3">
      <c r="A16" s="26"/>
      <c r="B16" s="26"/>
      <c r="C16" s="26">
        <v>25.2</v>
      </c>
      <c r="D16" s="26">
        <v>14</v>
      </c>
      <c r="E16" s="26">
        <v>2</v>
      </c>
      <c r="F16" s="26">
        <v>18.8</v>
      </c>
      <c r="G16" s="26">
        <v>14</v>
      </c>
      <c r="I16" s="25">
        <f>SUMIFS(C16:G16, C6:G6, "19MEE337_CO1")</f>
        <v>25.2</v>
      </c>
      <c r="J16" s="25">
        <f>SUMIFS(C16:G16, C6:G6, "19MEE337_CO2")</f>
        <v>14</v>
      </c>
      <c r="K16" s="25">
        <f>SUMIFS(C16:G16, C6:G6, "19MEE337_CO3")</f>
        <v>2</v>
      </c>
      <c r="L16" s="25">
        <f>SUMIFS(C16:G16, C6:G6, "19MEE337_CO4")</f>
        <v>18.8</v>
      </c>
      <c r="M16" s="25">
        <f>SUMIFS(C16:G16, C6:G6, "19MEE337_CO5")</f>
        <v>14</v>
      </c>
    </row>
    <row r="17" spans="1:13" x14ac:dyDescent="0.3">
      <c r="A17" s="24"/>
      <c r="B17" s="24"/>
      <c r="C17" s="24">
        <v>20.6</v>
      </c>
      <c r="D17" s="24">
        <v>11</v>
      </c>
      <c r="E17" s="24"/>
      <c r="F17" s="24">
        <v>20.399999999999999</v>
      </c>
      <c r="G17" s="24">
        <v>15</v>
      </c>
      <c r="I17" s="25">
        <f>SUMIFS(C17:G17, C6:G6, "19MEE337_CO1")</f>
        <v>20.6</v>
      </c>
      <c r="J17" s="25">
        <f>SUMIFS(C17:G17, C6:G6, "19MEE337_CO2")</f>
        <v>11</v>
      </c>
      <c r="K17" s="25">
        <f>SUMIFS(C17:G17, C6:G6, "19MEE337_CO3")</f>
        <v>0</v>
      </c>
      <c r="L17" s="25">
        <f>SUMIFS(C17:G17, C6:G6, "19MEE337_CO4")</f>
        <v>20.399999999999999</v>
      </c>
      <c r="M17" s="25">
        <f>SUMIFS(C17:G17, C6:G6, "19MEE337_CO5")</f>
        <v>15</v>
      </c>
    </row>
    <row r="18" spans="1:13" x14ac:dyDescent="0.3">
      <c r="A18" s="26"/>
      <c r="B18" s="26"/>
      <c r="C18" s="26">
        <v>19.2</v>
      </c>
      <c r="D18" s="26">
        <v>12</v>
      </c>
      <c r="E18" s="26">
        <v>1</v>
      </c>
      <c r="F18" s="26">
        <v>18.8</v>
      </c>
      <c r="G18" s="26">
        <v>12</v>
      </c>
      <c r="I18" s="25">
        <f>SUMIFS(C18:G18, C6:G6, "19MEE337_CO1")</f>
        <v>19.2</v>
      </c>
      <c r="J18" s="25">
        <f>SUMIFS(C18:G18, C6:G6, "19MEE337_CO2")</f>
        <v>12</v>
      </c>
      <c r="K18" s="25">
        <f>SUMIFS(C18:G18, C6:G6, "19MEE337_CO3")</f>
        <v>1</v>
      </c>
      <c r="L18" s="25">
        <f>SUMIFS(C18:G18, C6:G6, "19MEE337_CO4")</f>
        <v>18.8</v>
      </c>
      <c r="M18" s="25">
        <f>SUMIFS(C18:G18, C6:G6, "19MEE337_CO5")</f>
        <v>12</v>
      </c>
    </row>
    <row r="19" spans="1:13" x14ac:dyDescent="0.3">
      <c r="A19" s="24"/>
      <c r="B19" s="24"/>
      <c r="C19" s="24">
        <v>9.4</v>
      </c>
      <c r="D19" s="24">
        <v>10</v>
      </c>
      <c r="E19" s="24"/>
      <c r="F19" s="24">
        <v>9.6</v>
      </c>
      <c r="G19" s="24">
        <v>7</v>
      </c>
      <c r="I19" s="25">
        <f>SUMIFS(C19:G19, C6:G6, "19MEE337_CO1")</f>
        <v>9.4</v>
      </c>
      <c r="J19" s="25">
        <f>SUMIFS(C19:G19, C6:G6, "19MEE337_CO2")</f>
        <v>10</v>
      </c>
      <c r="K19" s="25">
        <f>SUMIFS(C19:G19, C6:G6, "19MEE337_CO3")</f>
        <v>0</v>
      </c>
      <c r="L19" s="25">
        <f>SUMIFS(C19:G19, C6:G6, "19MEE337_CO4")</f>
        <v>9.6</v>
      </c>
      <c r="M19" s="25">
        <f>SUMIFS(C19:G19, C6:G6, "19MEE337_CO5")</f>
        <v>7</v>
      </c>
    </row>
    <row r="20" spans="1:13" x14ac:dyDescent="0.3">
      <c r="A20" s="26"/>
      <c r="B20" s="26"/>
      <c r="C20" s="26">
        <v>16</v>
      </c>
      <c r="D20" s="26">
        <v>12</v>
      </c>
      <c r="E20" s="26">
        <v>2</v>
      </c>
      <c r="F20" s="26">
        <v>15</v>
      </c>
      <c r="G20" s="26">
        <v>3</v>
      </c>
      <c r="I20" s="25">
        <f>SUMIFS(C20:G20, C6:G6, "19MEE337_CO1")</f>
        <v>16</v>
      </c>
      <c r="J20" s="25">
        <f>SUMIFS(C20:G20, C6:G6, "19MEE337_CO2")</f>
        <v>12</v>
      </c>
      <c r="K20" s="25">
        <f>SUMIFS(C20:G20, C6:G6, "19MEE337_CO3")</f>
        <v>2</v>
      </c>
      <c r="L20" s="25">
        <f>SUMIFS(C20:G20, C6:G6, "19MEE337_CO4")</f>
        <v>15</v>
      </c>
      <c r="M20" s="25">
        <f>SUMIFS(C20:G20, C6:G6, "19MEE337_CO5")</f>
        <v>3</v>
      </c>
    </row>
    <row r="21" spans="1:13" x14ac:dyDescent="0.3">
      <c r="A21" s="24"/>
      <c r="B21" s="24"/>
      <c r="C21" s="24">
        <v>21</v>
      </c>
      <c r="D21" s="24">
        <v>10</v>
      </c>
      <c r="E21" s="24">
        <v>0</v>
      </c>
      <c r="F21" s="24">
        <v>19</v>
      </c>
      <c r="G21" s="24">
        <v>10</v>
      </c>
      <c r="I21" s="25">
        <f>SUMIFS(C21:G21, C6:G6, "19MEE337_CO1")</f>
        <v>21</v>
      </c>
      <c r="J21" s="25">
        <f>SUMIFS(C21:G21, C6:G6, "19MEE337_CO2")</f>
        <v>10</v>
      </c>
      <c r="K21" s="25">
        <f>SUMIFS(C21:G21, C6:G6, "19MEE337_CO3")</f>
        <v>0</v>
      </c>
      <c r="L21" s="25">
        <f>SUMIFS(C21:G21, C6:G6, "19MEE337_CO4")</f>
        <v>19</v>
      </c>
      <c r="M21" s="25">
        <f>SUMIFS(C21:G21, C6:G6, "19MEE337_CO5")</f>
        <v>10</v>
      </c>
    </row>
    <row r="22" spans="1:13" x14ac:dyDescent="0.3">
      <c r="A22" s="26"/>
      <c r="B22" s="26"/>
      <c r="C22" s="26">
        <v>19.2</v>
      </c>
      <c r="D22" s="26">
        <v>12</v>
      </c>
      <c r="E22" s="26">
        <v>2</v>
      </c>
      <c r="F22" s="26">
        <v>19.8</v>
      </c>
      <c r="G22" s="26">
        <v>9</v>
      </c>
      <c r="I22" s="25">
        <f>SUMIFS(C22:G22, C6:G6, "19MEE337_CO1")</f>
        <v>19.2</v>
      </c>
      <c r="J22" s="25">
        <f>SUMIFS(C22:G22, C6:G6, "19MEE337_CO2")</f>
        <v>12</v>
      </c>
      <c r="K22" s="25">
        <f>SUMIFS(C22:G22, C6:G6, "19MEE337_CO3")</f>
        <v>2</v>
      </c>
      <c r="L22" s="25">
        <f>SUMIFS(C22:G22, C6:G6, "19MEE337_CO4")</f>
        <v>19.8</v>
      </c>
      <c r="M22" s="25">
        <f>SUMIFS(C22:G22, C6:G6, "19MEE337_CO5")</f>
        <v>9</v>
      </c>
    </row>
    <row r="23" spans="1:13" x14ac:dyDescent="0.3">
      <c r="A23" s="24"/>
      <c r="B23" s="24"/>
      <c r="C23" s="24">
        <v>18.2</v>
      </c>
      <c r="D23" s="24">
        <v>12</v>
      </c>
      <c r="E23" s="24">
        <v>0</v>
      </c>
      <c r="F23" s="24">
        <v>16.8</v>
      </c>
      <c r="G23" s="24">
        <v>13</v>
      </c>
      <c r="I23" s="25">
        <f>SUMIFS(C23:G23, C6:G6, "19MEE337_CO1")</f>
        <v>18.2</v>
      </c>
      <c r="J23" s="25">
        <f>SUMIFS(C23:G23, C6:G6, "19MEE337_CO2")</f>
        <v>12</v>
      </c>
      <c r="K23" s="25">
        <f>SUMIFS(C23:G23, C6:G6, "19MEE337_CO3")</f>
        <v>0</v>
      </c>
      <c r="L23" s="25">
        <f>SUMIFS(C23:G23, C6:G6, "19MEE337_CO4")</f>
        <v>16.8</v>
      </c>
      <c r="M23" s="25">
        <f>SUMIFS(C23:G23, C6:G6, "19MEE337_CO5")</f>
        <v>13</v>
      </c>
    </row>
    <row r="24" spans="1:13" x14ac:dyDescent="0.3">
      <c r="A24" s="26"/>
      <c r="B24" s="26"/>
      <c r="C24" s="26">
        <v>20.8</v>
      </c>
      <c r="D24" s="26">
        <v>13</v>
      </c>
      <c r="E24" s="26">
        <v>2</v>
      </c>
      <c r="F24" s="26">
        <v>17.2</v>
      </c>
      <c r="G24" s="26">
        <v>13</v>
      </c>
      <c r="I24" s="25">
        <f>SUMIFS(C24:G24, C6:G6, "19MEE337_CO1")</f>
        <v>20.8</v>
      </c>
      <c r="J24" s="25">
        <f>SUMIFS(C24:G24, C6:G6, "19MEE337_CO2")</f>
        <v>13</v>
      </c>
      <c r="K24" s="25">
        <f>SUMIFS(C24:G24, C6:G6, "19MEE337_CO3")</f>
        <v>2</v>
      </c>
      <c r="L24" s="25">
        <f>SUMIFS(C24:G24, C6:G6, "19MEE337_CO4")</f>
        <v>17.2</v>
      </c>
      <c r="M24" s="25">
        <f>SUMIFS(C24:G24, C6:G6, "19MEE337_CO5")</f>
        <v>13</v>
      </c>
    </row>
    <row r="25" spans="1:13" x14ac:dyDescent="0.3">
      <c r="A25" s="24"/>
      <c r="B25" s="24"/>
      <c r="C25" s="24">
        <v>19</v>
      </c>
      <c r="D25" s="24">
        <v>4</v>
      </c>
      <c r="E25" s="24">
        <v>3.5</v>
      </c>
      <c r="F25" s="24">
        <v>17</v>
      </c>
      <c r="G25" s="24">
        <v>7</v>
      </c>
      <c r="I25" s="25">
        <f>SUMIFS(C25:G25, C6:G6, "19MEE337_CO1")</f>
        <v>19</v>
      </c>
      <c r="J25" s="25">
        <f>SUMIFS(C25:G25, C6:G6, "19MEE337_CO2")</f>
        <v>4</v>
      </c>
      <c r="K25" s="25">
        <f>SUMIFS(C25:G25, C6:G6, "19MEE337_CO3")</f>
        <v>3.5</v>
      </c>
      <c r="L25" s="25">
        <f>SUMIFS(C25:G25, C6:G6, "19MEE337_CO4")</f>
        <v>17</v>
      </c>
      <c r="M25" s="25">
        <f>SUMIFS(C25:G25, C6:G6, "19MEE337_CO5")</f>
        <v>7</v>
      </c>
    </row>
    <row r="26" spans="1:13" x14ac:dyDescent="0.3">
      <c r="A26" s="26"/>
      <c r="B26" s="26"/>
      <c r="C26" s="26">
        <v>25</v>
      </c>
      <c r="D26" s="26">
        <v>15</v>
      </c>
      <c r="E26" s="26"/>
      <c r="F26" s="26">
        <v>24</v>
      </c>
      <c r="G26" s="26">
        <v>17</v>
      </c>
      <c r="I26" s="25">
        <f>SUMIFS(C26:G26, C6:G6, "19MEE337_CO1")</f>
        <v>25</v>
      </c>
      <c r="J26" s="25">
        <f>SUMIFS(C26:G26, C6:G6, "19MEE337_CO2")</f>
        <v>15</v>
      </c>
      <c r="K26" s="25">
        <f>SUMIFS(C26:G26, C6:G6, "19MEE337_CO3")</f>
        <v>0</v>
      </c>
      <c r="L26" s="25">
        <f>SUMIFS(C26:G26, C6:G6, "19MEE337_CO4")</f>
        <v>24</v>
      </c>
      <c r="M26" s="25">
        <f>SUMIFS(C26:G26, C6:G6, "19MEE337_CO5")</f>
        <v>17</v>
      </c>
    </row>
    <row r="27" spans="1:13" x14ac:dyDescent="0.3">
      <c r="A27" s="24"/>
      <c r="B27" s="24"/>
      <c r="C27" s="24">
        <v>10.6</v>
      </c>
      <c r="D27" s="24">
        <v>12</v>
      </c>
      <c r="E27" s="24">
        <v>2</v>
      </c>
      <c r="F27" s="24">
        <v>14.4</v>
      </c>
      <c r="G27" s="24">
        <v>10</v>
      </c>
      <c r="I27" s="25">
        <f>SUMIFS(C27:G27, C6:G6, "19MEE337_CO1")</f>
        <v>10.6</v>
      </c>
      <c r="J27" s="25">
        <f>SUMIFS(C27:G27, C6:G6, "19MEE337_CO2")</f>
        <v>12</v>
      </c>
      <c r="K27" s="25">
        <f>SUMIFS(C27:G27, C6:G6, "19MEE337_CO3")</f>
        <v>2</v>
      </c>
      <c r="L27" s="25">
        <f>SUMIFS(C27:G27, C6:G6, "19MEE337_CO4")</f>
        <v>14.4</v>
      </c>
      <c r="M27" s="25">
        <f>SUMIFS(C27:G27, C6:G6, "19MEE337_CO5")</f>
        <v>10</v>
      </c>
    </row>
    <row r="28" spans="1:13" x14ac:dyDescent="0.3">
      <c r="A28" s="26"/>
      <c r="B28" s="26"/>
      <c r="C28" s="26">
        <v>19.399999999999999</v>
      </c>
      <c r="D28" s="26">
        <v>6</v>
      </c>
      <c r="E28" s="26">
        <v>2</v>
      </c>
      <c r="F28" s="26">
        <v>25.6</v>
      </c>
      <c r="G28" s="26">
        <v>10</v>
      </c>
      <c r="I28" s="25">
        <f>SUMIFS(C28:G28, C6:G6, "19MEE337_CO1")</f>
        <v>19.399999999999999</v>
      </c>
      <c r="J28" s="25">
        <f>SUMIFS(C28:G28, C6:G6, "19MEE337_CO2")</f>
        <v>6</v>
      </c>
      <c r="K28" s="25">
        <f>SUMIFS(C28:G28, C6:G6, "19MEE337_CO3")</f>
        <v>2</v>
      </c>
      <c r="L28" s="25">
        <f>SUMIFS(C28:G28, C6:G6, "19MEE337_CO4")</f>
        <v>25.6</v>
      </c>
      <c r="M28" s="25">
        <f>SUMIFS(C28:G28, C6:G6, "19MEE337_CO5")</f>
        <v>10</v>
      </c>
    </row>
    <row r="29" spans="1:13" x14ac:dyDescent="0.3">
      <c r="A29" s="24"/>
      <c r="B29" s="24"/>
      <c r="C29" s="24">
        <v>24</v>
      </c>
      <c r="D29" s="24">
        <v>14</v>
      </c>
      <c r="E29" s="24"/>
      <c r="F29" s="24">
        <v>23</v>
      </c>
      <c r="G29" s="24">
        <v>12</v>
      </c>
      <c r="I29" s="25">
        <f>SUMIFS(C29:G29, C6:G6, "19MEE337_CO1")</f>
        <v>24</v>
      </c>
      <c r="J29" s="25">
        <f>SUMIFS(C29:G29, C6:G6, "19MEE337_CO2")</f>
        <v>14</v>
      </c>
      <c r="K29" s="25">
        <f>SUMIFS(C29:G29, C6:G6, "19MEE337_CO3")</f>
        <v>0</v>
      </c>
      <c r="L29" s="25">
        <f>SUMIFS(C29:G29, C6:G6, "19MEE337_CO4")</f>
        <v>23</v>
      </c>
      <c r="M29" s="25">
        <f>SUMIFS(C29:G29, C6:G6, "19MEE337_CO5")</f>
        <v>12</v>
      </c>
    </row>
    <row r="30" spans="1:13" x14ac:dyDescent="0.3">
      <c r="A30" s="26"/>
      <c r="B30" s="26"/>
      <c r="C30" s="26">
        <v>14.8</v>
      </c>
      <c r="D30" s="26">
        <v>8</v>
      </c>
      <c r="E30" s="26">
        <v>3</v>
      </c>
      <c r="F30" s="26">
        <v>20.2</v>
      </c>
      <c r="G30" s="26">
        <v>8</v>
      </c>
      <c r="I30" s="25">
        <f>SUMIFS(C30:G30, C6:G6, "19MEE337_CO1")</f>
        <v>14.8</v>
      </c>
      <c r="J30" s="25">
        <f>SUMIFS(C30:G30, C6:G6, "19MEE337_CO2")</f>
        <v>8</v>
      </c>
      <c r="K30" s="25">
        <f>SUMIFS(C30:G30, C6:G6, "19MEE337_CO3")</f>
        <v>3</v>
      </c>
      <c r="L30" s="25">
        <f>SUMIFS(C30:G30, C6:G6, "19MEE337_CO4")</f>
        <v>20.2</v>
      </c>
      <c r="M30" s="25">
        <f>SUMIFS(C30:G30, C6:G6, "19MEE337_CO5")</f>
        <v>8</v>
      </c>
    </row>
    <row r="31" spans="1:13" x14ac:dyDescent="0.3">
      <c r="A31" s="24"/>
      <c r="B31" s="24"/>
      <c r="C31" s="24">
        <v>26.4</v>
      </c>
      <c r="D31" s="24">
        <v>16</v>
      </c>
      <c r="E31" s="24">
        <v>2</v>
      </c>
      <c r="F31" s="24">
        <v>21.6</v>
      </c>
      <c r="G31" s="24">
        <v>10</v>
      </c>
      <c r="I31" s="25">
        <f>SUMIFS(C31:G31, C6:G6, "19MEE337_CO1")</f>
        <v>26.4</v>
      </c>
      <c r="J31" s="25">
        <f>SUMIFS(C31:G31, C6:G6, "19MEE337_CO2")</f>
        <v>16</v>
      </c>
      <c r="K31" s="25">
        <f>SUMIFS(C31:G31, C6:G6, "19MEE337_CO3")</f>
        <v>2</v>
      </c>
      <c r="L31" s="25">
        <f>SUMIFS(C31:G31, C6:G6, "19MEE337_CO4")</f>
        <v>21.6</v>
      </c>
      <c r="M31" s="25">
        <f>SUMIFS(C31:G31, C6:G6, "19MEE337_CO5")</f>
        <v>10</v>
      </c>
    </row>
    <row r="32" spans="1:13" x14ac:dyDescent="0.3">
      <c r="A32" s="26"/>
      <c r="B32" s="26"/>
      <c r="C32" s="26">
        <v>17.600000000000001</v>
      </c>
      <c r="D32" s="26">
        <v>12</v>
      </c>
      <c r="E32" s="26">
        <v>1</v>
      </c>
      <c r="F32" s="26">
        <v>16.399999999999999</v>
      </c>
      <c r="G32" s="26">
        <v>9</v>
      </c>
      <c r="I32" s="25">
        <f>SUMIFS(C32:G32, C6:G6, "19MEE337_CO1")</f>
        <v>17.600000000000001</v>
      </c>
      <c r="J32" s="25">
        <f>SUMIFS(C32:G32, C6:G6, "19MEE337_CO2")</f>
        <v>12</v>
      </c>
      <c r="K32" s="25">
        <f>SUMIFS(C32:G32, C6:G6, "19MEE337_CO3")</f>
        <v>1</v>
      </c>
      <c r="L32" s="25">
        <f>SUMIFS(C32:G32, C6:G6, "19MEE337_CO4")</f>
        <v>16.399999999999999</v>
      </c>
      <c r="M32" s="25">
        <f>SUMIFS(C32:G32, C6:G6, "19MEE337_CO5")</f>
        <v>9</v>
      </c>
    </row>
    <row r="33" spans="1:13" x14ac:dyDescent="0.3">
      <c r="A33" s="24"/>
      <c r="B33" s="24"/>
      <c r="C33" s="24">
        <v>19.600000000000001</v>
      </c>
      <c r="D33" s="24">
        <v>14</v>
      </c>
      <c r="E33" s="24">
        <v>2</v>
      </c>
      <c r="F33" s="24">
        <v>17.399999999999999</v>
      </c>
      <c r="G33" s="24">
        <v>10</v>
      </c>
      <c r="I33" s="25">
        <f>SUMIFS(C33:G33, C6:G6, "19MEE337_CO1")</f>
        <v>19.600000000000001</v>
      </c>
      <c r="J33" s="25">
        <f>SUMIFS(C33:G33, C6:G6, "19MEE337_CO2")</f>
        <v>14</v>
      </c>
      <c r="K33" s="25">
        <f>SUMIFS(C33:G33, C6:G6, "19MEE337_CO3")</f>
        <v>2</v>
      </c>
      <c r="L33" s="25">
        <f>SUMIFS(C33:G33, C6:G6, "19MEE337_CO4")</f>
        <v>17.399999999999999</v>
      </c>
      <c r="M33" s="25">
        <f>SUMIFS(C33:G33, C6:G6, "19MEE337_CO5")</f>
        <v>10</v>
      </c>
    </row>
    <row r="34" spans="1:13" x14ac:dyDescent="0.3">
      <c r="A34" s="26"/>
      <c r="B34" s="26"/>
      <c r="C34" s="26">
        <v>12.4</v>
      </c>
      <c r="D34" s="26">
        <v>13</v>
      </c>
      <c r="E34" s="26"/>
      <c r="F34" s="26">
        <v>19.600000000000001</v>
      </c>
      <c r="G34" s="26">
        <v>18</v>
      </c>
      <c r="I34" s="25">
        <f>SUMIFS(C34:G34, C6:G6, "19MEE337_CO1")</f>
        <v>12.4</v>
      </c>
      <c r="J34" s="25">
        <f>SUMIFS(C34:G34, C6:G6, "19MEE337_CO2")</f>
        <v>13</v>
      </c>
      <c r="K34" s="25">
        <f>SUMIFS(C34:G34, C6:G6, "19MEE337_CO3")</f>
        <v>0</v>
      </c>
      <c r="L34" s="25">
        <f>SUMIFS(C34:G34, C6:G6, "19MEE337_CO4")</f>
        <v>19.600000000000001</v>
      </c>
      <c r="M34" s="25">
        <f>SUMIFS(C34:G34, C6:G6, "19MEE337_CO5")</f>
        <v>18</v>
      </c>
    </row>
    <row r="35" spans="1:13" x14ac:dyDescent="0.3">
      <c r="A35" s="24"/>
      <c r="B35" s="24"/>
      <c r="C35" s="24">
        <v>20.8</v>
      </c>
      <c r="D35" s="24">
        <v>14</v>
      </c>
      <c r="E35" s="24"/>
      <c r="F35" s="24">
        <v>16.2</v>
      </c>
      <c r="G35" s="24"/>
      <c r="I35" s="25">
        <f>SUMIFS(C35:G35, C6:G6, "19MEE337_CO1")</f>
        <v>20.8</v>
      </c>
      <c r="J35" s="25">
        <f>SUMIFS(C35:G35, C6:G6, "19MEE337_CO2")</f>
        <v>14</v>
      </c>
      <c r="K35" s="25">
        <f>SUMIFS(C35:G35, C6:G6, "19MEE337_CO3")</f>
        <v>0</v>
      </c>
      <c r="L35" s="25">
        <f>SUMIFS(C35:G35, C6:G6, "19MEE337_CO4")</f>
        <v>16.2</v>
      </c>
      <c r="M35" s="25">
        <f>SUMIFS(C35:G35, C6:G6, "19MEE337_CO5")</f>
        <v>0</v>
      </c>
    </row>
    <row r="36" spans="1:13" x14ac:dyDescent="0.3">
      <c r="A36" s="26"/>
      <c r="B36" s="26"/>
      <c r="C36" s="26">
        <v>17</v>
      </c>
      <c r="D36" s="26">
        <v>11</v>
      </c>
      <c r="E36" s="26">
        <v>2</v>
      </c>
      <c r="F36" s="26">
        <v>17</v>
      </c>
      <c r="G36" s="26">
        <v>11</v>
      </c>
      <c r="I36" s="25">
        <f>SUMIFS(C36:G36, C6:G6, "19MEE337_CO1")</f>
        <v>17</v>
      </c>
      <c r="J36" s="25">
        <f>SUMIFS(C36:G36, C6:G6, "19MEE337_CO2")</f>
        <v>11</v>
      </c>
      <c r="K36" s="25">
        <f>SUMIFS(C36:G36, C6:G6, "19MEE337_CO3")</f>
        <v>2</v>
      </c>
      <c r="L36" s="25">
        <f>SUMIFS(C36:G36, C6:G6, "19MEE337_CO4")</f>
        <v>17</v>
      </c>
      <c r="M36" s="25">
        <f>SUMIFS(C36:G36, C6:G6, "19MEE337_CO5")</f>
        <v>11</v>
      </c>
    </row>
    <row r="37" spans="1:13" x14ac:dyDescent="0.3">
      <c r="A37" s="24"/>
      <c r="B37" s="24"/>
      <c r="C37" s="24">
        <v>27.4</v>
      </c>
      <c r="D37" s="24">
        <v>17</v>
      </c>
      <c r="E37" s="24">
        <v>3</v>
      </c>
      <c r="F37" s="24">
        <v>24.6</v>
      </c>
      <c r="G37" s="24">
        <v>17</v>
      </c>
      <c r="I37" s="25">
        <f>SUMIFS(C37:G37, C6:G6, "19MEE337_CO1")</f>
        <v>27.4</v>
      </c>
      <c r="J37" s="25">
        <f>SUMIFS(C37:G37, C6:G6, "19MEE337_CO2")</f>
        <v>17</v>
      </c>
      <c r="K37" s="25">
        <f>SUMIFS(C37:G37, C6:G6, "19MEE337_CO3")</f>
        <v>3</v>
      </c>
      <c r="L37" s="25">
        <f>SUMIFS(C37:G37, C6:G6, "19MEE337_CO4")</f>
        <v>24.6</v>
      </c>
      <c r="M37" s="25">
        <f>SUMIFS(C37:G37, C6:G6, "19MEE337_CO5")</f>
        <v>17</v>
      </c>
    </row>
    <row r="38" spans="1:13" x14ac:dyDescent="0.3">
      <c r="A38" s="26"/>
      <c r="B38" s="26"/>
      <c r="C38" s="26">
        <v>11</v>
      </c>
      <c r="D38" s="26">
        <v>8</v>
      </c>
      <c r="E38" s="26">
        <v>2</v>
      </c>
      <c r="F38" s="26">
        <v>16</v>
      </c>
      <c r="G38" s="26">
        <v>10</v>
      </c>
      <c r="I38" s="25">
        <f>SUMIFS(C38:G38, C6:G6, "19MEE337_CO1")</f>
        <v>11</v>
      </c>
      <c r="J38" s="25">
        <f>SUMIFS(C38:G38, C6:G6, "19MEE337_CO2")</f>
        <v>8</v>
      </c>
      <c r="K38" s="25">
        <f>SUMIFS(C38:G38, C6:G6, "19MEE337_CO3")</f>
        <v>2</v>
      </c>
      <c r="L38" s="25">
        <f>SUMIFS(C38:G38, C6:G6, "19MEE337_CO4")</f>
        <v>16</v>
      </c>
      <c r="M38" s="25">
        <f>SUMIFS(C38:G38, C6:G6, "19MEE337_CO5")</f>
        <v>10</v>
      </c>
    </row>
    <row r="39" spans="1:13" x14ac:dyDescent="0.3">
      <c r="A39" s="24"/>
      <c r="B39" s="24"/>
      <c r="C39" s="24">
        <v>19.399999999999999</v>
      </c>
      <c r="D39" s="24">
        <v>12</v>
      </c>
      <c r="E39" s="24">
        <v>1</v>
      </c>
      <c r="F39" s="24">
        <v>13.6</v>
      </c>
      <c r="G39" s="24">
        <v>10</v>
      </c>
      <c r="I39" s="25">
        <f>SUMIFS(C39:G39, C6:G6, "19MEE337_CO1")</f>
        <v>19.399999999999999</v>
      </c>
      <c r="J39" s="25">
        <f>SUMIFS(C39:G39, C6:G6, "19MEE337_CO2")</f>
        <v>12</v>
      </c>
      <c r="K39" s="25">
        <f>SUMIFS(C39:G39, C6:G6, "19MEE337_CO3")</f>
        <v>1</v>
      </c>
      <c r="L39" s="25">
        <f>SUMIFS(C39:G39, C6:G6, "19MEE337_CO4")</f>
        <v>13.6</v>
      </c>
      <c r="M39" s="25">
        <f>SUMIFS(C39:G39, C6:G6, "19MEE337_CO5")</f>
        <v>10</v>
      </c>
    </row>
    <row r="40" spans="1:13" x14ac:dyDescent="0.3">
      <c r="A40" s="26"/>
      <c r="B40" s="26"/>
      <c r="C40" s="26">
        <v>10</v>
      </c>
      <c r="D40" s="26">
        <v>9</v>
      </c>
      <c r="E40" s="26">
        <v>2</v>
      </c>
      <c r="F40" s="26">
        <v>16</v>
      </c>
      <c r="G40" s="26">
        <v>4</v>
      </c>
      <c r="I40" s="25">
        <f>SUMIFS(C40:G40, C6:G6, "19MEE337_CO1")</f>
        <v>10</v>
      </c>
      <c r="J40" s="25">
        <f>SUMIFS(C40:G40, C6:G6, "19MEE337_CO2")</f>
        <v>9</v>
      </c>
      <c r="K40" s="25">
        <f>SUMIFS(C40:G40, C6:G6, "19MEE337_CO3")</f>
        <v>2</v>
      </c>
      <c r="L40" s="25">
        <f>SUMIFS(C40:G40, C6:G6, "19MEE337_CO4")</f>
        <v>16</v>
      </c>
      <c r="M40" s="25">
        <f>SUMIFS(C40:G40, C6:G6, "19MEE337_CO5")</f>
        <v>4</v>
      </c>
    </row>
    <row r="41" spans="1:13" x14ac:dyDescent="0.3">
      <c r="A41" s="24"/>
      <c r="B41" s="24"/>
      <c r="C41" s="24">
        <v>20.8</v>
      </c>
      <c r="D41" s="24">
        <v>13</v>
      </c>
      <c r="E41" s="24">
        <v>1</v>
      </c>
      <c r="F41" s="24">
        <v>21.2</v>
      </c>
      <c r="G41" s="24">
        <v>19</v>
      </c>
      <c r="I41" s="25">
        <f>SUMIFS(C41:G41, C6:G6, "19MEE337_CO1")</f>
        <v>20.8</v>
      </c>
      <c r="J41" s="25">
        <f>SUMIFS(C41:G41, C6:G6, "19MEE337_CO2")</f>
        <v>13</v>
      </c>
      <c r="K41" s="25">
        <f>SUMIFS(C41:G41, C6:G6, "19MEE337_CO3")</f>
        <v>1</v>
      </c>
      <c r="L41" s="25">
        <f>SUMIFS(C41:G41, C6:G6, "19MEE337_CO4")</f>
        <v>21.2</v>
      </c>
      <c r="M41" s="25">
        <f>SUMIFS(C41:G41, C6:G6, "19MEE337_CO5")</f>
        <v>19</v>
      </c>
    </row>
    <row r="42" spans="1:13" x14ac:dyDescent="0.3">
      <c r="A42" s="26"/>
      <c r="B42" s="26"/>
      <c r="C42" s="26">
        <v>19.8</v>
      </c>
      <c r="D42" s="26">
        <v>7</v>
      </c>
      <c r="E42" s="26"/>
      <c r="F42" s="26">
        <v>20.2</v>
      </c>
      <c r="G42" s="26">
        <v>16</v>
      </c>
      <c r="I42" s="25">
        <f>SUMIFS(C42:G42, C6:G6, "19MEE337_CO1")</f>
        <v>19.8</v>
      </c>
      <c r="J42" s="25">
        <f>SUMIFS(C42:G42, C6:G6, "19MEE337_CO2")</f>
        <v>7</v>
      </c>
      <c r="K42" s="25">
        <f>SUMIFS(C42:G42, C6:G6, "19MEE337_CO3")</f>
        <v>0</v>
      </c>
      <c r="L42" s="25">
        <f>SUMIFS(C42:G42, C6:G6, "19MEE337_CO4")</f>
        <v>20.2</v>
      </c>
      <c r="M42" s="25">
        <f>SUMIFS(C42:G42, C6:G6, "19MEE337_CO5")</f>
        <v>16</v>
      </c>
    </row>
    <row r="43" spans="1:13" x14ac:dyDescent="0.3">
      <c r="A43" s="24"/>
      <c r="B43" s="24"/>
      <c r="C43" s="24">
        <v>15</v>
      </c>
      <c r="D43" s="24">
        <v>9</v>
      </c>
      <c r="E43" s="24"/>
      <c r="F43" s="24">
        <v>16</v>
      </c>
      <c r="G43" s="24">
        <v>8</v>
      </c>
      <c r="I43" s="25">
        <f>SUMIFS(C43:G43, C6:G6, "19MEE337_CO1")</f>
        <v>15</v>
      </c>
      <c r="J43" s="25">
        <f>SUMIFS(C43:G43, C6:G6, "19MEE337_CO2")</f>
        <v>9</v>
      </c>
      <c r="K43" s="25">
        <f>SUMIFS(C43:G43, C6:G6, "19MEE337_CO3")</f>
        <v>0</v>
      </c>
      <c r="L43" s="25">
        <f>SUMIFS(C43:G43, C6:G6, "19MEE337_CO4")</f>
        <v>16</v>
      </c>
      <c r="M43" s="25">
        <f>SUMIFS(C43:G43, C6:G6, "19MEE337_CO5")</f>
        <v>8</v>
      </c>
    </row>
    <row r="44" spans="1:13" x14ac:dyDescent="0.3">
      <c r="A44" s="26"/>
      <c r="B44" s="26"/>
      <c r="C44" s="26">
        <v>10.8</v>
      </c>
      <c r="D44" s="26">
        <v>9</v>
      </c>
      <c r="E44" s="26">
        <v>2</v>
      </c>
      <c r="F44" s="26">
        <v>14.2</v>
      </c>
      <c r="G44" s="26">
        <v>12</v>
      </c>
      <c r="I44" s="25">
        <f>SUMIFS(C44:G44, C6:G6, "19MEE337_CO1")</f>
        <v>10.8</v>
      </c>
      <c r="J44" s="25">
        <f>SUMIFS(C44:G44, C6:G6, "19MEE337_CO2")</f>
        <v>9</v>
      </c>
      <c r="K44" s="25">
        <f>SUMIFS(C44:G44, C6:G6, "19MEE337_CO3")</f>
        <v>2</v>
      </c>
      <c r="L44" s="25">
        <f>SUMIFS(C44:G44, C6:G6, "19MEE337_CO4")</f>
        <v>14.2</v>
      </c>
      <c r="M44" s="25">
        <f>SUMIFS(C44:G44, C6:G6, "19MEE337_CO5")</f>
        <v>12</v>
      </c>
    </row>
    <row r="45" spans="1:13" x14ac:dyDescent="0.3">
      <c r="A45" s="24"/>
      <c r="B45" s="24"/>
      <c r="C45" s="24">
        <v>22</v>
      </c>
      <c r="D45" s="24">
        <v>13</v>
      </c>
      <c r="E45" s="24">
        <v>2</v>
      </c>
      <c r="F45" s="24">
        <v>16</v>
      </c>
      <c r="G45" s="24">
        <v>17</v>
      </c>
      <c r="I45" s="25">
        <f>SUMIFS(C45:G45, C6:G6, "19MEE337_CO1")</f>
        <v>22</v>
      </c>
      <c r="J45" s="25">
        <f>SUMIFS(C45:G45, C6:G6, "19MEE337_CO2")</f>
        <v>13</v>
      </c>
      <c r="K45" s="25">
        <f>SUMIFS(C45:G45, C6:G6, "19MEE337_CO3")</f>
        <v>2</v>
      </c>
      <c r="L45" s="25">
        <f>SUMIFS(C45:G45, C6:G6, "19MEE337_CO4")</f>
        <v>16</v>
      </c>
      <c r="M45" s="25">
        <f>SUMIFS(C45:G45, C6:G6, "19MEE337_CO5")</f>
        <v>17</v>
      </c>
    </row>
    <row r="46" spans="1:13" x14ac:dyDescent="0.3">
      <c r="A46" s="26"/>
      <c r="B46" s="26"/>
      <c r="C46" s="26">
        <v>17.2</v>
      </c>
      <c r="D46" s="26">
        <v>12</v>
      </c>
      <c r="E46" s="26">
        <v>1</v>
      </c>
      <c r="F46" s="26">
        <v>18.8</v>
      </c>
      <c r="G46" s="26">
        <v>14</v>
      </c>
      <c r="I46" s="25">
        <f>SUMIFS(C46:G46, C6:G6, "19MEE337_CO1")</f>
        <v>17.2</v>
      </c>
      <c r="J46" s="25">
        <f>SUMIFS(C46:G46, C6:G6, "19MEE337_CO2")</f>
        <v>12</v>
      </c>
      <c r="K46" s="25">
        <f>SUMIFS(C46:G46, C6:G6, "19MEE337_CO3")</f>
        <v>1</v>
      </c>
      <c r="L46" s="25">
        <f>SUMIFS(C46:G46, C6:G6, "19MEE337_CO4")</f>
        <v>18.8</v>
      </c>
      <c r="M46" s="25">
        <f>SUMIFS(C46:G46, C6:G6, "19MEE337_CO5")</f>
        <v>14</v>
      </c>
    </row>
    <row r="47" spans="1:13" x14ac:dyDescent="0.3">
      <c r="A47" s="24"/>
      <c r="B47" s="24"/>
      <c r="C47" s="24">
        <v>16.8</v>
      </c>
      <c r="D47" s="24">
        <v>13</v>
      </c>
      <c r="E47" s="24">
        <v>1</v>
      </c>
      <c r="F47" s="24">
        <v>18.2</v>
      </c>
      <c r="G47" s="24">
        <v>15</v>
      </c>
      <c r="I47" s="25">
        <f>SUMIFS(C47:G47, C6:G6, "19MEE337_CO1")</f>
        <v>16.8</v>
      </c>
      <c r="J47" s="25">
        <f>SUMIFS(C47:G47, C6:G6, "19MEE337_CO2")</f>
        <v>13</v>
      </c>
      <c r="K47" s="25">
        <f>SUMIFS(C47:G47, C6:G6, "19MEE337_CO3")</f>
        <v>1</v>
      </c>
      <c r="L47" s="25">
        <f>SUMIFS(C47:G47, C6:G6, "19MEE337_CO4")</f>
        <v>18.2</v>
      </c>
      <c r="M47" s="25">
        <f>SUMIFS(C47:G47, C6:G6, "19MEE337_CO5")</f>
        <v>15</v>
      </c>
    </row>
    <row r="48" spans="1:13" x14ac:dyDescent="0.3">
      <c r="A48" s="26"/>
      <c r="B48" s="26"/>
      <c r="C48" s="26">
        <v>16.8</v>
      </c>
      <c r="D48" s="26">
        <v>13</v>
      </c>
      <c r="E48" s="26">
        <v>1</v>
      </c>
      <c r="F48" s="26">
        <v>21.2</v>
      </c>
      <c r="G48" s="26">
        <v>15</v>
      </c>
      <c r="I48" s="25">
        <f>SUMIFS(C48:G48, C6:G6, "19MEE337_CO1")</f>
        <v>16.8</v>
      </c>
      <c r="J48" s="25">
        <f>SUMIFS(C48:G48, C6:G6, "19MEE337_CO2")</f>
        <v>13</v>
      </c>
      <c r="K48" s="25">
        <f>SUMIFS(C48:G48, C6:G6, "19MEE337_CO3")</f>
        <v>1</v>
      </c>
      <c r="L48" s="25">
        <f>SUMIFS(C48:G48, C6:G6, "19MEE337_CO4")</f>
        <v>21.2</v>
      </c>
      <c r="M48" s="25">
        <f>SUMIFS(C48:G48, C6:G6, "19MEE337_CO5")</f>
        <v>15</v>
      </c>
    </row>
    <row r="49" spans="1:13" x14ac:dyDescent="0.3">
      <c r="A49" s="24"/>
      <c r="B49" s="24"/>
      <c r="C49" s="24">
        <v>14.6</v>
      </c>
      <c r="D49" s="24">
        <v>10</v>
      </c>
      <c r="E49" s="24">
        <v>1</v>
      </c>
      <c r="F49" s="24">
        <v>20.399999999999999</v>
      </c>
      <c r="G49" s="24"/>
      <c r="I49" s="25">
        <f>SUMIFS(C49:G49, C6:G6, "19MEE337_CO1")</f>
        <v>14.6</v>
      </c>
      <c r="J49" s="25">
        <f>SUMIFS(C49:G49, C6:G6, "19MEE337_CO2")</f>
        <v>10</v>
      </c>
      <c r="K49" s="25">
        <f>SUMIFS(C49:G49, C6:G6, "19MEE337_CO3")</f>
        <v>1</v>
      </c>
      <c r="L49" s="25">
        <f>SUMIFS(C49:G49, C6:G6, "19MEE337_CO4")</f>
        <v>20.399999999999999</v>
      </c>
      <c r="M49" s="25">
        <f>SUMIFS(C49:G49, C6:G6, "19MEE337_CO5")</f>
        <v>0</v>
      </c>
    </row>
    <row r="50" spans="1:13" x14ac:dyDescent="0.3">
      <c r="A50" s="26"/>
      <c r="B50" s="26"/>
      <c r="C50" s="26">
        <v>20.8</v>
      </c>
      <c r="D50" s="26">
        <v>6</v>
      </c>
      <c r="E50" s="26"/>
      <c r="F50" s="26">
        <v>15.2</v>
      </c>
      <c r="G50" s="26">
        <v>19</v>
      </c>
      <c r="I50" s="25">
        <f>SUMIFS(C50:G50, C6:G6, "19MEE337_CO1")</f>
        <v>20.8</v>
      </c>
      <c r="J50" s="25">
        <f>SUMIFS(C50:G50, C6:G6, "19MEE337_CO2")</f>
        <v>6</v>
      </c>
      <c r="K50" s="25">
        <f>SUMIFS(C50:G50, C6:G6, "19MEE337_CO3")</f>
        <v>0</v>
      </c>
      <c r="L50" s="25">
        <f>SUMIFS(C50:G50, C6:G6, "19MEE337_CO4")</f>
        <v>15.2</v>
      </c>
      <c r="M50" s="25">
        <f>SUMIFS(C50:G50, C6:G6, "19MEE337_CO5")</f>
        <v>19</v>
      </c>
    </row>
    <row r="51" spans="1:13" x14ac:dyDescent="0.3">
      <c r="A51" s="24"/>
      <c r="B51" s="24"/>
      <c r="C51" s="24">
        <v>12</v>
      </c>
      <c r="D51" s="24">
        <v>13</v>
      </c>
      <c r="E51" s="24"/>
      <c r="F51" s="24">
        <v>14</v>
      </c>
      <c r="G51" s="24">
        <v>17</v>
      </c>
      <c r="I51" s="25">
        <f>SUMIFS(C51:G51, C6:G6, "19MEE337_CO1")</f>
        <v>12</v>
      </c>
      <c r="J51" s="25">
        <f>SUMIFS(C51:G51, C6:G6, "19MEE337_CO2")</f>
        <v>13</v>
      </c>
      <c r="K51" s="25">
        <f>SUMIFS(C51:G51, C6:G6, "19MEE337_CO3")</f>
        <v>0</v>
      </c>
      <c r="L51" s="25">
        <f>SUMIFS(C51:G51, C6:G6, "19MEE337_CO4")</f>
        <v>14</v>
      </c>
      <c r="M51" s="25">
        <f>SUMIFS(C51:G51, C6:G6, "19MEE337_CO5")</f>
        <v>17</v>
      </c>
    </row>
    <row r="52" spans="1:13" x14ac:dyDescent="0.3">
      <c r="A52" s="26"/>
      <c r="B52" s="26"/>
      <c r="C52" s="26">
        <v>9</v>
      </c>
      <c r="D52" s="26">
        <v>8</v>
      </c>
      <c r="E52" s="26"/>
      <c r="F52" s="26">
        <v>14</v>
      </c>
      <c r="G52" s="26">
        <v>13</v>
      </c>
      <c r="I52" s="25">
        <f>SUMIFS(C52:G52, C6:G6, "19MEE337_CO1")</f>
        <v>9</v>
      </c>
      <c r="J52" s="25">
        <f>SUMIFS(C52:G52, C6:G6, "19MEE337_CO2")</f>
        <v>8</v>
      </c>
      <c r="K52" s="25">
        <f>SUMIFS(C52:G52, C6:G6, "19MEE337_CO3")</f>
        <v>0</v>
      </c>
      <c r="L52" s="25">
        <f>SUMIFS(C52:G52, C6:G6, "19MEE337_CO4")</f>
        <v>14</v>
      </c>
      <c r="M52" s="25">
        <f>SUMIFS(C52:G52, C6:G6, "19MEE337_CO5")</f>
        <v>13</v>
      </c>
    </row>
    <row r="55" spans="1:13" x14ac:dyDescent="0.3">
      <c r="A55" s="27" t="s">
        <v>57</v>
      </c>
      <c r="B55" s="46" t="s">
        <v>58</v>
      </c>
      <c r="C55" s="47"/>
    </row>
    <row r="56" spans="1:13" x14ac:dyDescent="0.3">
      <c r="A56" s="28" t="s">
        <v>59</v>
      </c>
      <c r="B56" s="49" t="s">
        <v>60</v>
      </c>
      <c r="C56" s="47"/>
    </row>
    <row r="57" spans="1:13" x14ac:dyDescent="0.3">
      <c r="A57" s="29" t="s">
        <v>61</v>
      </c>
      <c r="B57" s="50" t="s">
        <v>62</v>
      </c>
      <c r="C57" s="47"/>
    </row>
    <row r="58" spans="1:13" x14ac:dyDescent="0.3">
      <c r="A58" s="30" t="s">
        <v>76</v>
      </c>
      <c r="B58" s="51" t="s">
        <v>77</v>
      </c>
      <c r="C58" s="47"/>
    </row>
    <row r="59" spans="1:13" x14ac:dyDescent="0.3">
      <c r="A59" s="31" t="s">
        <v>78</v>
      </c>
      <c r="B59" s="48" t="s">
        <v>79</v>
      </c>
      <c r="C59" s="47"/>
    </row>
  </sheetData>
  <sheetProtection shee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A11:G52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COUNTIF(C11:C52, "&gt;="&amp;$C$4)=0</formula>
    </cfRule>
  </conditionalFormatting>
  <conditionalFormatting sqref="C11:C52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COUNTIF(D11:D52, "&gt;="&amp;$D$4)=0</formula>
    </cfRule>
  </conditionalFormatting>
  <conditionalFormatting sqref="D11:D52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COUNTIF(E11:E52, "&gt;="&amp;$E$4)=0</formula>
    </cfRule>
  </conditionalFormatting>
  <conditionalFormatting sqref="E11:E52">
    <cfRule type="expression" dxfId="4" priority="53">
      <formula>E11&gt;$E$3</formula>
    </cfRule>
  </conditionalFormatting>
  <conditionalFormatting sqref="F10">
    <cfRule type="expression" dxfId="3" priority="56">
      <formula>COUNTIF(F11:F52, "&gt;="&amp;$F$4)=0</formula>
    </cfRule>
  </conditionalFormatting>
  <conditionalFormatting sqref="F11:F52">
    <cfRule type="expression" dxfId="2" priority="58">
      <formula>F11&gt;$F$3</formula>
    </cfRule>
  </conditionalFormatting>
  <conditionalFormatting sqref="G10">
    <cfRule type="expression" dxfId="1" priority="61">
      <formula>COUNTIF(G11:G52, "&gt;="&amp;$G$4)=0</formula>
    </cfRule>
  </conditionalFormatting>
  <conditionalFormatting sqref="G11:G52">
    <cfRule type="expression" dxfId="0" priority="63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3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'Combined_P1-I'!H3</f>
        <v>35</v>
      </c>
      <c r="B3" s="18">
        <f>'Combined_P1-I'!I3</f>
        <v>6</v>
      </c>
      <c r="C3" s="18">
        <f>'Combined_P1-I'!J3</f>
        <v>4</v>
      </c>
      <c r="D3" s="18">
        <f>'Combined_P1-I'!K3</f>
        <v>5</v>
      </c>
      <c r="E3" s="18">
        <f>'Combined_P1-I'!L3</f>
        <v>0</v>
      </c>
      <c r="G3" s="18">
        <f>'Combined_P2-I'!H3</f>
        <v>7</v>
      </c>
      <c r="H3" s="18">
        <f>'Combined_P2-I'!I3</f>
        <v>25</v>
      </c>
      <c r="I3" s="18">
        <f>'Combined_P2-I'!J3</f>
        <v>4</v>
      </c>
      <c r="J3" s="18">
        <f>'Combined_P2-I'!K3</f>
        <v>0</v>
      </c>
      <c r="K3" s="18">
        <f>'Combined_P2-I'!L3</f>
        <v>14</v>
      </c>
      <c r="M3" s="18">
        <f>'Combined_CA-I'!I3</f>
        <v>20</v>
      </c>
      <c r="N3" s="18">
        <f>'Combined_CA-I'!J3</f>
        <v>20</v>
      </c>
      <c r="O3" s="18">
        <f>'Combined_CA-I'!K3</f>
        <v>20</v>
      </c>
      <c r="P3" s="18">
        <f>'Combined_CA-I'!L3</f>
        <v>20</v>
      </c>
      <c r="Q3" s="18">
        <f>'Combined_CA-I'!M3</f>
        <v>20</v>
      </c>
      <c r="S3" s="32"/>
      <c r="U3" s="18">
        <f t="shared" ref="U3:Y4" si="0">SUM(A3,G3,M3)</f>
        <v>62</v>
      </c>
      <c r="V3" s="18">
        <f t="shared" si="0"/>
        <v>51</v>
      </c>
      <c r="W3" s="18">
        <f t="shared" si="0"/>
        <v>28</v>
      </c>
      <c r="X3" s="18">
        <f t="shared" si="0"/>
        <v>25</v>
      </c>
      <c r="Y3" s="18">
        <f t="shared" si="0"/>
        <v>34</v>
      </c>
    </row>
    <row r="4" spans="1:25" x14ac:dyDescent="0.3">
      <c r="A4" s="18">
        <f>'Combined_P1-I'!H4</f>
        <v>21</v>
      </c>
      <c r="B4" s="18">
        <f>'Combined_P1-I'!I4</f>
        <v>3.5999999999999996</v>
      </c>
      <c r="C4" s="18">
        <f>'Combined_P1-I'!J4</f>
        <v>2.4</v>
      </c>
      <c r="D4" s="18">
        <f>'Combined_P1-I'!K4</f>
        <v>3</v>
      </c>
      <c r="E4" s="18">
        <f>'Combined_P1-I'!L4</f>
        <v>0</v>
      </c>
      <c r="G4" s="18">
        <f>'Combined_P2-I'!H4</f>
        <v>4.2</v>
      </c>
      <c r="H4" s="18">
        <f>'Combined_P2-I'!I4</f>
        <v>15</v>
      </c>
      <c r="I4" s="18">
        <f>'Combined_P2-I'!J4</f>
        <v>2.4</v>
      </c>
      <c r="J4" s="18">
        <f>'Combined_P2-I'!K4</f>
        <v>0</v>
      </c>
      <c r="K4" s="18">
        <f>'Combined_P2-I'!L4</f>
        <v>8.4</v>
      </c>
      <c r="M4" s="18">
        <f>'Combined_CA-I'!I4</f>
        <v>12</v>
      </c>
      <c r="N4" s="18">
        <f>'Combined_CA-I'!J4</f>
        <v>12</v>
      </c>
      <c r="O4" s="18">
        <f>'Combined_CA-I'!K4</f>
        <v>12</v>
      </c>
      <c r="P4" s="18">
        <f>'Combined_CA-I'!L4</f>
        <v>12</v>
      </c>
      <c r="Q4" s="18">
        <f>'Combined_CA-I'!M4</f>
        <v>12</v>
      </c>
      <c r="S4" s="32"/>
      <c r="U4" s="18">
        <f t="shared" si="0"/>
        <v>37.200000000000003</v>
      </c>
      <c r="V4" s="18">
        <f t="shared" si="0"/>
        <v>30.6</v>
      </c>
      <c r="W4" s="18">
        <f t="shared" si="0"/>
        <v>16.8</v>
      </c>
      <c r="X4" s="18">
        <f t="shared" si="0"/>
        <v>15</v>
      </c>
      <c r="Y4" s="18">
        <f t="shared" si="0"/>
        <v>20.399999999999999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'Combined_P1-I'!H11</f>
        <v>31.428571430000002</v>
      </c>
      <c r="B7" s="18">
        <f>'Combined_P1-I'!I11</f>
        <v>4</v>
      </c>
      <c r="C7" s="18">
        <f>'Combined_P1-I'!J11</f>
        <v>3</v>
      </c>
      <c r="D7" s="18">
        <f>'Combined_P1-I'!K11</f>
        <v>3.5714285710000002</v>
      </c>
      <c r="E7" s="18">
        <f>'Combined_P1-I'!L11</f>
        <v>0</v>
      </c>
      <c r="G7" s="18">
        <f>'Combined_P2-I'!H11</f>
        <v>4</v>
      </c>
      <c r="H7" s="18">
        <f>'Combined_P2-I'!I11</f>
        <v>15.266666669999999</v>
      </c>
      <c r="I7" s="18">
        <f>'Combined_P2-I'!J11</f>
        <v>4</v>
      </c>
      <c r="J7" s="18">
        <f>'Combined_P2-I'!K11</f>
        <v>0</v>
      </c>
      <c r="K7" s="18">
        <f>'Combined_P2-I'!L11</f>
        <v>8.2333333329999991</v>
      </c>
      <c r="M7" s="18">
        <f>'Combined_CA-I'!I11</f>
        <v>17.2</v>
      </c>
      <c r="N7" s="18">
        <f>'Combined_CA-I'!J11</f>
        <v>17.2</v>
      </c>
      <c r="O7" s="18">
        <f>'Combined_CA-I'!K11</f>
        <v>17.2</v>
      </c>
      <c r="P7" s="18">
        <f>'Combined_CA-I'!L11</f>
        <v>17.2</v>
      </c>
      <c r="Q7" s="18">
        <f>'Combined_CA-I'!M11</f>
        <v>17.2</v>
      </c>
      <c r="S7" s="32"/>
      <c r="U7" s="18">
        <f t="shared" ref="U7:U48" si="1">SUM(A7,G7,M7)</f>
        <v>52.628571430000008</v>
      </c>
      <c r="V7" s="18">
        <f t="shared" ref="V7:V48" si="2">SUM(B7,H7,N7)</f>
        <v>36.466666669999995</v>
      </c>
      <c r="W7" s="18">
        <f t="shared" ref="W7:W48" si="3">SUM(C7,I7,O7)</f>
        <v>24.2</v>
      </c>
      <c r="X7" s="18">
        <f t="shared" ref="X7:X48" si="4">SUM(D7,J7,P7)</f>
        <v>20.771428571000001</v>
      </c>
      <c r="Y7" s="18">
        <f t="shared" ref="Y7:Y48" si="5">SUM(E7,K7,Q7)</f>
        <v>25.433333333</v>
      </c>
    </row>
    <row r="8" spans="1:25" x14ac:dyDescent="0.3">
      <c r="A8" s="18">
        <f>'Combined_P1-I'!H12</f>
        <v>16.428571430000002</v>
      </c>
      <c r="B8" s="18">
        <f>'Combined_P1-I'!I12</f>
        <v>6</v>
      </c>
      <c r="C8" s="18">
        <f>'Combined_P1-I'!J12</f>
        <v>3</v>
      </c>
      <c r="D8" s="18">
        <f>'Combined_P1-I'!K12</f>
        <v>3.5714285710000002</v>
      </c>
      <c r="E8" s="18">
        <f>'Combined_P1-I'!L12</f>
        <v>0</v>
      </c>
      <c r="G8" s="18">
        <f>'Combined_P2-I'!H12</f>
        <v>4</v>
      </c>
      <c r="H8" s="18">
        <f>'Combined_P2-I'!I12</f>
        <v>13.266666669999999</v>
      </c>
      <c r="I8" s="18">
        <f>'Combined_P2-I'!J12</f>
        <v>4</v>
      </c>
      <c r="J8" s="18">
        <f>'Combined_P2-I'!K12</f>
        <v>0</v>
      </c>
      <c r="K8" s="18">
        <f>'Combined_P2-I'!L12</f>
        <v>6.733333333</v>
      </c>
      <c r="M8" s="18">
        <f>'Combined_CA-I'!I12</f>
        <v>17</v>
      </c>
      <c r="N8" s="18">
        <f>'Combined_CA-I'!J12</f>
        <v>17</v>
      </c>
      <c r="O8" s="18">
        <f>'Combined_CA-I'!K12</f>
        <v>17</v>
      </c>
      <c r="P8" s="18">
        <f>'Combined_CA-I'!L12</f>
        <v>17</v>
      </c>
      <c r="Q8" s="18">
        <f>'Combined_CA-I'!M12</f>
        <v>17</v>
      </c>
      <c r="S8" s="32"/>
      <c r="U8" s="18">
        <f t="shared" si="1"/>
        <v>37.428571430000005</v>
      </c>
      <c r="V8" s="18">
        <f t="shared" si="2"/>
        <v>36.266666669999999</v>
      </c>
      <c r="W8" s="18">
        <f t="shared" si="3"/>
        <v>24</v>
      </c>
      <c r="X8" s="18">
        <f t="shared" si="4"/>
        <v>20.571428570999998</v>
      </c>
      <c r="Y8" s="18">
        <f t="shared" si="5"/>
        <v>23.733333333000001</v>
      </c>
    </row>
    <row r="9" spans="1:25" x14ac:dyDescent="0.3">
      <c r="A9" s="18">
        <f>'Combined_P1-I'!H13</f>
        <v>16.428571430000002</v>
      </c>
      <c r="B9" s="18">
        <f>'Combined_P1-I'!I13</f>
        <v>3.5</v>
      </c>
      <c r="C9" s="18">
        <f>'Combined_P1-I'!J13</f>
        <v>3</v>
      </c>
      <c r="D9" s="18">
        <f>'Combined_P1-I'!K13</f>
        <v>3.5714285710000002</v>
      </c>
      <c r="E9" s="18">
        <f>'Combined_P1-I'!L13</f>
        <v>0</v>
      </c>
      <c r="G9" s="18">
        <f>'Combined_P2-I'!H13</f>
        <v>6</v>
      </c>
      <c r="H9" s="18">
        <f>'Combined_P2-I'!I13</f>
        <v>14.766666669999999</v>
      </c>
      <c r="I9" s="18">
        <f>'Combined_P2-I'!J13</f>
        <v>2</v>
      </c>
      <c r="J9" s="18">
        <f>'Combined_P2-I'!K13</f>
        <v>0</v>
      </c>
      <c r="K9" s="18">
        <f>'Combined_P2-I'!L13</f>
        <v>8.2333333329999991</v>
      </c>
      <c r="M9" s="18">
        <f>'Combined_CA-I'!I13</f>
        <v>17.8</v>
      </c>
      <c r="N9" s="18">
        <f>'Combined_CA-I'!J13</f>
        <v>17.8</v>
      </c>
      <c r="O9" s="18">
        <f>'Combined_CA-I'!K13</f>
        <v>17.8</v>
      </c>
      <c r="P9" s="18">
        <f>'Combined_CA-I'!L13</f>
        <v>17.8</v>
      </c>
      <c r="Q9" s="18">
        <f>'Combined_CA-I'!M13</f>
        <v>17.8</v>
      </c>
      <c r="S9" s="32"/>
      <c r="U9" s="18">
        <f t="shared" si="1"/>
        <v>40.228571430000002</v>
      </c>
      <c r="V9" s="18">
        <f t="shared" si="2"/>
        <v>36.066666670000004</v>
      </c>
      <c r="W9" s="18">
        <f t="shared" si="3"/>
        <v>22.8</v>
      </c>
      <c r="X9" s="18">
        <f t="shared" si="4"/>
        <v>21.371428571000003</v>
      </c>
      <c r="Y9" s="18">
        <f t="shared" si="5"/>
        <v>26.033333333000002</v>
      </c>
    </row>
    <row r="10" spans="1:25" x14ac:dyDescent="0.3">
      <c r="A10" s="18">
        <f>'Combined_P1-I'!H14</f>
        <v>19.14285714</v>
      </c>
      <c r="B10" s="18">
        <f>'Combined_P1-I'!I14</f>
        <v>2</v>
      </c>
      <c r="C10" s="18">
        <f>'Combined_P1-I'!J14</f>
        <v>3</v>
      </c>
      <c r="D10" s="18">
        <f>'Combined_P1-I'!K14</f>
        <v>2.8571428569999999</v>
      </c>
      <c r="E10" s="18">
        <f>'Combined_P1-I'!L14</f>
        <v>0</v>
      </c>
      <c r="G10" s="18">
        <f>'Combined_P2-I'!H14</f>
        <v>6</v>
      </c>
      <c r="H10" s="18">
        <f>'Combined_P2-I'!I14</f>
        <v>16.81666667</v>
      </c>
      <c r="I10" s="18">
        <f>'Combined_P2-I'!J14</f>
        <v>0</v>
      </c>
      <c r="J10" s="18">
        <f>'Combined_P2-I'!K14</f>
        <v>0</v>
      </c>
      <c r="K10" s="18">
        <f>'Combined_P2-I'!L14</f>
        <v>8.1833333330000002</v>
      </c>
      <c r="M10" s="18">
        <f>'Combined_CA-I'!I14</f>
        <v>17.399999999999999</v>
      </c>
      <c r="N10" s="18">
        <f>'Combined_CA-I'!J14</f>
        <v>17.399999999999999</v>
      </c>
      <c r="O10" s="18">
        <f>'Combined_CA-I'!K14</f>
        <v>17.399999999999999</v>
      </c>
      <c r="P10" s="18">
        <f>'Combined_CA-I'!L14</f>
        <v>17.399999999999999</v>
      </c>
      <c r="Q10" s="18">
        <f>'Combined_CA-I'!M14</f>
        <v>17.399999999999999</v>
      </c>
      <c r="S10" s="32"/>
      <c r="U10" s="18">
        <f t="shared" si="1"/>
        <v>42.542857139999995</v>
      </c>
      <c r="V10" s="18">
        <f t="shared" si="2"/>
        <v>36.216666669999995</v>
      </c>
      <c r="W10" s="18">
        <f t="shared" si="3"/>
        <v>20.399999999999999</v>
      </c>
      <c r="X10" s="18">
        <f t="shared" si="4"/>
        <v>20.257142856999998</v>
      </c>
      <c r="Y10" s="18">
        <f t="shared" si="5"/>
        <v>25.583333332999999</v>
      </c>
    </row>
    <row r="11" spans="1:25" x14ac:dyDescent="0.3">
      <c r="A11" s="18">
        <f>'Combined_P1-I'!H15</f>
        <v>22.285714290000001</v>
      </c>
      <c r="B11" s="18">
        <f>'Combined_P1-I'!I15</f>
        <v>3</v>
      </c>
      <c r="C11" s="18">
        <f>'Combined_P1-I'!J15</f>
        <v>2</v>
      </c>
      <c r="D11" s="18">
        <f>'Combined_P1-I'!K15</f>
        <v>3.2142857139999998</v>
      </c>
      <c r="E11" s="18">
        <f>'Combined_P1-I'!L15</f>
        <v>0</v>
      </c>
      <c r="G11" s="18">
        <f>'Combined_P2-I'!H15</f>
        <v>4</v>
      </c>
      <c r="H11" s="18">
        <f>'Combined_P2-I'!I15</f>
        <v>15.83333333</v>
      </c>
      <c r="I11" s="18">
        <f>'Combined_P2-I'!J15</f>
        <v>2</v>
      </c>
      <c r="J11" s="18">
        <f>'Combined_P2-I'!K15</f>
        <v>0</v>
      </c>
      <c r="K11" s="18">
        <f>'Combined_P2-I'!L15</f>
        <v>9.1666666669999994</v>
      </c>
      <c r="M11" s="18">
        <f>'Combined_CA-I'!I15</f>
        <v>16.8</v>
      </c>
      <c r="N11" s="18">
        <f>'Combined_CA-I'!J15</f>
        <v>16.8</v>
      </c>
      <c r="O11" s="18">
        <f>'Combined_CA-I'!K15</f>
        <v>16.8</v>
      </c>
      <c r="P11" s="18">
        <f>'Combined_CA-I'!L15</f>
        <v>16.8</v>
      </c>
      <c r="Q11" s="18">
        <f>'Combined_CA-I'!M15</f>
        <v>16.8</v>
      </c>
      <c r="S11" s="32"/>
      <c r="U11" s="18">
        <f t="shared" si="1"/>
        <v>43.085714289999999</v>
      </c>
      <c r="V11" s="18">
        <f t="shared" si="2"/>
        <v>35.633333329999999</v>
      </c>
      <c r="W11" s="18">
        <f t="shared" si="3"/>
        <v>20.8</v>
      </c>
      <c r="X11" s="18">
        <f t="shared" si="4"/>
        <v>20.014285714</v>
      </c>
      <c r="Y11" s="18">
        <f t="shared" si="5"/>
        <v>25.966666666999998</v>
      </c>
    </row>
    <row r="12" spans="1:25" x14ac:dyDescent="0.3">
      <c r="A12" s="18">
        <f>'Combined_P1-I'!H16</f>
        <v>24.928571430000002</v>
      </c>
      <c r="B12" s="18">
        <f>'Combined_P1-I'!I16</f>
        <v>3</v>
      </c>
      <c r="C12" s="18">
        <f>'Combined_P1-I'!J16</f>
        <v>3</v>
      </c>
      <c r="D12" s="18">
        <f>'Combined_P1-I'!K16</f>
        <v>3.5714285710000002</v>
      </c>
      <c r="E12" s="18">
        <f>'Combined_P1-I'!L16</f>
        <v>0</v>
      </c>
      <c r="G12" s="18">
        <f>'Combined_P2-I'!H16</f>
        <v>0</v>
      </c>
      <c r="H12" s="18">
        <f>'Combined_P2-I'!I16</f>
        <v>13.45</v>
      </c>
      <c r="I12" s="18">
        <f>'Combined_P2-I'!J16</f>
        <v>4</v>
      </c>
      <c r="J12" s="18">
        <f>'Combined_P2-I'!K16</f>
        <v>0</v>
      </c>
      <c r="K12" s="18">
        <f>'Combined_P2-I'!L16</f>
        <v>7.05</v>
      </c>
      <c r="M12" s="18">
        <f>'Combined_CA-I'!I16</f>
        <v>16.399999999999999</v>
      </c>
      <c r="N12" s="18">
        <f>'Combined_CA-I'!J16</f>
        <v>16.399999999999999</v>
      </c>
      <c r="O12" s="18">
        <f>'Combined_CA-I'!K16</f>
        <v>16.399999999999999</v>
      </c>
      <c r="P12" s="18">
        <f>'Combined_CA-I'!L16</f>
        <v>16.399999999999999</v>
      </c>
      <c r="Q12" s="18">
        <f>'Combined_CA-I'!M16</f>
        <v>16.399999999999999</v>
      </c>
      <c r="S12" s="32"/>
      <c r="U12" s="18">
        <f t="shared" si="1"/>
        <v>41.328571429999997</v>
      </c>
      <c r="V12" s="18">
        <f t="shared" si="2"/>
        <v>32.849999999999994</v>
      </c>
      <c r="W12" s="18">
        <f t="shared" si="3"/>
        <v>23.4</v>
      </c>
      <c r="X12" s="18">
        <f t="shared" si="4"/>
        <v>19.971428570999997</v>
      </c>
      <c r="Y12" s="18">
        <f t="shared" si="5"/>
        <v>23.45</v>
      </c>
    </row>
    <row r="13" spans="1:25" x14ac:dyDescent="0.3">
      <c r="A13" s="18">
        <f>'Combined_P1-I'!H17</f>
        <v>20.428571430000002</v>
      </c>
      <c r="B13" s="18">
        <f>'Combined_P1-I'!I17</f>
        <v>3</v>
      </c>
      <c r="C13" s="18">
        <f>'Combined_P1-I'!J17</f>
        <v>0</v>
      </c>
      <c r="D13" s="18">
        <f>'Combined_P1-I'!K17</f>
        <v>3.5714285710000002</v>
      </c>
      <c r="E13" s="18">
        <f>'Combined_P1-I'!L17</f>
        <v>0</v>
      </c>
      <c r="G13" s="18">
        <f>'Combined_P2-I'!H17</f>
        <v>6</v>
      </c>
      <c r="H13" s="18">
        <f>'Combined_P2-I'!I17</f>
        <v>14.133333329999999</v>
      </c>
      <c r="I13" s="18">
        <f>'Combined_P2-I'!J17</f>
        <v>4</v>
      </c>
      <c r="J13" s="18">
        <f>'Combined_P2-I'!K17</f>
        <v>0</v>
      </c>
      <c r="K13" s="18">
        <f>'Combined_P2-I'!L17</f>
        <v>6.8666666669999996</v>
      </c>
      <c r="M13" s="18">
        <f>'Combined_CA-I'!I17</f>
        <v>17</v>
      </c>
      <c r="N13" s="18">
        <f>'Combined_CA-I'!J17</f>
        <v>17</v>
      </c>
      <c r="O13" s="18">
        <f>'Combined_CA-I'!K17</f>
        <v>17</v>
      </c>
      <c r="P13" s="18">
        <f>'Combined_CA-I'!L17</f>
        <v>17</v>
      </c>
      <c r="Q13" s="18">
        <f>'Combined_CA-I'!M17</f>
        <v>17</v>
      </c>
      <c r="S13" s="32"/>
      <c r="U13" s="18">
        <f t="shared" si="1"/>
        <v>43.428571430000005</v>
      </c>
      <c r="V13" s="18">
        <f t="shared" si="2"/>
        <v>34.133333329999999</v>
      </c>
      <c r="W13" s="18">
        <f t="shared" si="3"/>
        <v>21</v>
      </c>
      <c r="X13" s="18">
        <f t="shared" si="4"/>
        <v>20.571428570999998</v>
      </c>
      <c r="Y13" s="18">
        <f t="shared" si="5"/>
        <v>23.866666667000001</v>
      </c>
    </row>
    <row r="14" spans="1:25" x14ac:dyDescent="0.3">
      <c r="A14" s="18">
        <f>'Combined_P1-I'!H18</f>
        <v>26.785714290000001</v>
      </c>
      <c r="B14" s="18">
        <f>'Combined_P1-I'!I18</f>
        <v>6</v>
      </c>
      <c r="C14" s="18">
        <f>'Combined_P1-I'!J18</f>
        <v>1</v>
      </c>
      <c r="D14" s="18">
        <f>'Combined_P1-I'!K18</f>
        <v>3.2142857139999998</v>
      </c>
      <c r="E14" s="18">
        <f>'Combined_P1-I'!L18</f>
        <v>0</v>
      </c>
      <c r="G14" s="18">
        <f>'Combined_P2-I'!H18</f>
        <v>6</v>
      </c>
      <c r="H14" s="18">
        <f>'Combined_P2-I'!I18</f>
        <v>21</v>
      </c>
      <c r="I14" s="18">
        <f>'Combined_P2-I'!J18</f>
        <v>1</v>
      </c>
      <c r="J14" s="18">
        <f>'Combined_P2-I'!K18</f>
        <v>0</v>
      </c>
      <c r="K14" s="18">
        <f>'Combined_P2-I'!L18</f>
        <v>13</v>
      </c>
      <c r="M14" s="18">
        <f>'Combined_CA-I'!I18</f>
        <v>17.8</v>
      </c>
      <c r="N14" s="18">
        <f>'Combined_CA-I'!J18</f>
        <v>17.8</v>
      </c>
      <c r="O14" s="18">
        <f>'Combined_CA-I'!K18</f>
        <v>17.8</v>
      </c>
      <c r="P14" s="18">
        <f>'Combined_CA-I'!L18</f>
        <v>17.8</v>
      </c>
      <c r="Q14" s="18">
        <f>'Combined_CA-I'!M18</f>
        <v>17.8</v>
      </c>
      <c r="S14" s="32"/>
      <c r="U14" s="18">
        <f t="shared" si="1"/>
        <v>50.585714289999999</v>
      </c>
      <c r="V14" s="18">
        <f t="shared" si="2"/>
        <v>44.8</v>
      </c>
      <c r="W14" s="18">
        <f t="shared" si="3"/>
        <v>19.8</v>
      </c>
      <c r="X14" s="18">
        <f t="shared" si="4"/>
        <v>21.014285714</v>
      </c>
      <c r="Y14" s="18">
        <f t="shared" si="5"/>
        <v>30.8</v>
      </c>
    </row>
    <row r="15" spans="1:25" x14ac:dyDescent="0.3">
      <c r="A15" s="18">
        <f>'Combined_P1-I'!H19</f>
        <v>15</v>
      </c>
      <c r="B15" s="18">
        <f>'Combined_P1-I'!I19</f>
        <v>2.5</v>
      </c>
      <c r="C15" s="18">
        <f>'Combined_P1-I'!J19</f>
        <v>0</v>
      </c>
      <c r="D15" s="18">
        <f>'Combined_P1-I'!K19</f>
        <v>2.5</v>
      </c>
      <c r="E15" s="18">
        <f>'Combined_P1-I'!L19</f>
        <v>0</v>
      </c>
      <c r="G15" s="18">
        <f>'Combined_P2-I'!H19</f>
        <v>6.5</v>
      </c>
      <c r="H15" s="18">
        <f>'Combined_P2-I'!I19</f>
        <v>12.16666667</v>
      </c>
      <c r="I15" s="18">
        <f>'Combined_P2-I'!J19</f>
        <v>2</v>
      </c>
      <c r="J15" s="18">
        <f>'Combined_P2-I'!K19</f>
        <v>0</v>
      </c>
      <c r="K15" s="18">
        <f>'Combined_P2-I'!L19</f>
        <v>6.3333333329999997</v>
      </c>
      <c r="M15" s="18">
        <f>'Combined_CA-I'!I19</f>
        <v>17</v>
      </c>
      <c r="N15" s="18">
        <f>'Combined_CA-I'!J19</f>
        <v>17</v>
      </c>
      <c r="O15" s="18">
        <f>'Combined_CA-I'!K19</f>
        <v>17</v>
      </c>
      <c r="P15" s="18">
        <f>'Combined_CA-I'!L19</f>
        <v>17</v>
      </c>
      <c r="Q15" s="18">
        <f>'Combined_CA-I'!M19</f>
        <v>17</v>
      </c>
      <c r="S15" s="32"/>
      <c r="U15" s="18">
        <f t="shared" si="1"/>
        <v>38.5</v>
      </c>
      <c r="V15" s="18">
        <f t="shared" si="2"/>
        <v>31.666666669999998</v>
      </c>
      <c r="W15" s="18">
        <f t="shared" si="3"/>
        <v>19</v>
      </c>
      <c r="X15" s="18">
        <f t="shared" si="4"/>
        <v>19.5</v>
      </c>
      <c r="Y15" s="18">
        <f t="shared" si="5"/>
        <v>23.333333332999999</v>
      </c>
    </row>
    <row r="16" spans="1:25" x14ac:dyDescent="0.3">
      <c r="A16" s="18">
        <f>'Combined_P1-I'!H20</f>
        <v>16.5</v>
      </c>
      <c r="B16" s="18">
        <f>'Combined_P1-I'!I20</f>
        <v>3</v>
      </c>
      <c r="C16" s="18">
        <f>'Combined_P1-I'!J20</f>
        <v>3</v>
      </c>
      <c r="D16" s="18">
        <f>'Combined_P1-I'!K20</f>
        <v>2.5</v>
      </c>
      <c r="E16" s="18">
        <f>'Combined_P1-I'!L20</f>
        <v>0</v>
      </c>
      <c r="G16" s="18">
        <f>'Combined_P2-I'!H20</f>
        <v>0</v>
      </c>
      <c r="H16" s="18">
        <f>'Combined_P2-I'!I20</f>
        <v>12.66666667</v>
      </c>
      <c r="I16" s="18">
        <f>'Combined_P2-I'!J20</f>
        <v>1</v>
      </c>
      <c r="J16" s="18">
        <f>'Combined_P2-I'!K20</f>
        <v>0</v>
      </c>
      <c r="K16" s="18">
        <f>'Combined_P2-I'!L20</f>
        <v>7.3333333329999997</v>
      </c>
      <c r="M16" s="18">
        <f>'Combined_CA-I'!I20</f>
        <v>16.600000000000001</v>
      </c>
      <c r="N16" s="18">
        <f>'Combined_CA-I'!J20</f>
        <v>16.600000000000001</v>
      </c>
      <c r="O16" s="18">
        <f>'Combined_CA-I'!K20</f>
        <v>16.600000000000001</v>
      </c>
      <c r="P16" s="18">
        <f>'Combined_CA-I'!L20</f>
        <v>16.600000000000001</v>
      </c>
      <c r="Q16" s="18">
        <f>'Combined_CA-I'!M20</f>
        <v>16.600000000000001</v>
      </c>
      <c r="S16" s="32"/>
      <c r="U16" s="18">
        <f t="shared" si="1"/>
        <v>33.1</v>
      </c>
      <c r="V16" s="18">
        <f t="shared" si="2"/>
        <v>32.266666669999999</v>
      </c>
      <c r="W16" s="18">
        <f t="shared" si="3"/>
        <v>20.6</v>
      </c>
      <c r="X16" s="18">
        <f t="shared" si="4"/>
        <v>19.100000000000001</v>
      </c>
      <c r="Y16" s="18">
        <f t="shared" si="5"/>
        <v>23.933333333</v>
      </c>
    </row>
    <row r="17" spans="1:25" x14ac:dyDescent="0.3">
      <c r="A17" s="18">
        <f>'Combined_P1-I'!H21</f>
        <v>20.428571430000002</v>
      </c>
      <c r="B17" s="18">
        <f>'Combined_P1-I'!I21</f>
        <v>3</v>
      </c>
      <c r="C17" s="18">
        <f>'Combined_P1-I'!J21</f>
        <v>2</v>
      </c>
      <c r="D17" s="18">
        <f>'Combined_P1-I'!K21</f>
        <v>3.5714285710000002</v>
      </c>
      <c r="E17" s="18">
        <f>'Combined_P1-I'!L21</f>
        <v>0</v>
      </c>
      <c r="G17" s="18">
        <f>'Combined_P2-I'!H21</f>
        <v>4</v>
      </c>
      <c r="H17" s="18">
        <f>'Combined_P2-I'!I21</f>
        <v>14.21666667</v>
      </c>
      <c r="I17" s="18">
        <f>'Combined_P2-I'!J21</f>
        <v>2</v>
      </c>
      <c r="J17" s="18">
        <f>'Combined_P2-I'!K21</f>
        <v>0</v>
      </c>
      <c r="K17" s="18">
        <f>'Combined_P2-I'!L21</f>
        <v>6.7833333329999999</v>
      </c>
      <c r="M17" s="18">
        <f>'Combined_CA-I'!I21</f>
        <v>17.600000000000001</v>
      </c>
      <c r="N17" s="18">
        <f>'Combined_CA-I'!J21</f>
        <v>17.600000000000001</v>
      </c>
      <c r="O17" s="18">
        <f>'Combined_CA-I'!K21</f>
        <v>17.600000000000001</v>
      </c>
      <c r="P17" s="18">
        <f>'Combined_CA-I'!L21</f>
        <v>17.600000000000001</v>
      </c>
      <c r="Q17" s="18">
        <f>'Combined_CA-I'!M21</f>
        <v>17.600000000000001</v>
      </c>
      <c r="S17" s="32"/>
      <c r="U17" s="18">
        <f t="shared" si="1"/>
        <v>42.02857143</v>
      </c>
      <c r="V17" s="18">
        <f t="shared" si="2"/>
        <v>34.816666670000004</v>
      </c>
      <c r="W17" s="18">
        <f t="shared" si="3"/>
        <v>21.6</v>
      </c>
      <c r="X17" s="18">
        <f t="shared" si="4"/>
        <v>21.171428571</v>
      </c>
      <c r="Y17" s="18">
        <f t="shared" si="5"/>
        <v>24.383333333000003</v>
      </c>
    </row>
    <row r="18" spans="1:25" x14ac:dyDescent="0.3">
      <c r="A18" s="18">
        <f>'Combined_P1-I'!H22</f>
        <v>21.14285714</v>
      </c>
      <c r="B18" s="18">
        <f>'Combined_P1-I'!I22</f>
        <v>3</v>
      </c>
      <c r="C18" s="18">
        <f>'Combined_P1-I'!J22</f>
        <v>2.5</v>
      </c>
      <c r="D18" s="18">
        <f>'Combined_P1-I'!K22</f>
        <v>2.8571428569999999</v>
      </c>
      <c r="E18" s="18">
        <f>'Combined_P1-I'!L22</f>
        <v>0</v>
      </c>
      <c r="G18" s="18">
        <f>'Combined_P2-I'!H22</f>
        <v>5.5</v>
      </c>
      <c r="H18" s="18">
        <f>'Combined_P2-I'!I22</f>
        <v>16.7</v>
      </c>
      <c r="I18" s="18">
        <f>'Combined_P2-I'!J22</f>
        <v>0</v>
      </c>
      <c r="J18" s="18">
        <f>'Combined_P2-I'!K22</f>
        <v>0</v>
      </c>
      <c r="K18" s="18">
        <f>'Combined_P2-I'!L22</f>
        <v>9.3000000000000007</v>
      </c>
      <c r="M18" s="18">
        <f>'Combined_CA-I'!I22</f>
        <v>18.2</v>
      </c>
      <c r="N18" s="18">
        <f>'Combined_CA-I'!J22</f>
        <v>18.2</v>
      </c>
      <c r="O18" s="18">
        <f>'Combined_CA-I'!K22</f>
        <v>18.2</v>
      </c>
      <c r="P18" s="18">
        <f>'Combined_CA-I'!L22</f>
        <v>18.2</v>
      </c>
      <c r="Q18" s="18">
        <f>'Combined_CA-I'!M22</f>
        <v>18.2</v>
      </c>
      <c r="S18" s="32"/>
      <c r="U18" s="18">
        <f t="shared" si="1"/>
        <v>44.84285714</v>
      </c>
      <c r="V18" s="18">
        <f t="shared" si="2"/>
        <v>37.9</v>
      </c>
      <c r="W18" s="18">
        <f t="shared" si="3"/>
        <v>20.7</v>
      </c>
      <c r="X18" s="18">
        <f t="shared" si="4"/>
        <v>21.057142856999999</v>
      </c>
      <c r="Y18" s="18">
        <f t="shared" si="5"/>
        <v>27.5</v>
      </c>
    </row>
    <row r="19" spans="1:25" x14ac:dyDescent="0.3">
      <c r="A19" s="18">
        <f>'Combined_P1-I'!H23</f>
        <v>16.785714290000001</v>
      </c>
      <c r="B19" s="18">
        <f>'Combined_P1-I'!I23</f>
        <v>3</v>
      </c>
      <c r="C19" s="18">
        <f>'Combined_P1-I'!J23</f>
        <v>2</v>
      </c>
      <c r="D19" s="18">
        <f>'Combined_P1-I'!K23</f>
        <v>3.2142857139999998</v>
      </c>
      <c r="E19" s="18">
        <f>'Combined_P1-I'!L23</f>
        <v>0</v>
      </c>
      <c r="G19" s="18">
        <f>'Combined_P2-I'!H23</f>
        <v>0</v>
      </c>
      <c r="H19" s="18">
        <f>'Combined_P2-I'!I23</f>
        <v>15.93333333</v>
      </c>
      <c r="I19" s="18">
        <f>'Combined_P2-I'!J23</f>
        <v>0</v>
      </c>
      <c r="J19" s="18">
        <f>'Combined_P2-I'!K23</f>
        <v>0</v>
      </c>
      <c r="K19" s="18">
        <f>'Combined_P2-I'!L23</f>
        <v>8.5666666669999998</v>
      </c>
      <c r="M19" s="18">
        <f>'Combined_CA-I'!I23</f>
        <v>18.399999999999999</v>
      </c>
      <c r="N19" s="18">
        <f>'Combined_CA-I'!J23</f>
        <v>18.399999999999999</v>
      </c>
      <c r="O19" s="18">
        <f>'Combined_CA-I'!K23</f>
        <v>18.399999999999999</v>
      </c>
      <c r="P19" s="18">
        <f>'Combined_CA-I'!L23</f>
        <v>18.399999999999999</v>
      </c>
      <c r="Q19" s="18">
        <f>'Combined_CA-I'!M23</f>
        <v>18.399999999999999</v>
      </c>
      <c r="S19" s="32"/>
      <c r="U19" s="18">
        <f t="shared" si="1"/>
        <v>35.18571429</v>
      </c>
      <c r="V19" s="18">
        <f t="shared" si="2"/>
        <v>37.333333330000002</v>
      </c>
      <c r="W19" s="18">
        <f t="shared" si="3"/>
        <v>20.399999999999999</v>
      </c>
      <c r="X19" s="18">
        <f t="shared" si="4"/>
        <v>21.614285713999998</v>
      </c>
      <c r="Y19" s="18">
        <f t="shared" si="5"/>
        <v>26.966666666999998</v>
      </c>
    </row>
    <row r="20" spans="1:25" x14ac:dyDescent="0.3">
      <c r="A20" s="18">
        <f>'Combined_P1-I'!H24</f>
        <v>20.785714290000001</v>
      </c>
      <c r="B20" s="18">
        <f>'Combined_P1-I'!I24</f>
        <v>3.5</v>
      </c>
      <c r="C20" s="18">
        <f>'Combined_P1-I'!J24</f>
        <v>1.5</v>
      </c>
      <c r="D20" s="18">
        <f>'Combined_P1-I'!K24</f>
        <v>3.2142857139999998</v>
      </c>
      <c r="E20" s="18">
        <f>'Combined_P1-I'!L24</f>
        <v>0</v>
      </c>
      <c r="G20" s="18">
        <f>'Combined_P2-I'!H24</f>
        <v>4</v>
      </c>
      <c r="H20" s="18">
        <f>'Combined_P2-I'!I24</f>
        <v>18.366666670000001</v>
      </c>
      <c r="I20" s="18">
        <f>'Combined_P2-I'!J24</f>
        <v>1</v>
      </c>
      <c r="J20" s="18">
        <f>'Combined_P2-I'!K24</f>
        <v>0</v>
      </c>
      <c r="K20" s="18">
        <f>'Combined_P2-I'!L24</f>
        <v>10.633333329999999</v>
      </c>
      <c r="M20" s="18">
        <f>'Combined_CA-I'!I24</f>
        <v>16.600000000000001</v>
      </c>
      <c r="N20" s="18">
        <f>'Combined_CA-I'!J24</f>
        <v>16.600000000000001</v>
      </c>
      <c r="O20" s="18">
        <f>'Combined_CA-I'!K24</f>
        <v>16.600000000000001</v>
      </c>
      <c r="P20" s="18">
        <f>'Combined_CA-I'!L24</f>
        <v>16.600000000000001</v>
      </c>
      <c r="Q20" s="18">
        <f>'Combined_CA-I'!M24</f>
        <v>16.600000000000001</v>
      </c>
      <c r="S20" s="32"/>
      <c r="U20" s="18">
        <f t="shared" si="1"/>
        <v>41.385714290000003</v>
      </c>
      <c r="V20" s="18">
        <f t="shared" si="2"/>
        <v>38.466666670000002</v>
      </c>
      <c r="W20" s="18">
        <f t="shared" si="3"/>
        <v>19.100000000000001</v>
      </c>
      <c r="X20" s="18">
        <f t="shared" si="4"/>
        <v>19.814285714</v>
      </c>
      <c r="Y20" s="18">
        <f t="shared" si="5"/>
        <v>27.233333330000001</v>
      </c>
    </row>
    <row r="21" spans="1:25" x14ac:dyDescent="0.3">
      <c r="A21" s="18">
        <f>'Combined_P1-I'!H25</f>
        <v>13.21428571</v>
      </c>
      <c r="B21" s="18">
        <f>'Combined_P1-I'!I25</f>
        <v>0</v>
      </c>
      <c r="C21" s="18">
        <f>'Combined_P1-I'!J25</f>
        <v>4</v>
      </c>
      <c r="D21" s="18">
        <f>'Combined_P1-I'!K25</f>
        <v>1.7857142859999999</v>
      </c>
      <c r="E21" s="18">
        <f>'Combined_P1-I'!L25</f>
        <v>0</v>
      </c>
      <c r="G21" s="18">
        <f>'Combined_P2-I'!H25</f>
        <v>6</v>
      </c>
      <c r="H21" s="18">
        <f>'Combined_P2-I'!I25</f>
        <v>12.7</v>
      </c>
      <c r="I21" s="18">
        <f>'Combined_P2-I'!J25</f>
        <v>4</v>
      </c>
      <c r="J21" s="18">
        <f>'Combined_P2-I'!K25</f>
        <v>0</v>
      </c>
      <c r="K21" s="18">
        <f>'Combined_P2-I'!L25</f>
        <v>6.3</v>
      </c>
      <c r="M21" s="18">
        <f>'Combined_CA-I'!I25</f>
        <v>13.6</v>
      </c>
      <c r="N21" s="18">
        <f>'Combined_CA-I'!J25</f>
        <v>13.6</v>
      </c>
      <c r="O21" s="18">
        <f>'Combined_CA-I'!K25</f>
        <v>13.6</v>
      </c>
      <c r="P21" s="18">
        <f>'Combined_CA-I'!L25</f>
        <v>13.6</v>
      </c>
      <c r="Q21" s="18">
        <f>'Combined_CA-I'!M25</f>
        <v>13.6</v>
      </c>
      <c r="S21" s="32"/>
      <c r="U21" s="18">
        <f t="shared" si="1"/>
        <v>32.81428571</v>
      </c>
      <c r="V21" s="18">
        <f t="shared" si="2"/>
        <v>26.299999999999997</v>
      </c>
      <c r="W21" s="18">
        <f t="shared" si="3"/>
        <v>21.6</v>
      </c>
      <c r="X21" s="18">
        <f t="shared" si="4"/>
        <v>15.385714285999999</v>
      </c>
      <c r="Y21" s="18">
        <f t="shared" si="5"/>
        <v>19.899999999999999</v>
      </c>
    </row>
    <row r="22" spans="1:25" x14ac:dyDescent="0.3">
      <c r="A22" s="18">
        <f>'Combined_P1-I'!H26</f>
        <v>24.64285714</v>
      </c>
      <c r="B22" s="18">
        <f>'Combined_P1-I'!I26</f>
        <v>6</v>
      </c>
      <c r="C22" s="18">
        <f>'Combined_P1-I'!J26</f>
        <v>2</v>
      </c>
      <c r="D22" s="18">
        <f>'Combined_P1-I'!K26</f>
        <v>2.8571428569999999</v>
      </c>
      <c r="E22" s="18">
        <f>'Combined_P1-I'!L26</f>
        <v>0</v>
      </c>
      <c r="G22" s="18">
        <f>'Combined_P2-I'!H26</f>
        <v>6</v>
      </c>
      <c r="H22" s="18">
        <f>'Combined_P2-I'!I26</f>
        <v>18.43333333</v>
      </c>
      <c r="I22" s="18">
        <f>'Combined_P2-I'!J26</f>
        <v>2</v>
      </c>
      <c r="J22" s="18">
        <f>'Combined_P2-I'!K26</f>
        <v>0</v>
      </c>
      <c r="K22" s="18">
        <f>'Combined_P2-I'!L26</f>
        <v>10.56666667</v>
      </c>
      <c r="M22" s="18">
        <f>'Combined_CA-I'!I26</f>
        <v>16.399999999999999</v>
      </c>
      <c r="N22" s="18">
        <f>'Combined_CA-I'!J26</f>
        <v>16.399999999999999</v>
      </c>
      <c r="O22" s="18">
        <f>'Combined_CA-I'!K26</f>
        <v>16.399999999999999</v>
      </c>
      <c r="P22" s="18">
        <f>'Combined_CA-I'!L26</f>
        <v>16.399999999999999</v>
      </c>
      <c r="Q22" s="18">
        <f>'Combined_CA-I'!M26</f>
        <v>16.399999999999999</v>
      </c>
      <c r="S22" s="32"/>
      <c r="U22" s="18">
        <f t="shared" si="1"/>
        <v>47.042857139999995</v>
      </c>
      <c r="V22" s="18">
        <f t="shared" si="2"/>
        <v>40.833333330000002</v>
      </c>
      <c r="W22" s="18">
        <f t="shared" si="3"/>
        <v>20.399999999999999</v>
      </c>
      <c r="X22" s="18">
        <f t="shared" si="4"/>
        <v>19.257142856999998</v>
      </c>
      <c r="Y22" s="18">
        <f t="shared" si="5"/>
        <v>26.966666669999999</v>
      </c>
    </row>
    <row r="23" spans="1:25" x14ac:dyDescent="0.3">
      <c r="A23" s="18">
        <f>'Combined_P1-I'!H27</f>
        <v>22.75</v>
      </c>
      <c r="B23" s="18">
        <f>'Combined_P1-I'!I27</f>
        <v>3</v>
      </c>
      <c r="C23" s="18">
        <f>'Combined_P1-I'!J27</f>
        <v>2</v>
      </c>
      <c r="D23" s="18">
        <f>'Combined_P1-I'!K27</f>
        <v>3.75</v>
      </c>
      <c r="E23" s="18">
        <f>'Combined_P1-I'!L27</f>
        <v>0</v>
      </c>
      <c r="G23" s="18">
        <f>'Combined_P2-I'!H27</f>
        <v>5.5</v>
      </c>
      <c r="H23" s="18">
        <f>'Combined_P2-I'!I27</f>
        <v>13.766666669999999</v>
      </c>
      <c r="I23" s="18">
        <f>'Combined_P2-I'!J27</f>
        <v>1</v>
      </c>
      <c r="J23" s="18">
        <f>'Combined_P2-I'!K27</f>
        <v>0</v>
      </c>
      <c r="K23" s="18">
        <f>'Combined_P2-I'!L27</f>
        <v>8.2333333329999991</v>
      </c>
      <c r="M23" s="18">
        <f>'Combined_CA-I'!I27</f>
        <v>16.399999999999999</v>
      </c>
      <c r="N23" s="18">
        <f>'Combined_CA-I'!J27</f>
        <v>16.399999999999999</v>
      </c>
      <c r="O23" s="18">
        <f>'Combined_CA-I'!K27</f>
        <v>16.399999999999999</v>
      </c>
      <c r="P23" s="18">
        <f>'Combined_CA-I'!L27</f>
        <v>16.399999999999999</v>
      </c>
      <c r="Q23" s="18">
        <f>'Combined_CA-I'!M27</f>
        <v>16.399999999999999</v>
      </c>
      <c r="S23" s="32"/>
      <c r="U23" s="18">
        <f t="shared" si="1"/>
        <v>44.65</v>
      </c>
      <c r="V23" s="18">
        <f t="shared" si="2"/>
        <v>33.166666669999998</v>
      </c>
      <c r="W23" s="18">
        <f t="shared" si="3"/>
        <v>19.399999999999999</v>
      </c>
      <c r="X23" s="18">
        <f t="shared" si="4"/>
        <v>20.149999999999999</v>
      </c>
      <c r="Y23" s="18">
        <f t="shared" si="5"/>
        <v>24.633333332999996</v>
      </c>
    </row>
    <row r="24" spans="1:25" x14ac:dyDescent="0.3">
      <c r="A24" s="18">
        <f>'Combined_P1-I'!H28</f>
        <v>10.21428571</v>
      </c>
      <c r="B24" s="18">
        <f>'Combined_P1-I'!I28</f>
        <v>3</v>
      </c>
      <c r="C24" s="18">
        <f>'Combined_P1-I'!J28</f>
        <v>3.5</v>
      </c>
      <c r="D24" s="18">
        <f>'Combined_P1-I'!K28</f>
        <v>1.7857142859999999</v>
      </c>
      <c r="E24" s="18">
        <f>'Combined_P1-I'!L28</f>
        <v>0</v>
      </c>
      <c r="G24" s="18">
        <f>'Combined_P2-I'!H28</f>
        <v>5</v>
      </c>
      <c r="H24" s="18">
        <f>'Combined_P2-I'!I28</f>
        <v>16.93333333</v>
      </c>
      <c r="I24" s="18">
        <f>'Combined_P2-I'!J28</f>
        <v>0</v>
      </c>
      <c r="J24" s="18">
        <f>'Combined_P2-I'!K28</f>
        <v>0</v>
      </c>
      <c r="K24" s="18">
        <f>'Combined_P2-I'!L28</f>
        <v>11.06666667</v>
      </c>
      <c r="M24" s="18">
        <f>'Combined_CA-I'!I28</f>
        <v>13</v>
      </c>
      <c r="N24" s="18">
        <f>'Combined_CA-I'!J28</f>
        <v>13</v>
      </c>
      <c r="O24" s="18">
        <f>'Combined_CA-I'!K28</f>
        <v>13</v>
      </c>
      <c r="P24" s="18">
        <f>'Combined_CA-I'!L28</f>
        <v>13</v>
      </c>
      <c r="Q24" s="18">
        <f>'Combined_CA-I'!M28</f>
        <v>13</v>
      </c>
      <c r="S24" s="32"/>
      <c r="U24" s="18">
        <f t="shared" si="1"/>
        <v>28.214285709999999</v>
      </c>
      <c r="V24" s="18">
        <f t="shared" si="2"/>
        <v>32.933333329999996</v>
      </c>
      <c r="W24" s="18">
        <f t="shared" si="3"/>
        <v>16.5</v>
      </c>
      <c r="X24" s="18">
        <f t="shared" si="4"/>
        <v>14.785714285999999</v>
      </c>
      <c r="Y24" s="18">
        <f t="shared" si="5"/>
        <v>24.06666667</v>
      </c>
    </row>
    <row r="25" spans="1:25" x14ac:dyDescent="0.3">
      <c r="A25" s="18">
        <f>'Combined_P1-I'!H29</f>
        <v>31</v>
      </c>
      <c r="B25" s="18">
        <f>'Combined_P1-I'!I29</f>
        <v>3</v>
      </c>
      <c r="C25" s="18">
        <f>'Combined_P1-I'!J29</f>
        <v>4</v>
      </c>
      <c r="D25" s="18">
        <f>'Combined_P1-I'!K29</f>
        <v>5</v>
      </c>
      <c r="E25" s="18">
        <f>'Combined_P1-I'!L29</f>
        <v>0</v>
      </c>
      <c r="G25" s="18">
        <f>'Combined_P2-I'!H29</f>
        <v>6</v>
      </c>
      <c r="H25" s="18">
        <f>'Combined_P2-I'!I29</f>
        <v>15.2</v>
      </c>
      <c r="I25" s="18">
        <f>'Combined_P2-I'!J29</f>
        <v>0</v>
      </c>
      <c r="J25" s="18">
        <f>'Combined_P2-I'!K29</f>
        <v>0</v>
      </c>
      <c r="K25" s="18">
        <f>'Combined_P2-I'!L29</f>
        <v>7.8</v>
      </c>
      <c r="M25" s="18">
        <f>'Combined_CA-I'!I29</f>
        <v>13</v>
      </c>
      <c r="N25" s="18">
        <f>'Combined_CA-I'!J29</f>
        <v>13</v>
      </c>
      <c r="O25" s="18">
        <f>'Combined_CA-I'!K29</f>
        <v>13</v>
      </c>
      <c r="P25" s="18">
        <f>'Combined_CA-I'!L29</f>
        <v>13</v>
      </c>
      <c r="Q25" s="18">
        <f>'Combined_CA-I'!M29</f>
        <v>13</v>
      </c>
      <c r="S25" s="32"/>
      <c r="U25" s="18">
        <f t="shared" si="1"/>
        <v>50</v>
      </c>
      <c r="V25" s="18">
        <f t="shared" si="2"/>
        <v>31.2</v>
      </c>
      <c r="W25" s="18">
        <f t="shared" si="3"/>
        <v>17</v>
      </c>
      <c r="X25" s="18">
        <f t="shared" si="4"/>
        <v>18</v>
      </c>
      <c r="Y25" s="18">
        <f t="shared" si="5"/>
        <v>20.8</v>
      </c>
    </row>
    <row r="26" spans="1:25" x14ac:dyDescent="0.3">
      <c r="A26" s="18">
        <f>'Combined_P1-I'!H30</f>
        <v>15.5</v>
      </c>
      <c r="B26" s="18">
        <f>'Combined_P1-I'!I30</f>
        <v>3</v>
      </c>
      <c r="C26" s="18">
        <f>'Combined_P1-I'!J30</f>
        <v>4</v>
      </c>
      <c r="D26" s="18">
        <f>'Combined_P1-I'!K30</f>
        <v>2.5</v>
      </c>
      <c r="E26" s="18">
        <f>'Combined_P1-I'!L30</f>
        <v>0</v>
      </c>
      <c r="G26" s="18">
        <f>'Combined_P2-I'!H30</f>
        <v>5</v>
      </c>
      <c r="H26" s="18">
        <f>'Combined_P2-I'!I30</f>
        <v>14.95</v>
      </c>
      <c r="I26" s="18">
        <f>'Combined_P2-I'!J30</f>
        <v>2</v>
      </c>
      <c r="J26" s="18">
        <f>'Combined_P2-I'!K30</f>
        <v>0</v>
      </c>
      <c r="K26" s="18">
        <f>'Combined_P2-I'!L30</f>
        <v>7.55</v>
      </c>
      <c r="M26" s="18">
        <f>'Combined_CA-I'!I30</f>
        <v>13</v>
      </c>
      <c r="N26" s="18">
        <f>'Combined_CA-I'!J30</f>
        <v>13</v>
      </c>
      <c r="O26" s="18">
        <f>'Combined_CA-I'!K30</f>
        <v>13</v>
      </c>
      <c r="P26" s="18">
        <f>'Combined_CA-I'!L30</f>
        <v>13</v>
      </c>
      <c r="Q26" s="18">
        <f>'Combined_CA-I'!M30</f>
        <v>13</v>
      </c>
      <c r="S26" s="32"/>
      <c r="U26" s="18">
        <f t="shared" si="1"/>
        <v>33.5</v>
      </c>
      <c r="V26" s="18">
        <f t="shared" si="2"/>
        <v>30.95</v>
      </c>
      <c r="W26" s="18">
        <f t="shared" si="3"/>
        <v>19</v>
      </c>
      <c r="X26" s="18">
        <f t="shared" si="4"/>
        <v>15.5</v>
      </c>
      <c r="Y26" s="18">
        <f t="shared" si="5"/>
        <v>20.55</v>
      </c>
    </row>
    <row r="27" spans="1:25" x14ac:dyDescent="0.3">
      <c r="A27" s="18">
        <f>'Combined_P1-I'!H31</f>
        <v>25.5</v>
      </c>
      <c r="B27" s="18">
        <f>'Combined_P1-I'!I31</f>
        <v>6</v>
      </c>
      <c r="C27" s="18">
        <f>'Combined_P1-I'!J31</f>
        <v>3</v>
      </c>
      <c r="D27" s="18">
        <f>'Combined_P1-I'!K31</f>
        <v>5</v>
      </c>
      <c r="E27" s="18">
        <f>'Combined_P1-I'!L31</f>
        <v>0</v>
      </c>
      <c r="G27" s="18">
        <f>'Combined_P2-I'!H31</f>
        <v>4</v>
      </c>
      <c r="H27" s="18">
        <f>'Combined_P2-I'!I31</f>
        <v>19.366666670000001</v>
      </c>
      <c r="I27" s="18">
        <f>'Combined_P2-I'!J31</f>
        <v>0</v>
      </c>
      <c r="J27" s="18">
        <f>'Combined_P2-I'!K31</f>
        <v>0</v>
      </c>
      <c r="K27" s="18">
        <f>'Combined_P2-I'!L31</f>
        <v>10.633333329999999</v>
      </c>
      <c r="M27" s="18">
        <f>'Combined_CA-I'!I31</f>
        <v>17</v>
      </c>
      <c r="N27" s="18">
        <f>'Combined_CA-I'!J31</f>
        <v>17</v>
      </c>
      <c r="O27" s="18">
        <f>'Combined_CA-I'!K31</f>
        <v>17</v>
      </c>
      <c r="P27" s="18">
        <f>'Combined_CA-I'!L31</f>
        <v>17</v>
      </c>
      <c r="Q27" s="18">
        <f>'Combined_CA-I'!M31</f>
        <v>17</v>
      </c>
      <c r="S27" s="32"/>
      <c r="U27" s="18">
        <f t="shared" si="1"/>
        <v>46.5</v>
      </c>
      <c r="V27" s="18">
        <f t="shared" si="2"/>
        <v>42.366666670000001</v>
      </c>
      <c r="W27" s="18">
        <f t="shared" si="3"/>
        <v>20</v>
      </c>
      <c r="X27" s="18">
        <f t="shared" si="4"/>
        <v>22</v>
      </c>
      <c r="Y27" s="18">
        <f t="shared" si="5"/>
        <v>27.633333329999999</v>
      </c>
    </row>
    <row r="28" spans="1:25" x14ac:dyDescent="0.3">
      <c r="A28" s="18">
        <f>'Combined_P1-I'!H32</f>
        <v>16</v>
      </c>
      <c r="B28" s="18">
        <f>'Combined_P1-I'!I32</f>
        <v>2</v>
      </c>
      <c r="C28" s="18">
        <f>'Combined_P1-I'!J32</f>
        <v>2.5</v>
      </c>
      <c r="D28" s="18">
        <f>'Combined_P1-I'!K32</f>
        <v>0</v>
      </c>
      <c r="E28" s="18">
        <f>'Combined_P1-I'!L32</f>
        <v>0</v>
      </c>
      <c r="G28" s="18">
        <f>'Combined_P2-I'!H32</f>
        <v>4</v>
      </c>
      <c r="H28" s="18">
        <f>'Combined_P2-I'!I32</f>
        <v>15.55</v>
      </c>
      <c r="I28" s="18">
        <f>'Combined_P2-I'!J32</f>
        <v>1</v>
      </c>
      <c r="J28" s="18">
        <f>'Combined_P2-I'!K32</f>
        <v>0</v>
      </c>
      <c r="K28" s="18">
        <f>'Combined_P2-I'!L32</f>
        <v>7.95</v>
      </c>
      <c r="M28" s="18">
        <f>'Combined_CA-I'!I32</f>
        <v>16.8</v>
      </c>
      <c r="N28" s="18">
        <f>'Combined_CA-I'!J32</f>
        <v>16.8</v>
      </c>
      <c r="O28" s="18">
        <f>'Combined_CA-I'!K32</f>
        <v>16.8</v>
      </c>
      <c r="P28" s="18">
        <f>'Combined_CA-I'!L32</f>
        <v>16.8</v>
      </c>
      <c r="Q28" s="18">
        <f>'Combined_CA-I'!M32</f>
        <v>16.8</v>
      </c>
      <c r="S28" s="32"/>
      <c r="U28" s="18">
        <f t="shared" si="1"/>
        <v>36.799999999999997</v>
      </c>
      <c r="V28" s="18">
        <f t="shared" si="2"/>
        <v>34.35</v>
      </c>
      <c r="W28" s="18">
        <f t="shared" si="3"/>
        <v>20.3</v>
      </c>
      <c r="X28" s="18">
        <f t="shared" si="4"/>
        <v>16.8</v>
      </c>
      <c r="Y28" s="18">
        <f t="shared" si="5"/>
        <v>24.75</v>
      </c>
    </row>
    <row r="29" spans="1:25" x14ac:dyDescent="0.3">
      <c r="A29" s="18">
        <f>'Combined_P1-I'!H33</f>
        <v>16.214285709999999</v>
      </c>
      <c r="B29" s="18">
        <f>'Combined_P1-I'!I33</f>
        <v>6</v>
      </c>
      <c r="C29" s="18">
        <f>'Combined_P1-I'!J33</f>
        <v>3.5</v>
      </c>
      <c r="D29" s="18">
        <f>'Combined_P1-I'!K33</f>
        <v>1.7857142859999999</v>
      </c>
      <c r="E29" s="18">
        <f>'Combined_P1-I'!L33</f>
        <v>0</v>
      </c>
      <c r="G29" s="18">
        <f>'Combined_P2-I'!H33</f>
        <v>7</v>
      </c>
      <c r="H29" s="18">
        <f>'Combined_P2-I'!I33</f>
        <v>19.266666669999999</v>
      </c>
      <c r="I29" s="18">
        <f>'Combined_P2-I'!J33</f>
        <v>4</v>
      </c>
      <c r="J29" s="18">
        <f>'Combined_P2-I'!K33</f>
        <v>0</v>
      </c>
      <c r="K29" s="18">
        <f>'Combined_P2-I'!L33</f>
        <v>10.233333330000001</v>
      </c>
      <c r="M29" s="18">
        <f>'Combined_CA-I'!I33</f>
        <v>16.399999999999999</v>
      </c>
      <c r="N29" s="18">
        <f>'Combined_CA-I'!J33</f>
        <v>16.399999999999999</v>
      </c>
      <c r="O29" s="18">
        <f>'Combined_CA-I'!K33</f>
        <v>16.399999999999999</v>
      </c>
      <c r="P29" s="18">
        <f>'Combined_CA-I'!L33</f>
        <v>16.399999999999999</v>
      </c>
      <c r="Q29" s="18">
        <f>'Combined_CA-I'!M33</f>
        <v>16.399999999999999</v>
      </c>
      <c r="S29" s="32"/>
      <c r="U29" s="18">
        <f t="shared" si="1"/>
        <v>39.614285709999997</v>
      </c>
      <c r="V29" s="18">
        <f t="shared" si="2"/>
        <v>41.666666669999998</v>
      </c>
      <c r="W29" s="18">
        <f t="shared" si="3"/>
        <v>23.9</v>
      </c>
      <c r="X29" s="18">
        <f t="shared" si="4"/>
        <v>18.185714286</v>
      </c>
      <c r="Y29" s="18">
        <f t="shared" si="5"/>
        <v>26.633333329999999</v>
      </c>
    </row>
    <row r="30" spans="1:25" x14ac:dyDescent="0.3">
      <c r="A30" s="18">
        <f>'Combined_P1-I'!H34</f>
        <v>17.964285709999999</v>
      </c>
      <c r="B30" s="18">
        <f>'Combined_P1-I'!I34</f>
        <v>3</v>
      </c>
      <c r="C30" s="18">
        <f>'Combined_P1-I'!J34</f>
        <v>1</v>
      </c>
      <c r="D30" s="18">
        <f>'Combined_P1-I'!K34</f>
        <v>3.0357142860000002</v>
      </c>
      <c r="E30" s="18">
        <f>'Combined_P1-I'!L34</f>
        <v>0</v>
      </c>
      <c r="G30" s="18">
        <f>'Combined_P2-I'!H34</f>
        <v>5</v>
      </c>
      <c r="H30" s="18">
        <f>'Combined_P2-I'!I34</f>
        <v>14.7</v>
      </c>
      <c r="I30" s="18">
        <f>'Combined_P2-I'!J34</f>
        <v>2</v>
      </c>
      <c r="J30" s="18">
        <f>'Combined_P2-I'!K34</f>
        <v>0</v>
      </c>
      <c r="K30" s="18">
        <f>'Combined_P2-I'!L34</f>
        <v>7.3</v>
      </c>
      <c r="M30" s="18">
        <f>'Combined_CA-I'!I34</f>
        <v>16.2</v>
      </c>
      <c r="N30" s="18">
        <f>'Combined_CA-I'!J34</f>
        <v>16.2</v>
      </c>
      <c r="O30" s="18">
        <f>'Combined_CA-I'!K34</f>
        <v>16.2</v>
      </c>
      <c r="P30" s="18">
        <f>'Combined_CA-I'!L34</f>
        <v>16.2</v>
      </c>
      <c r="Q30" s="18">
        <f>'Combined_CA-I'!M34</f>
        <v>16.2</v>
      </c>
      <c r="S30" s="32"/>
      <c r="U30" s="18">
        <f t="shared" si="1"/>
        <v>39.164285710000001</v>
      </c>
      <c r="V30" s="18">
        <f t="shared" si="2"/>
        <v>33.9</v>
      </c>
      <c r="W30" s="18">
        <f t="shared" si="3"/>
        <v>19.2</v>
      </c>
      <c r="X30" s="18">
        <f t="shared" si="4"/>
        <v>19.235714286</v>
      </c>
      <c r="Y30" s="18">
        <f t="shared" si="5"/>
        <v>23.5</v>
      </c>
    </row>
    <row r="31" spans="1:25" x14ac:dyDescent="0.3">
      <c r="A31" s="18">
        <f>'Combined_P1-I'!H35</f>
        <v>16.428571430000002</v>
      </c>
      <c r="B31" s="18">
        <f>'Combined_P1-I'!I35</f>
        <v>6</v>
      </c>
      <c r="C31" s="18">
        <f>'Combined_P1-I'!J35</f>
        <v>0</v>
      </c>
      <c r="D31" s="18">
        <f>'Combined_P1-I'!K35</f>
        <v>3.5714285710000002</v>
      </c>
      <c r="E31" s="18">
        <f>'Combined_P1-I'!L35</f>
        <v>0</v>
      </c>
      <c r="G31" s="18">
        <f>'Combined_P2-I'!H35</f>
        <v>5</v>
      </c>
      <c r="H31" s="18">
        <f>'Combined_P2-I'!I35</f>
        <v>16.116666670000001</v>
      </c>
      <c r="I31" s="18">
        <f>'Combined_P2-I'!J35</f>
        <v>2</v>
      </c>
      <c r="J31" s="18">
        <f>'Combined_P2-I'!K35</f>
        <v>0</v>
      </c>
      <c r="K31" s="18">
        <f>'Combined_P2-I'!L35</f>
        <v>10.383333329999999</v>
      </c>
      <c r="M31" s="18">
        <f>'Combined_CA-I'!I35</f>
        <v>17.2</v>
      </c>
      <c r="N31" s="18">
        <f>'Combined_CA-I'!J35</f>
        <v>17.2</v>
      </c>
      <c r="O31" s="18">
        <f>'Combined_CA-I'!K35</f>
        <v>17.2</v>
      </c>
      <c r="P31" s="18">
        <f>'Combined_CA-I'!L35</f>
        <v>17.2</v>
      </c>
      <c r="Q31" s="18">
        <f>'Combined_CA-I'!M35</f>
        <v>17.2</v>
      </c>
      <c r="S31" s="32"/>
      <c r="U31" s="18">
        <f t="shared" si="1"/>
        <v>38.628571430000001</v>
      </c>
      <c r="V31" s="18">
        <f t="shared" si="2"/>
        <v>39.316666670000004</v>
      </c>
      <c r="W31" s="18">
        <f t="shared" si="3"/>
        <v>19.2</v>
      </c>
      <c r="X31" s="18">
        <f t="shared" si="4"/>
        <v>20.771428571000001</v>
      </c>
      <c r="Y31" s="18">
        <f t="shared" si="5"/>
        <v>27.583333329999999</v>
      </c>
    </row>
    <row r="32" spans="1:25" x14ac:dyDescent="0.3">
      <c r="A32" s="18">
        <f>'Combined_P1-I'!H36</f>
        <v>21.464285709999999</v>
      </c>
      <c r="B32" s="18">
        <f>'Combined_P1-I'!I36</f>
        <v>0</v>
      </c>
      <c r="C32" s="18">
        <f>'Combined_P1-I'!J36</f>
        <v>3.5</v>
      </c>
      <c r="D32" s="18">
        <f>'Combined_P1-I'!K36</f>
        <v>3.0357142860000002</v>
      </c>
      <c r="E32" s="18">
        <f>'Combined_P1-I'!L36</f>
        <v>0</v>
      </c>
      <c r="G32" s="18">
        <f>'Combined_P2-I'!H36</f>
        <v>3</v>
      </c>
      <c r="H32" s="18">
        <f>'Combined_P2-I'!I36</f>
        <v>8.75</v>
      </c>
      <c r="I32" s="18">
        <f>'Combined_P2-I'!J36</f>
        <v>1</v>
      </c>
      <c r="J32" s="18">
        <f>'Combined_P2-I'!K36</f>
        <v>0</v>
      </c>
      <c r="K32" s="18">
        <f>'Combined_P2-I'!L36</f>
        <v>3.75</v>
      </c>
      <c r="M32" s="18">
        <f>'Combined_CA-I'!I36</f>
        <v>10.4</v>
      </c>
      <c r="N32" s="18">
        <f>'Combined_CA-I'!J36</f>
        <v>10.4</v>
      </c>
      <c r="O32" s="18">
        <f>'Combined_CA-I'!K36</f>
        <v>10.4</v>
      </c>
      <c r="P32" s="18">
        <f>'Combined_CA-I'!L36</f>
        <v>10.4</v>
      </c>
      <c r="Q32" s="18">
        <f>'Combined_CA-I'!M36</f>
        <v>10.4</v>
      </c>
      <c r="S32" s="32"/>
      <c r="U32" s="18">
        <f t="shared" si="1"/>
        <v>34.864285709999997</v>
      </c>
      <c r="V32" s="18">
        <f t="shared" si="2"/>
        <v>19.149999999999999</v>
      </c>
      <c r="W32" s="18">
        <f t="shared" si="3"/>
        <v>14.9</v>
      </c>
      <c r="X32" s="18">
        <f t="shared" si="4"/>
        <v>13.435714286</v>
      </c>
      <c r="Y32" s="18">
        <f t="shared" si="5"/>
        <v>14.15</v>
      </c>
    </row>
    <row r="33" spans="1:25" x14ac:dyDescent="0.3">
      <c r="A33" s="18">
        <f>'Combined_P1-I'!H37</f>
        <v>27.5</v>
      </c>
      <c r="B33" s="18">
        <f>'Combined_P1-I'!I37</f>
        <v>3</v>
      </c>
      <c r="C33" s="18">
        <f>'Combined_P1-I'!J37</f>
        <v>3</v>
      </c>
      <c r="D33" s="18">
        <f>'Combined_P1-I'!K37</f>
        <v>5</v>
      </c>
      <c r="E33" s="18">
        <f>'Combined_P1-I'!L37</f>
        <v>0</v>
      </c>
      <c r="G33" s="18">
        <f>'Combined_P2-I'!H37</f>
        <v>4</v>
      </c>
      <c r="H33" s="18">
        <f>'Combined_P2-I'!I37</f>
        <v>22.43333333</v>
      </c>
      <c r="I33" s="18">
        <f>'Combined_P2-I'!J37</f>
        <v>0</v>
      </c>
      <c r="J33" s="18">
        <f>'Combined_P2-I'!K37</f>
        <v>0</v>
      </c>
      <c r="K33" s="18">
        <f>'Combined_P2-I'!L37</f>
        <v>11.56666667</v>
      </c>
      <c r="M33" s="18">
        <f>'Combined_CA-I'!I37</f>
        <v>17.600000000000001</v>
      </c>
      <c r="N33" s="18">
        <f>'Combined_CA-I'!J37</f>
        <v>17.600000000000001</v>
      </c>
      <c r="O33" s="18">
        <f>'Combined_CA-I'!K37</f>
        <v>17.600000000000001</v>
      </c>
      <c r="P33" s="18">
        <f>'Combined_CA-I'!L37</f>
        <v>17.600000000000001</v>
      </c>
      <c r="Q33" s="18">
        <f>'Combined_CA-I'!M37</f>
        <v>17.600000000000001</v>
      </c>
      <c r="S33" s="32"/>
      <c r="U33" s="18">
        <f t="shared" si="1"/>
        <v>49.1</v>
      </c>
      <c r="V33" s="18">
        <f t="shared" si="2"/>
        <v>43.033333330000005</v>
      </c>
      <c r="W33" s="18">
        <f t="shared" si="3"/>
        <v>20.6</v>
      </c>
      <c r="X33" s="18">
        <f t="shared" si="4"/>
        <v>22.6</v>
      </c>
      <c r="Y33" s="18">
        <f t="shared" si="5"/>
        <v>29.166666670000001</v>
      </c>
    </row>
    <row r="34" spans="1:25" x14ac:dyDescent="0.3">
      <c r="A34" s="18">
        <f>'Combined_P1-I'!H38</f>
        <v>10.57142857</v>
      </c>
      <c r="B34" s="18">
        <f>'Combined_P1-I'!I38</f>
        <v>3</v>
      </c>
      <c r="C34" s="18">
        <f>'Combined_P1-I'!J38</f>
        <v>3</v>
      </c>
      <c r="D34" s="18">
        <f>'Combined_P1-I'!K38</f>
        <v>1.428571429</v>
      </c>
      <c r="E34" s="18">
        <f>'Combined_P1-I'!L38</f>
        <v>0</v>
      </c>
      <c r="G34" s="18">
        <f>'Combined_P2-I'!H38</f>
        <v>4.5</v>
      </c>
      <c r="H34" s="18">
        <f>'Combined_P2-I'!I38</f>
        <v>14.016666669999999</v>
      </c>
      <c r="I34" s="18">
        <f>'Combined_P2-I'!J38</f>
        <v>2</v>
      </c>
      <c r="J34" s="18">
        <f>'Combined_P2-I'!K38</f>
        <v>0</v>
      </c>
      <c r="K34" s="18">
        <f>'Combined_P2-I'!L38</f>
        <v>8.4833333329999991</v>
      </c>
      <c r="M34" s="18">
        <f>'Combined_CA-I'!I38</f>
        <v>16.8</v>
      </c>
      <c r="N34" s="18">
        <f>'Combined_CA-I'!J38</f>
        <v>16.8</v>
      </c>
      <c r="O34" s="18">
        <f>'Combined_CA-I'!K38</f>
        <v>16.8</v>
      </c>
      <c r="P34" s="18">
        <f>'Combined_CA-I'!L38</f>
        <v>16.8</v>
      </c>
      <c r="Q34" s="18">
        <f>'Combined_CA-I'!M38</f>
        <v>16.8</v>
      </c>
      <c r="S34" s="32"/>
      <c r="U34" s="18">
        <f t="shared" si="1"/>
        <v>31.871428569999999</v>
      </c>
      <c r="V34" s="18">
        <f t="shared" si="2"/>
        <v>33.816666670000004</v>
      </c>
      <c r="W34" s="18">
        <f t="shared" si="3"/>
        <v>21.8</v>
      </c>
      <c r="X34" s="18">
        <f t="shared" si="4"/>
        <v>18.228571429000002</v>
      </c>
      <c r="Y34" s="18">
        <f t="shared" si="5"/>
        <v>25.283333333000002</v>
      </c>
    </row>
    <row r="35" spans="1:25" x14ac:dyDescent="0.3">
      <c r="A35" s="18">
        <f>'Combined_P1-I'!H39</f>
        <v>11.5</v>
      </c>
      <c r="B35" s="18">
        <f>'Combined_P1-I'!I39</f>
        <v>3</v>
      </c>
      <c r="C35" s="18">
        <f>'Combined_P1-I'!J39</f>
        <v>0</v>
      </c>
      <c r="D35" s="18">
        <f>'Combined_P1-I'!K39</f>
        <v>2.5</v>
      </c>
      <c r="E35" s="18">
        <f>'Combined_P1-I'!L39</f>
        <v>0</v>
      </c>
      <c r="G35" s="18">
        <f>'Combined_P2-I'!H39</f>
        <v>0</v>
      </c>
      <c r="H35" s="18">
        <f>'Combined_P2-I'!I39</f>
        <v>15.3</v>
      </c>
      <c r="I35" s="18">
        <f>'Combined_P2-I'!J39</f>
        <v>0</v>
      </c>
      <c r="J35" s="18">
        <f>'Combined_P2-I'!K39</f>
        <v>0</v>
      </c>
      <c r="K35" s="18">
        <f>'Combined_P2-I'!L39</f>
        <v>7.7</v>
      </c>
      <c r="M35" s="18">
        <f>'Combined_CA-I'!I39</f>
        <v>16.399999999999999</v>
      </c>
      <c r="N35" s="18">
        <f>'Combined_CA-I'!J39</f>
        <v>16.399999999999999</v>
      </c>
      <c r="O35" s="18">
        <f>'Combined_CA-I'!K39</f>
        <v>16.399999999999999</v>
      </c>
      <c r="P35" s="18">
        <f>'Combined_CA-I'!L39</f>
        <v>16.399999999999999</v>
      </c>
      <c r="Q35" s="18">
        <f>'Combined_CA-I'!M39</f>
        <v>16.399999999999999</v>
      </c>
      <c r="S35" s="32"/>
      <c r="U35" s="18">
        <f t="shared" si="1"/>
        <v>27.9</v>
      </c>
      <c r="V35" s="18">
        <f t="shared" si="2"/>
        <v>34.700000000000003</v>
      </c>
      <c r="W35" s="18">
        <f t="shared" si="3"/>
        <v>16.399999999999999</v>
      </c>
      <c r="X35" s="18">
        <f t="shared" si="4"/>
        <v>18.899999999999999</v>
      </c>
      <c r="Y35" s="18">
        <f t="shared" si="5"/>
        <v>24.099999999999998</v>
      </c>
    </row>
    <row r="36" spans="1:25" x14ac:dyDescent="0.3">
      <c r="A36" s="18">
        <f>'Combined_P1-I'!H40</f>
        <v>15.67857143</v>
      </c>
      <c r="B36" s="18">
        <f>'Combined_P1-I'!I40</f>
        <v>3</v>
      </c>
      <c r="C36" s="18">
        <f>'Combined_P1-I'!J40</f>
        <v>2</v>
      </c>
      <c r="D36" s="18">
        <f>'Combined_P1-I'!K40</f>
        <v>2.3214285710000002</v>
      </c>
      <c r="E36" s="18">
        <f>'Combined_P1-I'!L40</f>
        <v>0</v>
      </c>
      <c r="G36" s="18">
        <f>'Combined_P2-I'!H40</f>
        <v>5.5</v>
      </c>
      <c r="H36" s="18">
        <f>'Combined_P2-I'!I40</f>
        <v>11.6</v>
      </c>
      <c r="I36" s="18">
        <f>'Combined_P2-I'!J40</f>
        <v>2</v>
      </c>
      <c r="J36" s="18">
        <f>'Combined_P2-I'!K40</f>
        <v>0</v>
      </c>
      <c r="K36" s="18">
        <f>'Combined_P2-I'!L40</f>
        <v>5.4</v>
      </c>
      <c r="M36" s="18">
        <f>'Combined_CA-I'!I40</f>
        <v>16.8</v>
      </c>
      <c r="N36" s="18">
        <f>'Combined_CA-I'!J40</f>
        <v>16.8</v>
      </c>
      <c r="O36" s="18">
        <f>'Combined_CA-I'!K40</f>
        <v>16.8</v>
      </c>
      <c r="P36" s="18">
        <f>'Combined_CA-I'!L40</f>
        <v>16.8</v>
      </c>
      <c r="Q36" s="18">
        <f>'Combined_CA-I'!M40</f>
        <v>16.8</v>
      </c>
      <c r="S36" s="32"/>
      <c r="U36" s="18">
        <f t="shared" si="1"/>
        <v>37.978571430000002</v>
      </c>
      <c r="V36" s="18">
        <f t="shared" si="2"/>
        <v>31.4</v>
      </c>
      <c r="W36" s="18">
        <f t="shared" si="3"/>
        <v>20.8</v>
      </c>
      <c r="X36" s="18">
        <f t="shared" si="4"/>
        <v>19.121428571000003</v>
      </c>
      <c r="Y36" s="18">
        <f t="shared" si="5"/>
        <v>22.200000000000003</v>
      </c>
    </row>
    <row r="37" spans="1:25" x14ac:dyDescent="0.3">
      <c r="A37" s="18">
        <f>'Combined_P1-I'!H41</f>
        <v>23.964285709999999</v>
      </c>
      <c r="B37" s="18">
        <f>'Combined_P1-I'!I41</f>
        <v>0</v>
      </c>
      <c r="C37" s="18">
        <f>'Combined_P1-I'!J41</f>
        <v>0</v>
      </c>
      <c r="D37" s="18">
        <f>'Combined_P1-I'!K41</f>
        <v>3.0357142860000002</v>
      </c>
      <c r="E37" s="18">
        <f>'Combined_P1-I'!L41</f>
        <v>0</v>
      </c>
      <c r="G37" s="18">
        <f>'Combined_P2-I'!H41</f>
        <v>4</v>
      </c>
      <c r="H37" s="18">
        <f>'Combined_P2-I'!I41</f>
        <v>9.25</v>
      </c>
      <c r="I37" s="18">
        <f>'Combined_P2-I'!J41</f>
        <v>2</v>
      </c>
      <c r="J37" s="18">
        <f>'Combined_P2-I'!K41</f>
        <v>0</v>
      </c>
      <c r="K37" s="18">
        <f>'Combined_P2-I'!L41</f>
        <v>4.25</v>
      </c>
      <c r="M37" s="18">
        <f>'Combined_CA-I'!I41</f>
        <v>16.8</v>
      </c>
      <c r="N37" s="18">
        <f>'Combined_CA-I'!J41</f>
        <v>16.8</v>
      </c>
      <c r="O37" s="18">
        <f>'Combined_CA-I'!K41</f>
        <v>16.8</v>
      </c>
      <c r="P37" s="18">
        <f>'Combined_CA-I'!L41</f>
        <v>16.8</v>
      </c>
      <c r="Q37" s="18">
        <f>'Combined_CA-I'!M41</f>
        <v>16.8</v>
      </c>
      <c r="S37" s="32"/>
      <c r="U37" s="18">
        <f t="shared" si="1"/>
        <v>44.764285709999996</v>
      </c>
      <c r="V37" s="18">
        <f t="shared" si="2"/>
        <v>26.05</v>
      </c>
      <c r="W37" s="18">
        <f t="shared" si="3"/>
        <v>18.8</v>
      </c>
      <c r="X37" s="18">
        <f t="shared" si="4"/>
        <v>19.835714286000002</v>
      </c>
      <c r="Y37" s="18">
        <f t="shared" si="5"/>
        <v>21.05</v>
      </c>
    </row>
    <row r="38" spans="1:25" x14ac:dyDescent="0.3">
      <c r="A38" s="18">
        <f>'Combined_P1-I'!H42</f>
        <v>26.214285709999999</v>
      </c>
      <c r="B38" s="18">
        <f>'Combined_P1-I'!I42</f>
        <v>6</v>
      </c>
      <c r="C38" s="18">
        <f>'Combined_P1-I'!J42</f>
        <v>3</v>
      </c>
      <c r="D38" s="18">
        <f>'Combined_P1-I'!K42</f>
        <v>4.2857142860000002</v>
      </c>
      <c r="E38" s="18">
        <f>'Combined_P1-I'!L42</f>
        <v>0</v>
      </c>
      <c r="G38" s="18">
        <f>'Combined_P2-I'!H42</f>
        <v>6</v>
      </c>
      <c r="H38" s="18">
        <f>'Combined_P2-I'!I42</f>
        <v>17.116666670000001</v>
      </c>
      <c r="I38" s="18">
        <f>'Combined_P2-I'!J42</f>
        <v>2</v>
      </c>
      <c r="J38" s="18">
        <f>'Combined_P2-I'!K42</f>
        <v>0</v>
      </c>
      <c r="K38" s="18">
        <f>'Combined_P2-I'!L42</f>
        <v>9.3833333329999995</v>
      </c>
      <c r="M38" s="18">
        <f>'Combined_CA-I'!I42</f>
        <v>17.399999999999999</v>
      </c>
      <c r="N38" s="18">
        <f>'Combined_CA-I'!J42</f>
        <v>17.399999999999999</v>
      </c>
      <c r="O38" s="18">
        <f>'Combined_CA-I'!K42</f>
        <v>17.399999999999999</v>
      </c>
      <c r="P38" s="18">
        <f>'Combined_CA-I'!L42</f>
        <v>17.399999999999999</v>
      </c>
      <c r="Q38" s="18">
        <f>'Combined_CA-I'!M42</f>
        <v>17.399999999999999</v>
      </c>
      <c r="S38" s="32"/>
      <c r="U38" s="18">
        <f t="shared" si="1"/>
        <v>49.614285709999997</v>
      </c>
      <c r="V38" s="18">
        <f t="shared" si="2"/>
        <v>40.516666669999999</v>
      </c>
      <c r="W38" s="18">
        <f t="shared" si="3"/>
        <v>22.4</v>
      </c>
      <c r="X38" s="18">
        <f t="shared" si="4"/>
        <v>21.685714286</v>
      </c>
      <c r="Y38" s="18">
        <f t="shared" si="5"/>
        <v>26.783333332999998</v>
      </c>
    </row>
    <row r="39" spans="1:25" x14ac:dyDescent="0.3">
      <c r="A39" s="18">
        <f>'Combined_P1-I'!H43</f>
        <v>18.35714286</v>
      </c>
      <c r="B39" s="18">
        <f>'Combined_P1-I'!I43</f>
        <v>3</v>
      </c>
      <c r="C39" s="18">
        <f>'Combined_P1-I'!J43</f>
        <v>2</v>
      </c>
      <c r="D39" s="18">
        <f>'Combined_P1-I'!K43</f>
        <v>4.6428571429999996</v>
      </c>
      <c r="E39" s="18">
        <f>'Combined_P1-I'!L43</f>
        <v>0</v>
      </c>
      <c r="G39" s="18">
        <f>'Combined_P2-I'!H43</f>
        <v>3</v>
      </c>
      <c r="H39" s="18">
        <f>'Combined_P2-I'!I43</f>
        <v>14.58333333</v>
      </c>
      <c r="I39" s="18">
        <f>'Combined_P2-I'!J43</f>
        <v>0</v>
      </c>
      <c r="J39" s="18">
        <f>'Combined_P2-I'!K43</f>
        <v>0</v>
      </c>
      <c r="K39" s="18">
        <f>'Combined_P2-I'!L43</f>
        <v>8.9166666669999994</v>
      </c>
      <c r="M39" s="18">
        <f>'Combined_CA-I'!I43</f>
        <v>16.399999999999999</v>
      </c>
      <c r="N39" s="18">
        <f>'Combined_CA-I'!J43</f>
        <v>16.399999999999999</v>
      </c>
      <c r="O39" s="18">
        <f>'Combined_CA-I'!K43</f>
        <v>16.399999999999999</v>
      </c>
      <c r="P39" s="18">
        <f>'Combined_CA-I'!L43</f>
        <v>16.399999999999999</v>
      </c>
      <c r="Q39" s="18">
        <f>'Combined_CA-I'!M43</f>
        <v>16.399999999999999</v>
      </c>
      <c r="S39" s="32"/>
      <c r="U39" s="18">
        <f t="shared" si="1"/>
        <v>37.757142860000002</v>
      </c>
      <c r="V39" s="18">
        <f t="shared" si="2"/>
        <v>33.983333330000001</v>
      </c>
      <c r="W39" s="18">
        <f t="shared" si="3"/>
        <v>18.399999999999999</v>
      </c>
      <c r="X39" s="18">
        <f t="shared" si="4"/>
        <v>21.042857142999999</v>
      </c>
      <c r="Y39" s="18">
        <f t="shared" si="5"/>
        <v>25.316666667</v>
      </c>
    </row>
    <row r="40" spans="1:25" x14ac:dyDescent="0.3">
      <c r="A40" s="18">
        <f>'Combined_P1-I'!H44</f>
        <v>10</v>
      </c>
      <c r="B40" s="18">
        <f>'Combined_P1-I'!I44</f>
        <v>3</v>
      </c>
      <c r="C40" s="18">
        <f>'Combined_P1-I'!J44</f>
        <v>4</v>
      </c>
      <c r="D40" s="18">
        <f>'Combined_P1-I'!K44</f>
        <v>0</v>
      </c>
      <c r="E40" s="18">
        <f>'Combined_P1-I'!L44</f>
        <v>0</v>
      </c>
      <c r="G40" s="18">
        <f>'Combined_P2-I'!H44</f>
        <v>0</v>
      </c>
      <c r="H40" s="18">
        <f>'Combined_P2-I'!I44</f>
        <v>10.16666667</v>
      </c>
      <c r="I40" s="18">
        <f>'Combined_P2-I'!J44</f>
        <v>4</v>
      </c>
      <c r="J40" s="18">
        <f>'Combined_P2-I'!K44</f>
        <v>0</v>
      </c>
      <c r="K40" s="18">
        <f>'Combined_P2-I'!L44</f>
        <v>4.8333333329999997</v>
      </c>
      <c r="M40" s="18">
        <f>'Combined_CA-I'!I44</f>
        <v>17.399999999999999</v>
      </c>
      <c r="N40" s="18">
        <f>'Combined_CA-I'!J44</f>
        <v>17.399999999999999</v>
      </c>
      <c r="O40" s="18">
        <f>'Combined_CA-I'!K44</f>
        <v>17.399999999999999</v>
      </c>
      <c r="P40" s="18">
        <f>'Combined_CA-I'!L44</f>
        <v>17.399999999999999</v>
      </c>
      <c r="Q40" s="18">
        <f>'Combined_CA-I'!M44</f>
        <v>17.399999999999999</v>
      </c>
      <c r="S40" s="32"/>
      <c r="U40" s="18">
        <f t="shared" si="1"/>
        <v>27.4</v>
      </c>
      <c r="V40" s="18">
        <f t="shared" si="2"/>
        <v>30.566666669999996</v>
      </c>
      <c r="W40" s="18">
        <f t="shared" si="3"/>
        <v>25.4</v>
      </c>
      <c r="X40" s="18">
        <f t="shared" si="4"/>
        <v>17.399999999999999</v>
      </c>
      <c r="Y40" s="18">
        <f t="shared" si="5"/>
        <v>22.233333332999997</v>
      </c>
    </row>
    <row r="41" spans="1:25" x14ac:dyDescent="0.3">
      <c r="A41" s="18">
        <f>'Combined_P1-I'!H45</f>
        <v>26.071428569999998</v>
      </c>
      <c r="B41" s="18">
        <f>'Combined_P1-I'!I45</f>
        <v>3</v>
      </c>
      <c r="C41" s="18">
        <f>'Combined_P1-I'!J45</f>
        <v>2</v>
      </c>
      <c r="D41" s="18">
        <f>'Combined_P1-I'!K45</f>
        <v>3.9285714289999998</v>
      </c>
      <c r="E41" s="18">
        <f>'Combined_P1-I'!L45</f>
        <v>0</v>
      </c>
      <c r="G41" s="18">
        <f>'Combined_P2-I'!H45</f>
        <v>3</v>
      </c>
      <c r="H41" s="18">
        <f>'Combined_P2-I'!I45</f>
        <v>16.833333329999999</v>
      </c>
      <c r="I41" s="18">
        <f>'Combined_P2-I'!J45</f>
        <v>4</v>
      </c>
      <c r="J41" s="18">
        <f>'Combined_P2-I'!K45</f>
        <v>0</v>
      </c>
      <c r="K41" s="18">
        <f>'Combined_P2-I'!L45</f>
        <v>9.1666666669999994</v>
      </c>
      <c r="M41" s="18">
        <f>'Combined_CA-I'!I45</f>
        <v>16.8</v>
      </c>
      <c r="N41" s="18">
        <f>'Combined_CA-I'!J45</f>
        <v>16.8</v>
      </c>
      <c r="O41" s="18">
        <f>'Combined_CA-I'!K45</f>
        <v>16.8</v>
      </c>
      <c r="P41" s="18">
        <f>'Combined_CA-I'!L45</f>
        <v>16.8</v>
      </c>
      <c r="Q41" s="18">
        <f>'Combined_CA-I'!M45</f>
        <v>16.8</v>
      </c>
      <c r="S41" s="32"/>
      <c r="U41" s="18">
        <f t="shared" si="1"/>
        <v>45.871428569999999</v>
      </c>
      <c r="V41" s="18">
        <f t="shared" si="2"/>
        <v>36.633333329999999</v>
      </c>
      <c r="W41" s="18">
        <f t="shared" si="3"/>
        <v>22.8</v>
      </c>
      <c r="X41" s="18">
        <f t="shared" si="4"/>
        <v>20.728571428999999</v>
      </c>
      <c r="Y41" s="18">
        <f t="shared" si="5"/>
        <v>25.966666666999998</v>
      </c>
    </row>
    <row r="42" spans="1:25" x14ac:dyDescent="0.3">
      <c r="A42" s="18">
        <f>'Combined_P1-I'!H46</f>
        <v>23.10714286</v>
      </c>
      <c r="B42" s="18">
        <f>'Combined_P1-I'!I46</f>
        <v>6</v>
      </c>
      <c r="C42" s="18">
        <f>'Combined_P1-I'!J46</f>
        <v>3.5</v>
      </c>
      <c r="D42" s="18">
        <f>'Combined_P1-I'!K46</f>
        <v>3.3928571430000001</v>
      </c>
      <c r="E42" s="18">
        <f>'Combined_P1-I'!L46</f>
        <v>0</v>
      </c>
      <c r="G42" s="18">
        <f>'Combined_P2-I'!H46</f>
        <v>4</v>
      </c>
      <c r="H42" s="18">
        <f>'Combined_P2-I'!I46</f>
        <v>18.966666669999999</v>
      </c>
      <c r="I42" s="18">
        <f>'Combined_P2-I'!J46</f>
        <v>4</v>
      </c>
      <c r="J42" s="18">
        <f>'Combined_P2-I'!K46</f>
        <v>0</v>
      </c>
      <c r="K42" s="18">
        <f>'Combined_P2-I'!L46</f>
        <v>11.03333333</v>
      </c>
      <c r="M42" s="18">
        <f>'Combined_CA-I'!I46</f>
        <v>19</v>
      </c>
      <c r="N42" s="18">
        <f>'Combined_CA-I'!J46</f>
        <v>19</v>
      </c>
      <c r="O42" s="18">
        <f>'Combined_CA-I'!K46</f>
        <v>19</v>
      </c>
      <c r="P42" s="18">
        <f>'Combined_CA-I'!L46</f>
        <v>19</v>
      </c>
      <c r="Q42" s="18">
        <f>'Combined_CA-I'!M46</f>
        <v>19</v>
      </c>
      <c r="S42" s="32"/>
      <c r="U42" s="18">
        <f t="shared" si="1"/>
        <v>46.107142859999996</v>
      </c>
      <c r="V42" s="18">
        <f t="shared" si="2"/>
        <v>43.966666669999995</v>
      </c>
      <c r="W42" s="18">
        <f t="shared" si="3"/>
        <v>26.5</v>
      </c>
      <c r="X42" s="18">
        <f t="shared" si="4"/>
        <v>22.392857143000001</v>
      </c>
      <c r="Y42" s="18">
        <f t="shared" si="5"/>
        <v>30.033333329999998</v>
      </c>
    </row>
    <row r="43" spans="1:25" x14ac:dyDescent="0.3">
      <c r="A43" s="18">
        <f>'Combined_P1-I'!H47</f>
        <v>20.071428569999998</v>
      </c>
      <c r="B43" s="18">
        <f>'Combined_P1-I'!I47</f>
        <v>6</v>
      </c>
      <c r="C43" s="18">
        <f>'Combined_P1-I'!J47</f>
        <v>4</v>
      </c>
      <c r="D43" s="18">
        <f>'Combined_P1-I'!K47</f>
        <v>3.9285714289999998</v>
      </c>
      <c r="E43" s="18">
        <f>'Combined_P1-I'!L47</f>
        <v>0</v>
      </c>
      <c r="G43" s="18">
        <f>'Combined_P2-I'!H47</f>
        <v>6</v>
      </c>
      <c r="H43" s="18">
        <f>'Combined_P2-I'!I47</f>
        <v>15.55</v>
      </c>
      <c r="I43" s="18">
        <f>'Combined_P2-I'!J47</f>
        <v>4</v>
      </c>
      <c r="J43" s="18">
        <f>'Combined_P2-I'!K47</f>
        <v>0</v>
      </c>
      <c r="K43" s="18">
        <f>'Combined_P2-I'!L47</f>
        <v>8.9499999999999993</v>
      </c>
      <c r="M43" s="18">
        <f>'Combined_CA-I'!I47</f>
        <v>17.8</v>
      </c>
      <c r="N43" s="18">
        <f>'Combined_CA-I'!J47</f>
        <v>17.8</v>
      </c>
      <c r="O43" s="18">
        <f>'Combined_CA-I'!K47</f>
        <v>17.8</v>
      </c>
      <c r="P43" s="18">
        <f>'Combined_CA-I'!L47</f>
        <v>17.8</v>
      </c>
      <c r="Q43" s="18">
        <f>'Combined_CA-I'!M47</f>
        <v>17.8</v>
      </c>
      <c r="S43" s="32"/>
      <c r="U43" s="18">
        <f t="shared" si="1"/>
        <v>43.871428569999999</v>
      </c>
      <c r="V43" s="18">
        <f t="shared" si="2"/>
        <v>39.35</v>
      </c>
      <c r="W43" s="18">
        <f t="shared" si="3"/>
        <v>25.8</v>
      </c>
      <c r="X43" s="18">
        <f t="shared" si="4"/>
        <v>21.728571428999999</v>
      </c>
      <c r="Y43" s="18">
        <f t="shared" si="5"/>
        <v>26.75</v>
      </c>
    </row>
    <row r="44" spans="1:25" x14ac:dyDescent="0.3">
      <c r="A44" s="18">
        <f>'Combined_P1-I'!H48</f>
        <v>21.071428569999998</v>
      </c>
      <c r="B44" s="18">
        <f>'Combined_P1-I'!I48</f>
        <v>0</v>
      </c>
      <c r="C44" s="18">
        <f>'Combined_P1-I'!J48</f>
        <v>1</v>
      </c>
      <c r="D44" s="18">
        <f>'Combined_P1-I'!K48</f>
        <v>3.9285714289999998</v>
      </c>
      <c r="E44" s="18">
        <f>'Combined_P1-I'!L48</f>
        <v>0</v>
      </c>
      <c r="G44" s="18">
        <f>'Combined_P2-I'!H48</f>
        <v>6</v>
      </c>
      <c r="H44" s="18">
        <f>'Combined_P2-I'!I48</f>
        <v>14.83333333</v>
      </c>
      <c r="I44" s="18">
        <f>'Combined_P2-I'!J48</f>
        <v>2</v>
      </c>
      <c r="J44" s="18">
        <f>'Combined_P2-I'!K48</f>
        <v>0</v>
      </c>
      <c r="K44" s="18">
        <f>'Combined_P2-I'!L48</f>
        <v>8.1666666669999994</v>
      </c>
      <c r="M44" s="18">
        <f>'Combined_CA-I'!I48</f>
        <v>18</v>
      </c>
      <c r="N44" s="18">
        <f>'Combined_CA-I'!J48</f>
        <v>18</v>
      </c>
      <c r="O44" s="18">
        <f>'Combined_CA-I'!K48</f>
        <v>18</v>
      </c>
      <c r="P44" s="18">
        <f>'Combined_CA-I'!L48</f>
        <v>18</v>
      </c>
      <c r="Q44" s="18">
        <f>'Combined_CA-I'!M48</f>
        <v>18</v>
      </c>
      <c r="S44" s="32"/>
      <c r="U44" s="18">
        <f t="shared" si="1"/>
        <v>45.071428569999995</v>
      </c>
      <c r="V44" s="18">
        <f t="shared" si="2"/>
        <v>32.833333330000002</v>
      </c>
      <c r="W44" s="18">
        <f t="shared" si="3"/>
        <v>21</v>
      </c>
      <c r="X44" s="18">
        <f t="shared" si="4"/>
        <v>21.928571429000002</v>
      </c>
      <c r="Y44" s="18">
        <f t="shared" si="5"/>
        <v>26.166666667000001</v>
      </c>
    </row>
    <row r="45" spans="1:25" x14ac:dyDescent="0.3">
      <c r="A45" s="18">
        <f>'Combined_P1-I'!H49</f>
        <v>17.571428569999998</v>
      </c>
      <c r="B45" s="18">
        <f>'Combined_P1-I'!I49</f>
        <v>6</v>
      </c>
      <c r="C45" s="18">
        <f>'Combined_P1-I'!J49</f>
        <v>0</v>
      </c>
      <c r="D45" s="18">
        <f>'Combined_P1-I'!K49</f>
        <v>1.428571429</v>
      </c>
      <c r="E45" s="18">
        <f>'Combined_P1-I'!L49</f>
        <v>0</v>
      </c>
      <c r="G45" s="18">
        <f>'Combined_P2-I'!H49</f>
        <v>6</v>
      </c>
      <c r="H45" s="18">
        <f>'Combined_P2-I'!I49</f>
        <v>14.766666669999999</v>
      </c>
      <c r="I45" s="18">
        <f>'Combined_P2-I'!J49</f>
        <v>0</v>
      </c>
      <c r="J45" s="18">
        <f>'Combined_P2-I'!K49</f>
        <v>0</v>
      </c>
      <c r="K45" s="18">
        <f>'Combined_P2-I'!L49</f>
        <v>8.2333333329999991</v>
      </c>
      <c r="M45" s="18">
        <f>'Combined_CA-I'!I49</f>
        <v>19.2</v>
      </c>
      <c r="N45" s="18">
        <f>'Combined_CA-I'!J49</f>
        <v>19.2</v>
      </c>
      <c r="O45" s="18">
        <f>'Combined_CA-I'!K49</f>
        <v>19.2</v>
      </c>
      <c r="P45" s="18">
        <f>'Combined_CA-I'!L49</f>
        <v>19.2</v>
      </c>
      <c r="Q45" s="18">
        <f>'Combined_CA-I'!M49</f>
        <v>19.2</v>
      </c>
      <c r="S45" s="32"/>
      <c r="U45" s="18">
        <f t="shared" si="1"/>
        <v>42.771428569999998</v>
      </c>
      <c r="V45" s="18">
        <f t="shared" si="2"/>
        <v>39.966666669999995</v>
      </c>
      <c r="W45" s="18">
        <f t="shared" si="3"/>
        <v>19.2</v>
      </c>
      <c r="X45" s="18">
        <f t="shared" si="4"/>
        <v>20.628571429000001</v>
      </c>
      <c r="Y45" s="18">
        <f t="shared" si="5"/>
        <v>27.433333333</v>
      </c>
    </row>
    <row r="46" spans="1:25" x14ac:dyDescent="0.3">
      <c r="A46" s="18">
        <f>'Combined_P1-I'!H50</f>
        <v>27.428571430000002</v>
      </c>
      <c r="B46" s="18">
        <f>'Combined_P1-I'!I50</f>
        <v>2</v>
      </c>
      <c r="C46" s="18">
        <f>'Combined_P1-I'!J50</f>
        <v>1</v>
      </c>
      <c r="D46" s="18">
        <f>'Combined_P1-I'!K50</f>
        <v>3.5714285710000002</v>
      </c>
      <c r="E46" s="18">
        <f>'Combined_P1-I'!L50</f>
        <v>0</v>
      </c>
      <c r="G46" s="18">
        <f>'Combined_P2-I'!H50</f>
        <v>0</v>
      </c>
      <c r="H46" s="18">
        <f>'Combined_P2-I'!I50</f>
        <v>15</v>
      </c>
      <c r="I46" s="18">
        <f>'Combined_P2-I'!J50</f>
        <v>1</v>
      </c>
      <c r="J46" s="18">
        <f>'Combined_P2-I'!K50</f>
        <v>0</v>
      </c>
      <c r="K46" s="18">
        <f>'Combined_P2-I'!L50</f>
        <v>8.5</v>
      </c>
      <c r="M46" s="18">
        <f>'Combined_CA-I'!I50</f>
        <v>17.2</v>
      </c>
      <c r="N46" s="18">
        <f>'Combined_CA-I'!J50</f>
        <v>17.2</v>
      </c>
      <c r="O46" s="18">
        <f>'Combined_CA-I'!K50</f>
        <v>17.2</v>
      </c>
      <c r="P46" s="18">
        <f>'Combined_CA-I'!L50</f>
        <v>17.2</v>
      </c>
      <c r="Q46" s="18">
        <f>'Combined_CA-I'!M50</f>
        <v>17.2</v>
      </c>
      <c r="S46" s="32"/>
      <c r="U46" s="18">
        <f t="shared" si="1"/>
        <v>44.628571430000001</v>
      </c>
      <c r="V46" s="18">
        <f t="shared" si="2"/>
        <v>34.200000000000003</v>
      </c>
      <c r="W46" s="18">
        <f t="shared" si="3"/>
        <v>19.2</v>
      </c>
      <c r="X46" s="18">
        <f t="shared" si="4"/>
        <v>20.771428571000001</v>
      </c>
      <c r="Y46" s="18">
        <f t="shared" si="5"/>
        <v>25.7</v>
      </c>
    </row>
    <row r="47" spans="1:25" x14ac:dyDescent="0.3">
      <c r="A47" s="18">
        <f>'Combined_P1-I'!H51</f>
        <v>21.071428569999998</v>
      </c>
      <c r="B47" s="18">
        <f>'Combined_P1-I'!I51</f>
        <v>2.5</v>
      </c>
      <c r="C47" s="18">
        <f>'Combined_P1-I'!J51</f>
        <v>0</v>
      </c>
      <c r="D47" s="18">
        <f>'Combined_P1-I'!K51</f>
        <v>3.9285714289999998</v>
      </c>
      <c r="E47" s="18">
        <f>'Combined_P1-I'!L51</f>
        <v>0</v>
      </c>
      <c r="G47" s="18">
        <f>'Combined_P2-I'!H51</f>
        <v>3.5</v>
      </c>
      <c r="H47" s="18">
        <f>'Combined_P2-I'!I51</f>
        <v>18.75</v>
      </c>
      <c r="I47" s="18">
        <f>'Combined_P2-I'!J51</f>
        <v>4</v>
      </c>
      <c r="J47" s="18">
        <f>'Combined_P2-I'!K51</f>
        <v>0</v>
      </c>
      <c r="K47" s="18">
        <f>'Combined_P2-I'!L51</f>
        <v>11.25</v>
      </c>
      <c r="M47" s="18">
        <f>'Combined_CA-I'!I51</f>
        <v>17.600000000000001</v>
      </c>
      <c r="N47" s="18">
        <f>'Combined_CA-I'!J51</f>
        <v>17.600000000000001</v>
      </c>
      <c r="O47" s="18">
        <f>'Combined_CA-I'!K51</f>
        <v>17.600000000000001</v>
      </c>
      <c r="P47" s="18">
        <f>'Combined_CA-I'!L51</f>
        <v>17.600000000000001</v>
      </c>
      <c r="Q47" s="18">
        <f>'Combined_CA-I'!M51</f>
        <v>17.600000000000001</v>
      </c>
      <c r="S47" s="32"/>
      <c r="U47" s="18">
        <f t="shared" si="1"/>
        <v>42.171428570000003</v>
      </c>
      <c r="V47" s="18">
        <f t="shared" si="2"/>
        <v>38.85</v>
      </c>
      <c r="W47" s="18">
        <f t="shared" si="3"/>
        <v>21.6</v>
      </c>
      <c r="X47" s="18">
        <f t="shared" si="4"/>
        <v>21.528571429000003</v>
      </c>
      <c r="Y47" s="18">
        <f t="shared" si="5"/>
        <v>28.85</v>
      </c>
    </row>
    <row r="48" spans="1:25" x14ac:dyDescent="0.3">
      <c r="A48" s="18">
        <f>'Combined_P1-I'!H52</f>
        <v>13.07142857</v>
      </c>
      <c r="B48" s="18">
        <f>'Combined_P1-I'!I52</f>
        <v>3</v>
      </c>
      <c r="C48" s="18">
        <f>'Combined_P1-I'!J52</f>
        <v>2</v>
      </c>
      <c r="D48" s="18">
        <f>'Combined_P1-I'!K52</f>
        <v>1.428571429</v>
      </c>
      <c r="E48" s="18">
        <f>'Combined_P1-I'!L52</f>
        <v>0</v>
      </c>
      <c r="G48" s="18">
        <f>'Combined_P2-I'!H52</f>
        <v>3.5</v>
      </c>
      <c r="H48" s="18">
        <f>'Combined_P2-I'!I52</f>
        <v>8.1666666669999994</v>
      </c>
      <c r="I48" s="18">
        <f>'Combined_P2-I'!J52</f>
        <v>2</v>
      </c>
      <c r="J48" s="18">
        <f>'Combined_P2-I'!K52</f>
        <v>0</v>
      </c>
      <c r="K48" s="18">
        <f>'Combined_P2-I'!L52</f>
        <v>3.8333333330000001</v>
      </c>
      <c r="M48" s="18">
        <f>'Combined_CA-I'!I52</f>
        <v>16.8</v>
      </c>
      <c r="N48" s="18">
        <f>'Combined_CA-I'!J52</f>
        <v>16.8</v>
      </c>
      <c r="O48" s="18">
        <f>'Combined_CA-I'!K52</f>
        <v>16.8</v>
      </c>
      <c r="P48" s="18">
        <f>'Combined_CA-I'!L52</f>
        <v>16.8</v>
      </c>
      <c r="Q48" s="18">
        <f>'Combined_CA-I'!M52</f>
        <v>16.8</v>
      </c>
      <c r="S48" s="32"/>
      <c r="U48" s="18">
        <f t="shared" si="1"/>
        <v>33.371428570000006</v>
      </c>
      <c r="V48" s="18">
        <f t="shared" si="2"/>
        <v>27.966666666999998</v>
      </c>
      <c r="W48" s="18">
        <f t="shared" si="3"/>
        <v>20.8</v>
      </c>
      <c r="X48" s="18">
        <f t="shared" si="4"/>
        <v>18.228571429000002</v>
      </c>
      <c r="Y48" s="18">
        <f t="shared" si="5"/>
        <v>20.633333332999999</v>
      </c>
    </row>
    <row r="49" spans="19:25" x14ac:dyDescent="0.3">
      <c r="S49" s="32"/>
    </row>
    <row r="50" spans="19:25" x14ac:dyDescent="0.3">
      <c r="S50" s="32"/>
      <c r="T50" s="19" t="s">
        <v>70</v>
      </c>
      <c r="U50" s="34" t="s">
        <v>24</v>
      </c>
      <c r="V50" s="34" t="s">
        <v>27</v>
      </c>
      <c r="W50" s="34" t="s">
        <v>30</v>
      </c>
      <c r="X50" s="34" t="s">
        <v>32</v>
      </c>
      <c r="Y50" s="34" t="s">
        <v>35</v>
      </c>
    </row>
    <row r="51" spans="19:25" x14ac:dyDescent="0.3">
      <c r="S51" s="32"/>
      <c r="T51" s="19" t="s">
        <v>82</v>
      </c>
      <c r="U51" s="8">
        <f>IF(SUM(U7:U48) &gt; 0, COUNTIF(U7:U48, "&gt;=" &amp; U4), "")</f>
        <v>31</v>
      </c>
      <c r="V51" s="8">
        <f>IF(SUM(V7:V48) &gt; 0, COUNTIF(V7:V48, "&gt;=" &amp; V4), "")</f>
        <v>37</v>
      </c>
      <c r="W51" s="8">
        <f>IF(SUM(W7:W48) &gt; 0, COUNTIF(W7:W48, "&gt;=" &amp; W4), "")</f>
        <v>39</v>
      </c>
      <c r="X51" s="8">
        <f>IF(SUM(X7:X48) &gt; 0, COUNTIF(X7:X48, "&gt;=" &amp; X4), "")</f>
        <v>40</v>
      </c>
      <c r="Y51" s="8">
        <f>IF(SUM(Y7:Y48) &gt; 0, COUNTIF(Y7:Y48, "&gt;=" &amp; Y4), "")</f>
        <v>40</v>
      </c>
    </row>
    <row r="52" spans="19:25" x14ac:dyDescent="0.3">
      <c r="S52" s="32"/>
      <c r="T52" s="19" t="s">
        <v>83</v>
      </c>
      <c r="U52" s="35">
        <v>42</v>
      </c>
      <c r="V52" s="35">
        <v>42</v>
      </c>
      <c r="W52" s="35">
        <v>42</v>
      </c>
      <c r="X52" s="35">
        <v>42</v>
      </c>
      <c r="Y52" s="35">
        <v>42</v>
      </c>
    </row>
    <row r="53" spans="19:25" x14ac:dyDescent="0.3">
      <c r="S53" s="32"/>
      <c r="T53" s="19" t="s">
        <v>84</v>
      </c>
      <c r="U53" s="8">
        <f>IF(SUM(U7:U48) &gt; 0, U51/U52*100, "0")</f>
        <v>73.80952380952381</v>
      </c>
      <c r="V53" s="8">
        <f>IF(SUM(V7:V48) &gt; 0, V51/V52*100, "0")</f>
        <v>88.095238095238088</v>
      </c>
      <c r="W53" s="8">
        <f>IF(SUM(W7:W48) &gt; 0, W51/W52*100, "0")</f>
        <v>92.857142857142861</v>
      </c>
      <c r="X53" s="8">
        <f>IF(SUM(X7:X48) &gt; 0, X51/X52*100, "0")</f>
        <v>95.238095238095227</v>
      </c>
      <c r="Y53" s="8">
        <f>IF(SUM(Y7:Y48) &gt; 0, Y51/Y52*100, "0")</f>
        <v>95.238095238095227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3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'Combined_END_SEM-E'!I3</f>
        <v>30</v>
      </c>
      <c r="B3" s="18">
        <f>'Combined_END_SEM-E'!J3</f>
        <v>15</v>
      </c>
      <c r="C3" s="18">
        <f>'Combined_END_SEM-E'!K3</f>
        <v>4</v>
      </c>
      <c r="D3" s="18">
        <f>'Combined_END_SEM-E'!L3</f>
        <v>28</v>
      </c>
      <c r="E3" s="18">
        <f>'Combined_END_SEM-E'!M3</f>
        <v>20</v>
      </c>
      <c r="G3" s="32"/>
      <c r="I3" s="18">
        <f t="shared" ref="I3:M4" si="0">SUM(A3)</f>
        <v>30</v>
      </c>
      <c r="J3" s="18">
        <f t="shared" si="0"/>
        <v>15</v>
      </c>
      <c r="K3" s="18">
        <f t="shared" si="0"/>
        <v>4</v>
      </c>
      <c r="L3" s="18">
        <f t="shared" si="0"/>
        <v>28</v>
      </c>
      <c r="M3" s="18">
        <f t="shared" si="0"/>
        <v>20</v>
      </c>
    </row>
    <row r="4" spans="1:13" x14ac:dyDescent="0.3">
      <c r="A4" s="18">
        <f>'Combined_END_SEM-E'!I4</f>
        <v>18</v>
      </c>
      <c r="B4" s="18">
        <f>'Combined_END_SEM-E'!J4</f>
        <v>9</v>
      </c>
      <c r="C4" s="18">
        <f>'Combined_END_SEM-E'!K4</f>
        <v>2.4</v>
      </c>
      <c r="D4" s="18">
        <f>'Combined_END_SEM-E'!L4</f>
        <v>16.8</v>
      </c>
      <c r="E4" s="18">
        <f>'Combined_END_SEM-E'!M4</f>
        <v>12</v>
      </c>
      <c r="G4" s="32"/>
      <c r="I4" s="18">
        <f t="shared" si="0"/>
        <v>18</v>
      </c>
      <c r="J4" s="18">
        <f t="shared" si="0"/>
        <v>9</v>
      </c>
      <c r="K4" s="18">
        <f t="shared" si="0"/>
        <v>2.4</v>
      </c>
      <c r="L4" s="18">
        <f t="shared" si="0"/>
        <v>16.8</v>
      </c>
      <c r="M4" s="18">
        <f t="shared" si="0"/>
        <v>12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'Combined_END_SEM-E'!I11</f>
        <v>26.8</v>
      </c>
      <c r="B7" s="18">
        <f>'Combined_END_SEM-E'!J11</f>
        <v>14</v>
      </c>
      <c r="C7" s="18">
        <f>'Combined_END_SEM-E'!K11</f>
        <v>3</v>
      </c>
      <c r="D7" s="18">
        <f>'Combined_END_SEM-E'!L11</f>
        <v>24.2</v>
      </c>
      <c r="E7" s="18">
        <f>'Combined_END_SEM-E'!M11</f>
        <v>12</v>
      </c>
      <c r="G7" s="32"/>
      <c r="I7" s="18">
        <f t="shared" ref="I7:I48" si="1">SUM(A7)</f>
        <v>26.8</v>
      </c>
      <c r="J7" s="18">
        <f t="shared" ref="J7:J48" si="2">SUM(B7)</f>
        <v>14</v>
      </c>
      <c r="K7" s="18">
        <f t="shared" ref="K7:K48" si="3">SUM(C7)</f>
        <v>3</v>
      </c>
      <c r="L7" s="18">
        <f t="shared" ref="L7:L48" si="4">SUM(D7)</f>
        <v>24.2</v>
      </c>
      <c r="M7" s="18">
        <f t="shared" ref="M7:M48" si="5">SUM(E7)</f>
        <v>12</v>
      </c>
    </row>
    <row r="8" spans="1:13" x14ac:dyDescent="0.3">
      <c r="A8" s="18">
        <f>'Combined_END_SEM-E'!I12</f>
        <v>15.6</v>
      </c>
      <c r="B8" s="18">
        <f>'Combined_END_SEM-E'!J12</f>
        <v>12</v>
      </c>
      <c r="C8" s="18">
        <f>'Combined_END_SEM-E'!K12</f>
        <v>0</v>
      </c>
      <c r="D8" s="18">
        <f>'Combined_END_SEM-E'!L12</f>
        <v>16.399999999999999</v>
      </c>
      <c r="E8" s="18">
        <f>'Combined_END_SEM-E'!M12</f>
        <v>14</v>
      </c>
      <c r="G8" s="32"/>
      <c r="I8" s="18">
        <f t="shared" si="1"/>
        <v>15.6</v>
      </c>
      <c r="J8" s="18">
        <f t="shared" si="2"/>
        <v>12</v>
      </c>
      <c r="K8" s="18">
        <f t="shared" si="3"/>
        <v>0</v>
      </c>
      <c r="L8" s="18">
        <f t="shared" si="4"/>
        <v>16.399999999999999</v>
      </c>
      <c r="M8" s="18">
        <f t="shared" si="5"/>
        <v>14</v>
      </c>
    </row>
    <row r="9" spans="1:13" x14ac:dyDescent="0.3">
      <c r="A9" s="18">
        <f>'Combined_END_SEM-E'!I13</f>
        <v>24.2</v>
      </c>
      <c r="B9" s="18">
        <f>'Combined_END_SEM-E'!J13</f>
        <v>11</v>
      </c>
      <c r="C9" s="18">
        <f>'Combined_END_SEM-E'!K13</f>
        <v>0</v>
      </c>
      <c r="D9" s="18">
        <f>'Combined_END_SEM-E'!L13</f>
        <v>19.8</v>
      </c>
      <c r="E9" s="18">
        <f>'Combined_END_SEM-E'!M13</f>
        <v>14</v>
      </c>
      <c r="G9" s="32"/>
      <c r="I9" s="18">
        <f t="shared" si="1"/>
        <v>24.2</v>
      </c>
      <c r="J9" s="18">
        <f t="shared" si="2"/>
        <v>11</v>
      </c>
      <c r="K9" s="18">
        <f t="shared" si="3"/>
        <v>0</v>
      </c>
      <c r="L9" s="18">
        <f t="shared" si="4"/>
        <v>19.8</v>
      </c>
      <c r="M9" s="18">
        <f t="shared" si="5"/>
        <v>14</v>
      </c>
    </row>
    <row r="10" spans="1:13" x14ac:dyDescent="0.3">
      <c r="A10" s="18">
        <f>'Combined_END_SEM-E'!I14</f>
        <v>15.4</v>
      </c>
      <c r="B10" s="18">
        <f>'Combined_END_SEM-E'!J14</f>
        <v>12</v>
      </c>
      <c r="C10" s="18">
        <f>'Combined_END_SEM-E'!K14</f>
        <v>2</v>
      </c>
      <c r="D10" s="18">
        <f>'Combined_END_SEM-E'!L14</f>
        <v>15.6</v>
      </c>
      <c r="E10" s="18">
        <f>'Combined_END_SEM-E'!M14</f>
        <v>10</v>
      </c>
      <c r="G10" s="32"/>
      <c r="I10" s="18">
        <f t="shared" si="1"/>
        <v>15.4</v>
      </c>
      <c r="J10" s="18">
        <f t="shared" si="2"/>
        <v>12</v>
      </c>
      <c r="K10" s="18">
        <f t="shared" si="3"/>
        <v>2</v>
      </c>
      <c r="L10" s="18">
        <f t="shared" si="4"/>
        <v>15.6</v>
      </c>
      <c r="M10" s="18">
        <f t="shared" si="5"/>
        <v>10</v>
      </c>
    </row>
    <row r="11" spans="1:13" x14ac:dyDescent="0.3">
      <c r="A11" s="18">
        <f>'Combined_END_SEM-E'!I15</f>
        <v>20.2</v>
      </c>
      <c r="B11" s="18">
        <f>'Combined_END_SEM-E'!J15</f>
        <v>15</v>
      </c>
      <c r="C11" s="18">
        <f>'Combined_END_SEM-E'!K15</f>
        <v>3</v>
      </c>
      <c r="D11" s="18">
        <f>'Combined_END_SEM-E'!L15</f>
        <v>19.8</v>
      </c>
      <c r="E11" s="18">
        <f>'Combined_END_SEM-E'!M15</f>
        <v>15</v>
      </c>
      <c r="G11" s="32"/>
      <c r="I11" s="18">
        <f t="shared" si="1"/>
        <v>20.2</v>
      </c>
      <c r="J11" s="18">
        <f t="shared" si="2"/>
        <v>15</v>
      </c>
      <c r="K11" s="18">
        <f t="shared" si="3"/>
        <v>3</v>
      </c>
      <c r="L11" s="18">
        <f t="shared" si="4"/>
        <v>19.8</v>
      </c>
      <c r="M11" s="18">
        <f t="shared" si="5"/>
        <v>15</v>
      </c>
    </row>
    <row r="12" spans="1:13" x14ac:dyDescent="0.3">
      <c r="A12" s="18">
        <f>'Combined_END_SEM-E'!I16</f>
        <v>25.2</v>
      </c>
      <c r="B12" s="18">
        <f>'Combined_END_SEM-E'!J16</f>
        <v>14</v>
      </c>
      <c r="C12" s="18">
        <f>'Combined_END_SEM-E'!K16</f>
        <v>2</v>
      </c>
      <c r="D12" s="18">
        <f>'Combined_END_SEM-E'!L16</f>
        <v>18.8</v>
      </c>
      <c r="E12" s="18">
        <f>'Combined_END_SEM-E'!M16</f>
        <v>14</v>
      </c>
      <c r="G12" s="32"/>
      <c r="I12" s="18">
        <f t="shared" si="1"/>
        <v>25.2</v>
      </c>
      <c r="J12" s="18">
        <f t="shared" si="2"/>
        <v>14</v>
      </c>
      <c r="K12" s="18">
        <f t="shared" si="3"/>
        <v>2</v>
      </c>
      <c r="L12" s="18">
        <f t="shared" si="4"/>
        <v>18.8</v>
      </c>
      <c r="M12" s="18">
        <f t="shared" si="5"/>
        <v>14</v>
      </c>
    </row>
    <row r="13" spans="1:13" x14ac:dyDescent="0.3">
      <c r="A13" s="18">
        <f>'Combined_END_SEM-E'!I17</f>
        <v>20.6</v>
      </c>
      <c r="B13" s="18">
        <f>'Combined_END_SEM-E'!J17</f>
        <v>11</v>
      </c>
      <c r="C13" s="18">
        <f>'Combined_END_SEM-E'!K17</f>
        <v>0</v>
      </c>
      <c r="D13" s="18">
        <f>'Combined_END_SEM-E'!L17</f>
        <v>20.399999999999999</v>
      </c>
      <c r="E13" s="18">
        <f>'Combined_END_SEM-E'!M17</f>
        <v>15</v>
      </c>
      <c r="G13" s="32"/>
      <c r="I13" s="18">
        <f t="shared" si="1"/>
        <v>20.6</v>
      </c>
      <c r="J13" s="18">
        <f t="shared" si="2"/>
        <v>11</v>
      </c>
      <c r="K13" s="18">
        <f t="shared" si="3"/>
        <v>0</v>
      </c>
      <c r="L13" s="18">
        <f t="shared" si="4"/>
        <v>20.399999999999999</v>
      </c>
      <c r="M13" s="18">
        <f t="shared" si="5"/>
        <v>15</v>
      </c>
    </row>
    <row r="14" spans="1:13" x14ac:dyDescent="0.3">
      <c r="A14" s="18">
        <f>'Combined_END_SEM-E'!I18</f>
        <v>19.2</v>
      </c>
      <c r="B14" s="18">
        <f>'Combined_END_SEM-E'!J18</f>
        <v>12</v>
      </c>
      <c r="C14" s="18">
        <f>'Combined_END_SEM-E'!K18</f>
        <v>1</v>
      </c>
      <c r="D14" s="18">
        <f>'Combined_END_SEM-E'!L18</f>
        <v>18.8</v>
      </c>
      <c r="E14" s="18">
        <f>'Combined_END_SEM-E'!M18</f>
        <v>12</v>
      </c>
      <c r="G14" s="32"/>
      <c r="I14" s="18">
        <f t="shared" si="1"/>
        <v>19.2</v>
      </c>
      <c r="J14" s="18">
        <f t="shared" si="2"/>
        <v>12</v>
      </c>
      <c r="K14" s="18">
        <f t="shared" si="3"/>
        <v>1</v>
      </c>
      <c r="L14" s="18">
        <f t="shared" si="4"/>
        <v>18.8</v>
      </c>
      <c r="M14" s="18">
        <f t="shared" si="5"/>
        <v>12</v>
      </c>
    </row>
    <row r="15" spans="1:13" x14ac:dyDescent="0.3">
      <c r="A15" s="18">
        <f>'Combined_END_SEM-E'!I19</f>
        <v>9.4</v>
      </c>
      <c r="B15" s="18">
        <f>'Combined_END_SEM-E'!J19</f>
        <v>10</v>
      </c>
      <c r="C15" s="18">
        <f>'Combined_END_SEM-E'!K19</f>
        <v>0</v>
      </c>
      <c r="D15" s="18">
        <f>'Combined_END_SEM-E'!L19</f>
        <v>9.6</v>
      </c>
      <c r="E15" s="18">
        <f>'Combined_END_SEM-E'!M19</f>
        <v>7</v>
      </c>
      <c r="G15" s="32"/>
      <c r="I15" s="18">
        <f t="shared" si="1"/>
        <v>9.4</v>
      </c>
      <c r="J15" s="18">
        <f t="shared" si="2"/>
        <v>10</v>
      </c>
      <c r="K15" s="18">
        <f t="shared" si="3"/>
        <v>0</v>
      </c>
      <c r="L15" s="18">
        <f t="shared" si="4"/>
        <v>9.6</v>
      </c>
      <c r="M15" s="18">
        <f t="shared" si="5"/>
        <v>7</v>
      </c>
    </row>
    <row r="16" spans="1:13" x14ac:dyDescent="0.3">
      <c r="A16" s="18">
        <f>'Combined_END_SEM-E'!I20</f>
        <v>16</v>
      </c>
      <c r="B16" s="18">
        <f>'Combined_END_SEM-E'!J20</f>
        <v>12</v>
      </c>
      <c r="C16" s="18">
        <f>'Combined_END_SEM-E'!K20</f>
        <v>2</v>
      </c>
      <c r="D16" s="18">
        <f>'Combined_END_SEM-E'!L20</f>
        <v>15</v>
      </c>
      <c r="E16" s="18">
        <f>'Combined_END_SEM-E'!M20</f>
        <v>3</v>
      </c>
      <c r="G16" s="32"/>
      <c r="I16" s="18">
        <f t="shared" si="1"/>
        <v>16</v>
      </c>
      <c r="J16" s="18">
        <f t="shared" si="2"/>
        <v>12</v>
      </c>
      <c r="K16" s="18">
        <f t="shared" si="3"/>
        <v>2</v>
      </c>
      <c r="L16" s="18">
        <f t="shared" si="4"/>
        <v>15</v>
      </c>
      <c r="M16" s="18">
        <f t="shared" si="5"/>
        <v>3</v>
      </c>
    </row>
    <row r="17" spans="1:13" x14ac:dyDescent="0.3">
      <c r="A17" s="18">
        <f>'Combined_END_SEM-E'!I21</f>
        <v>21</v>
      </c>
      <c r="B17" s="18">
        <f>'Combined_END_SEM-E'!J21</f>
        <v>10</v>
      </c>
      <c r="C17" s="18">
        <f>'Combined_END_SEM-E'!K21</f>
        <v>0</v>
      </c>
      <c r="D17" s="18">
        <f>'Combined_END_SEM-E'!L21</f>
        <v>19</v>
      </c>
      <c r="E17" s="18">
        <f>'Combined_END_SEM-E'!M21</f>
        <v>10</v>
      </c>
      <c r="G17" s="32"/>
      <c r="I17" s="18">
        <f t="shared" si="1"/>
        <v>21</v>
      </c>
      <c r="J17" s="18">
        <f t="shared" si="2"/>
        <v>10</v>
      </c>
      <c r="K17" s="18">
        <f t="shared" si="3"/>
        <v>0</v>
      </c>
      <c r="L17" s="18">
        <f t="shared" si="4"/>
        <v>19</v>
      </c>
      <c r="M17" s="18">
        <f t="shared" si="5"/>
        <v>10</v>
      </c>
    </row>
    <row r="18" spans="1:13" x14ac:dyDescent="0.3">
      <c r="A18" s="18">
        <f>'Combined_END_SEM-E'!I22</f>
        <v>19.2</v>
      </c>
      <c r="B18" s="18">
        <f>'Combined_END_SEM-E'!J22</f>
        <v>12</v>
      </c>
      <c r="C18" s="18">
        <f>'Combined_END_SEM-E'!K22</f>
        <v>2</v>
      </c>
      <c r="D18" s="18">
        <f>'Combined_END_SEM-E'!L22</f>
        <v>19.8</v>
      </c>
      <c r="E18" s="18">
        <f>'Combined_END_SEM-E'!M22</f>
        <v>9</v>
      </c>
      <c r="G18" s="32"/>
      <c r="I18" s="18">
        <f t="shared" si="1"/>
        <v>19.2</v>
      </c>
      <c r="J18" s="18">
        <f t="shared" si="2"/>
        <v>12</v>
      </c>
      <c r="K18" s="18">
        <f t="shared" si="3"/>
        <v>2</v>
      </c>
      <c r="L18" s="18">
        <f t="shared" si="4"/>
        <v>19.8</v>
      </c>
      <c r="M18" s="18">
        <f t="shared" si="5"/>
        <v>9</v>
      </c>
    </row>
    <row r="19" spans="1:13" x14ac:dyDescent="0.3">
      <c r="A19" s="18">
        <f>'Combined_END_SEM-E'!I23</f>
        <v>18.2</v>
      </c>
      <c r="B19" s="18">
        <f>'Combined_END_SEM-E'!J23</f>
        <v>12</v>
      </c>
      <c r="C19" s="18">
        <f>'Combined_END_SEM-E'!K23</f>
        <v>0</v>
      </c>
      <c r="D19" s="18">
        <f>'Combined_END_SEM-E'!L23</f>
        <v>16.8</v>
      </c>
      <c r="E19" s="18">
        <f>'Combined_END_SEM-E'!M23</f>
        <v>13</v>
      </c>
      <c r="G19" s="32"/>
      <c r="I19" s="18">
        <f t="shared" si="1"/>
        <v>18.2</v>
      </c>
      <c r="J19" s="18">
        <f t="shared" si="2"/>
        <v>12</v>
      </c>
      <c r="K19" s="18">
        <f t="shared" si="3"/>
        <v>0</v>
      </c>
      <c r="L19" s="18">
        <f t="shared" si="4"/>
        <v>16.8</v>
      </c>
      <c r="M19" s="18">
        <f t="shared" si="5"/>
        <v>13</v>
      </c>
    </row>
    <row r="20" spans="1:13" x14ac:dyDescent="0.3">
      <c r="A20" s="18">
        <f>'Combined_END_SEM-E'!I24</f>
        <v>20.8</v>
      </c>
      <c r="B20" s="18">
        <f>'Combined_END_SEM-E'!J24</f>
        <v>13</v>
      </c>
      <c r="C20" s="18">
        <f>'Combined_END_SEM-E'!K24</f>
        <v>2</v>
      </c>
      <c r="D20" s="18">
        <f>'Combined_END_SEM-E'!L24</f>
        <v>17.2</v>
      </c>
      <c r="E20" s="18">
        <f>'Combined_END_SEM-E'!M24</f>
        <v>13</v>
      </c>
      <c r="G20" s="32"/>
      <c r="I20" s="18">
        <f t="shared" si="1"/>
        <v>20.8</v>
      </c>
      <c r="J20" s="18">
        <f t="shared" si="2"/>
        <v>13</v>
      </c>
      <c r="K20" s="18">
        <f t="shared" si="3"/>
        <v>2</v>
      </c>
      <c r="L20" s="18">
        <f t="shared" si="4"/>
        <v>17.2</v>
      </c>
      <c r="M20" s="18">
        <f t="shared" si="5"/>
        <v>13</v>
      </c>
    </row>
    <row r="21" spans="1:13" x14ac:dyDescent="0.3">
      <c r="A21" s="18">
        <f>'Combined_END_SEM-E'!I25</f>
        <v>19</v>
      </c>
      <c r="B21" s="18">
        <f>'Combined_END_SEM-E'!J25</f>
        <v>4</v>
      </c>
      <c r="C21" s="18">
        <f>'Combined_END_SEM-E'!K25</f>
        <v>3.5</v>
      </c>
      <c r="D21" s="18">
        <f>'Combined_END_SEM-E'!L25</f>
        <v>17</v>
      </c>
      <c r="E21" s="18">
        <f>'Combined_END_SEM-E'!M25</f>
        <v>7</v>
      </c>
      <c r="G21" s="32"/>
      <c r="I21" s="18">
        <f t="shared" si="1"/>
        <v>19</v>
      </c>
      <c r="J21" s="18">
        <f t="shared" si="2"/>
        <v>4</v>
      </c>
      <c r="K21" s="18">
        <f t="shared" si="3"/>
        <v>3.5</v>
      </c>
      <c r="L21" s="18">
        <f t="shared" si="4"/>
        <v>17</v>
      </c>
      <c r="M21" s="18">
        <f t="shared" si="5"/>
        <v>7</v>
      </c>
    </row>
    <row r="22" spans="1:13" x14ac:dyDescent="0.3">
      <c r="A22" s="18">
        <f>'Combined_END_SEM-E'!I26</f>
        <v>25</v>
      </c>
      <c r="B22" s="18">
        <f>'Combined_END_SEM-E'!J26</f>
        <v>15</v>
      </c>
      <c r="C22" s="18">
        <f>'Combined_END_SEM-E'!K26</f>
        <v>0</v>
      </c>
      <c r="D22" s="18">
        <f>'Combined_END_SEM-E'!L26</f>
        <v>24</v>
      </c>
      <c r="E22" s="18">
        <f>'Combined_END_SEM-E'!M26</f>
        <v>17</v>
      </c>
      <c r="G22" s="32"/>
      <c r="I22" s="18">
        <f t="shared" si="1"/>
        <v>25</v>
      </c>
      <c r="J22" s="18">
        <f t="shared" si="2"/>
        <v>15</v>
      </c>
      <c r="K22" s="18">
        <f t="shared" si="3"/>
        <v>0</v>
      </c>
      <c r="L22" s="18">
        <f t="shared" si="4"/>
        <v>24</v>
      </c>
      <c r="M22" s="18">
        <f t="shared" si="5"/>
        <v>17</v>
      </c>
    </row>
    <row r="23" spans="1:13" x14ac:dyDescent="0.3">
      <c r="A23" s="18">
        <f>'Combined_END_SEM-E'!I27</f>
        <v>10.6</v>
      </c>
      <c r="B23" s="18">
        <f>'Combined_END_SEM-E'!J27</f>
        <v>12</v>
      </c>
      <c r="C23" s="18">
        <f>'Combined_END_SEM-E'!K27</f>
        <v>2</v>
      </c>
      <c r="D23" s="18">
        <f>'Combined_END_SEM-E'!L27</f>
        <v>14.4</v>
      </c>
      <c r="E23" s="18">
        <f>'Combined_END_SEM-E'!M27</f>
        <v>10</v>
      </c>
      <c r="G23" s="32"/>
      <c r="I23" s="18">
        <f t="shared" si="1"/>
        <v>10.6</v>
      </c>
      <c r="J23" s="18">
        <f t="shared" si="2"/>
        <v>12</v>
      </c>
      <c r="K23" s="18">
        <f t="shared" si="3"/>
        <v>2</v>
      </c>
      <c r="L23" s="18">
        <f t="shared" si="4"/>
        <v>14.4</v>
      </c>
      <c r="M23" s="18">
        <f t="shared" si="5"/>
        <v>10</v>
      </c>
    </row>
    <row r="24" spans="1:13" x14ac:dyDescent="0.3">
      <c r="A24" s="18">
        <f>'Combined_END_SEM-E'!I28</f>
        <v>19.399999999999999</v>
      </c>
      <c r="B24" s="18">
        <f>'Combined_END_SEM-E'!J28</f>
        <v>6</v>
      </c>
      <c r="C24" s="18">
        <f>'Combined_END_SEM-E'!K28</f>
        <v>2</v>
      </c>
      <c r="D24" s="18">
        <f>'Combined_END_SEM-E'!L28</f>
        <v>25.6</v>
      </c>
      <c r="E24" s="18">
        <f>'Combined_END_SEM-E'!M28</f>
        <v>10</v>
      </c>
      <c r="G24" s="32"/>
      <c r="I24" s="18">
        <f t="shared" si="1"/>
        <v>19.399999999999999</v>
      </c>
      <c r="J24" s="18">
        <f t="shared" si="2"/>
        <v>6</v>
      </c>
      <c r="K24" s="18">
        <f t="shared" si="3"/>
        <v>2</v>
      </c>
      <c r="L24" s="18">
        <f t="shared" si="4"/>
        <v>25.6</v>
      </c>
      <c r="M24" s="18">
        <f t="shared" si="5"/>
        <v>10</v>
      </c>
    </row>
    <row r="25" spans="1:13" x14ac:dyDescent="0.3">
      <c r="A25" s="18">
        <f>'Combined_END_SEM-E'!I29</f>
        <v>24</v>
      </c>
      <c r="B25" s="18">
        <f>'Combined_END_SEM-E'!J29</f>
        <v>14</v>
      </c>
      <c r="C25" s="18">
        <f>'Combined_END_SEM-E'!K29</f>
        <v>0</v>
      </c>
      <c r="D25" s="18">
        <f>'Combined_END_SEM-E'!L29</f>
        <v>23</v>
      </c>
      <c r="E25" s="18">
        <f>'Combined_END_SEM-E'!M29</f>
        <v>12</v>
      </c>
      <c r="G25" s="32"/>
      <c r="I25" s="18">
        <f t="shared" si="1"/>
        <v>24</v>
      </c>
      <c r="J25" s="18">
        <f t="shared" si="2"/>
        <v>14</v>
      </c>
      <c r="K25" s="18">
        <f t="shared" si="3"/>
        <v>0</v>
      </c>
      <c r="L25" s="18">
        <f t="shared" si="4"/>
        <v>23</v>
      </c>
      <c r="M25" s="18">
        <f t="shared" si="5"/>
        <v>12</v>
      </c>
    </row>
    <row r="26" spans="1:13" x14ac:dyDescent="0.3">
      <c r="A26" s="18">
        <f>'Combined_END_SEM-E'!I30</f>
        <v>14.8</v>
      </c>
      <c r="B26" s="18">
        <f>'Combined_END_SEM-E'!J30</f>
        <v>8</v>
      </c>
      <c r="C26" s="18">
        <f>'Combined_END_SEM-E'!K30</f>
        <v>3</v>
      </c>
      <c r="D26" s="18">
        <f>'Combined_END_SEM-E'!L30</f>
        <v>20.2</v>
      </c>
      <c r="E26" s="18">
        <f>'Combined_END_SEM-E'!M30</f>
        <v>8</v>
      </c>
      <c r="G26" s="32"/>
      <c r="I26" s="18">
        <f t="shared" si="1"/>
        <v>14.8</v>
      </c>
      <c r="J26" s="18">
        <f t="shared" si="2"/>
        <v>8</v>
      </c>
      <c r="K26" s="18">
        <f t="shared" si="3"/>
        <v>3</v>
      </c>
      <c r="L26" s="18">
        <f t="shared" si="4"/>
        <v>20.2</v>
      </c>
      <c r="M26" s="18">
        <f t="shared" si="5"/>
        <v>8</v>
      </c>
    </row>
    <row r="27" spans="1:13" x14ac:dyDescent="0.3">
      <c r="A27" s="18">
        <f>'Combined_END_SEM-E'!I31</f>
        <v>26.4</v>
      </c>
      <c r="B27" s="18">
        <f>'Combined_END_SEM-E'!J31</f>
        <v>16</v>
      </c>
      <c r="C27" s="18">
        <f>'Combined_END_SEM-E'!K31</f>
        <v>2</v>
      </c>
      <c r="D27" s="18">
        <f>'Combined_END_SEM-E'!L31</f>
        <v>21.6</v>
      </c>
      <c r="E27" s="18">
        <f>'Combined_END_SEM-E'!M31</f>
        <v>10</v>
      </c>
      <c r="G27" s="32"/>
      <c r="I27" s="18">
        <f t="shared" si="1"/>
        <v>26.4</v>
      </c>
      <c r="J27" s="18">
        <f t="shared" si="2"/>
        <v>16</v>
      </c>
      <c r="K27" s="18">
        <f t="shared" si="3"/>
        <v>2</v>
      </c>
      <c r="L27" s="18">
        <f t="shared" si="4"/>
        <v>21.6</v>
      </c>
      <c r="M27" s="18">
        <f t="shared" si="5"/>
        <v>10</v>
      </c>
    </row>
    <row r="28" spans="1:13" x14ac:dyDescent="0.3">
      <c r="A28" s="18">
        <f>'Combined_END_SEM-E'!I32</f>
        <v>17.600000000000001</v>
      </c>
      <c r="B28" s="18">
        <f>'Combined_END_SEM-E'!J32</f>
        <v>12</v>
      </c>
      <c r="C28" s="18">
        <f>'Combined_END_SEM-E'!K32</f>
        <v>1</v>
      </c>
      <c r="D28" s="18">
        <f>'Combined_END_SEM-E'!L32</f>
        <v>16.399999999999999</v>
      </c>
      <c r="E28" s="18">
        <f>'Combined_END_SEM-E'!M32</f>
        <v>9</v>
      </c>
      <c r="G28" s="32"/>
      <c r="I28" s="18">
        <f t="shared" si="1"/>
        <v>17.600000000000001</v>
      </c>
      <c r="J28" s="18">
        <f t="shared" si="2"/>
        <v>12</v>
      </c>
      <c r="K28" s="18">
        <f t="shared" si="3"/>
        <v>1</v>
      </c>
      <c r="L28" s="18">
        <f t="shared" si="4"/>
        <v>16.399999999999999</v>
      </c>
      <c r="M28" s="18">
        <f t="shared" si="5"/>
        <v>9</v>
      </c>
    </row>
    <row r="29" spans="1:13" x14ac:dyDescent="0.3">
      <c r="A29" s="18">
        <f>'Combined_END_SEM-E'!I33</f>
        <v>19.600000000000001</v>
      </c>
      <c r="B29" s="18">
        <f>'Combined_END_SEM-E'!J33</f>
        <v>14</v>
      </c>
      <c r="C29" s="18">
        <f>'Combined_END_SEM-E'!K33</f>
        <v>2</v>
      </c>
      <c r="D29" s="18">
        <f>'Combined_END_SEM-E'!L33</f>
        <v>17.399999999999999</v>
      </c>
      <c r="E29" s="18">
        <f>'Combined_END_SEM-E'!M33</f>
        <v>10</v>
      </c>
      <c r="G29" s="32"/>
      <c r="I29" s="18">
        <f t="shared" si="1"/>
        <v>19.600000000000001</v>
      </c>
      <c r="J29" s="18">
        <f t="shared" si="2"/>
        <v>14</v>
      </c>
      <c r="K29" s="18">
        <f t="shared" si="3"/>
        <v>2</v>
      </c>
      <c r="L29" s="18">
        <f t="shared" si="4"/>
        <v>17.399999999999999</v>
      </c>
      <c r="M29" s="18">
        <f t="shared" si="5"/>
        <v>10</v>
      </c>
    </row>
    <row r="30" spans="1:13" x14ac:dyDescent="0.3">
      <c r="A30" s="18">
        <f>'Combined_END_SEM-E'!I34</f>
        <v>12.4</v>
      </c>
      <c r="B30" s="18">
        <f>'Combined_END_SEM-E'!J34</f>
        <v>13</v>
      </c>
      <c r="C30" s="18">
        <f>'Combined_END_SEM-E'!K34</f>
        <v>0</v>
      </c>
      <c r="D30" s="18">
        <f>'Combined_END_SEM-E'!L34</f>
        <v>19.600000000000001</v>
      </c>
      <c r="E30" s="18">
        <f>'Combined_END_SEM-E'!M34</f>
        <v>18</v>
      </c>
      <c r="G30" s="32"/>
      <c r="I30" s="18">
        <f t="shared" si="1"/>
        <v>12.4</v>
      </c>
      <c r="J30" s="18">
        <f t="shared" si="2"/>
        <v>13</v>
      </c>
      <c r="K30" s="18">
        <f t="shared" si="3"/>
        <v>0</v>
      </c>
      <c r="L30" s="18">
        <f t="shared" si="4"/>
        <v>19.600000000000001</v>
      </c>
      <c r="M30" s="18">
        <f t="shared" si="5"/>
        <v>18</v>
      </c>
    </row>
    <row r="31" spans="1:13" x14ac:dyDescent="0.3">
      <c r="A31" s="18">
        <f>'Combined_END_SEM-E'!I35</f>
        <v>20.8</v>
      </c>
      <c r="B31" s="18">
        <f>'Combined_END_SEM-E'!J35</f>
        <v>14</v>
      </c>
      <c r="C31" s="18">
        <f>'Combined_END_SEM-E'!K35</f>
        <v>0</v>
      </c>
      <c r="D31" s="18">
        <f>'Combined_END_SEM-E'!L35</f>
        <v>16.2</v>
      </c>
      <c r="E31" s="18">
        <f>'Combined_END_SEM-E'!M35</f>
        <v>0</v>
      </c>
      <c r="G31" s="32"/>
      <c r="I31" s="18">
        <f t="shared" si="1"/>
        <v>20.8</v>
      </c>
      <c r="J31" s="18">
        <f t="shared" si="2"/>
        <v>14</v>
      </c>
      <c r="K31" s="18">
        <f t="shared" si="3"/>
        <v>0</v>
      </c>
      <c r="L31" s="18">
        <f t="shared" si="4"/>
        <v>16.2</v>
      </c>
      <c r="M31" s="18">
        <f t="shared" si="5"/>
        <v>0</v>
      </c>
    </row>
    <row r="32" spans="1:13" x14ac:dyDescent="0.3">
      <c r="A32" s="18">
        <f>'Combined_END_SEM-E'!I36</f>
        <v>17</v>
      </c>
      <c r="B32" s="18">
        <f>'Combined_END_SEM-E'!J36</f>
        <v>11</v>
      </c>
      <c r="C32" s="18">
        <f>'Combined_END_SEM-E'!K36</f>
        <v>2</v>
      </c>
      <c r="D32" s="18">
        <f>'Combined_END_SEM-E'!L36</f>
        <v>17</v>
      </c>
      <c r="E32" s="18">
        <f>'Combined_END_SEM-E'!M36</f>
        <v>11</v>
      </c>
      <c r="G32" s="32"/>
      <c r="I32" s="18">
        <f t="shared" si="1"/>
        <v>17</v>
      </c>
      <c r="J32" s="18">
        <f t="shared" si="2"/>
        <v>11</v>
      </c>
      <c r="K32" s="18">
        <f t="shared" si="3"/>
        <v>2</v>
      </c>
      <c r="L32" s="18">
        <f t="shared" si="4"/>
        <v>17</v>
      </c>
      <c r="M32" s="18">
        <f t="shared" si="5"/>
        <v>11</v>
      </c>
    </row>
    <row r="33" spans="1:13" x14ac:dyDescent="0.3">
      <c r="A33" s="18">
        <f>'Combined_END_SEM-E'!I37</f>
        <v>27.4</v>
      </c>
      <c r="B33" s="18">
        <f>'Combined_END_SEM-E'!J37</f>
        <v>17</v>
      </c>
      <c r="C33" s="18">
        <f>'Combined_END_SEM-E'!K37</f>
        <v>3</v>
      </c>
      <c r="D33" s="18">
        <f>'Combined_END_SEM-E'!L37</f>
        <v>24.6</v>
      </c>
      <c r="E33" s="18">
        <f>'Combined_END_SEM-E'!M37</f>
        <v>17</v>
      </c>
      <c r="G33" s="32"/>
      <c r="I33" s="18">
        <f t="shared" si="1"/>
        <v>27.4</v>
      </c>
      <c r="J33" s="18">
        <f t="shared" si="2"/>
        <v>17</v>
      </c>
      <c r="K33" s="18">
        <f t="shared" si="3"/>
        <v>3</v>
      </c>
      <c r="L33" s="18">
        <f t="shared" si="4"/>
        <v>24.6</v>
      </c>
      <c r="M33" s="18">
        <f t="shared" si="5"/>
        <v>17</v>
      </c>
    </row>
    <row r="34" spans="1:13" x14ac:dyDescent="0.3">
      <c r="A34" s="18">
        <f>'Combined_END_SEM-E'!I38</f>
        <v>11</v>
      </c>
      <c r="B34" s="18">
        <f>'Combined_END_SEM-E'!J38</f>
        <v>8</v>
      </c>
      <c r="C34" s="18">
        <f>'Combined_END_SEM-E'!K38</f>
        <v>2</v>
      </c>
      <c r="D34" s="18">
        <f>'Combined_END_SEM-E'!L38</f>
        <v>16</v>
      </c>
      <c r="E34" s="18">
        <f>'Combined_END_SEM-E'!M38</f>
        <v>10</v>
      </c>
      <c r="G34" s="32"/>
      <c r="I34" s="18">
        <f t="shared" si="1"/>
        <v>11</v>
      </c>
      <c r="J34" s="18">
        <f t="shared" si="2"/>
        <v>8</v>
      </c>
      <c r="K34" s="18">
        <f t="shared" si="3"/>
        <v>2</v>
      </c>
      <c r="L34" s="18">
        <f t="shared" si="4"/>
        <v>16</v>
      </c>
      <c r="M34" s="18">
        <f t="shared" si="5"/>
        <v>10</v>
      </c>
    </row>
    <row r="35" spans="1:13" x14ac:dyDescent="0.3">
      <c r="A35" s="18">
        <f>'Combined_END_SEM-E'!I39</f>
        <v>19.399999999999999</v>
      </c>
      <c r="B35" s="18">
        <f>'Combined_END_SEM-E'!J39</f>
        <v>12</v>
      </c>
      <c r="C35" s="18">
        <f>'Combined_END_SEM-E'!K39</f>
        <v>1</v>
      </c>
      <c r="D35" s="18">
        <f>'Combined_END_SEM-E'!L39</f>
        <v>13.6</v>
      </c>
      <c r="E35" s="18">
        <f>'Combined_END_SEM-E'!M39</f>
        <v>10</v>
      </c>
      <c r="G35" s="32"/>
      <c r="I35" s="18">
        <f t="shared" si="1"/>
        <v>19.399999999999999</v>
      </c>
      <c r="J35" s="18">
        <f t="shared" si="2"/>
        <v>12</v>
      </c>
      <c r="K35" s="18">
        <f t="shared" si="3"/>
        <v>1</v>
      </c>
      <c r="L35" s="18">
        <f t="shared" si="4"/>
        <v>13.6</v>
      </c>
      <c r="M35" s="18">
        <f t="shared" si="5"/>
        <v>10</v>
      </c>
    </row>
    <row r="36" spans="1:13" x14ac:dyDescent="0.3">
      <c r="A36" s="18">
        <f>'Combined_END_SEM-E'!I40</f>
        <v>10</v>
      </c>
      <c r="B36" s="18">
        <f>'Combined_END_SEM-E'!J40</f>
        <v>9</v>
      </c>
      <c r="C36" s="18">
        <f>'Combined_END_SEM-E'!K40</f>
        <v>2</v>
      </c>
      <c r="D36" s="18">
        <f>'Combined_END_SEM-E'!L40</f>
        <v>16</v>
      </c>
      <c r="E36" s="18">
        <f>'Combined_END_SEM-E'!M40</f>
        <v>4</v>
      </c>
      <c r="G36" s="32"/>
      <c r="I36" s="18">
        <f t="shared" si="1"/>
        <v>10</v>
      </c>
      <c r="J36" s="18">
        <f t="shared" si="2"/>
        <v>9</v>
      </c>
      <c r="K36" s="18">
        <f t="shared" si="3"/>
        <v>2</v>
      </c>
      <c r="L36" s="18">
        <f t="shared" si="4"/>
        <v>16</v>
      </c>
      <c r="M36" s="18">
        <f t="shared" si="5"/>
        <v>4</v>
      </c>
    </row>
    <row r="37" spans="1:13" x14ac:dyDescent="0.3">
      <c r="A37" s="18">
        <f>'Combined_END_SEM-E'!I41</f>
        <v>20.8</v>
      </c>
      <c r="B37" s="18">
        <f>'Combined_END_SEM-E'!J41</f>
        <v>13</v>
      </c>
      <c r="C37" s="18">
        <f>'Combined_END_SEM-E'!K41</f>
        <v>1</v>
      </c>
      <c r="D37" s="18">
        <f>'Combined_END_SEM-E'!L41</f>
        <v>21.2</v>
      </c>
      <c r="E37" s="18">
        <f>'Combined_END_SEM-E'!M41</f>
        <v>19</v>
      </c>
      <c r="G37" s="32"/>
      <c r="I37" s="18">
        <f t="shared" si="1"/>
        <v>20.8</v>
      </c>
      <c r="J37" s="18">
        <f t="shared" si="2"/>
        <v>13</v>
      </c>
      <c r="K37" s="18">
        <f t="shared" si="3"/>
        <v>1</v>
      </c>
      <c r="L37" s="18">
        <f t="shared" si="4"/>
        <v>21.2</v>
      </c>
      <c r="M37" s="18">
        <f t="shared" si="5"/>
        <v>19</v>
      </c>
    </row>
    <row r="38" spans="1:13" x14ac:dyDescent="0.3">
      <c r="A38" s="18">
        <f>'Combined_END_SEM-E'!I42</f>
        <v>19.8</v>
      </c>
      <c r="B38" s="18">
        <f>'Combined_END_SEM-E'!J42</f>
        <v>7</v>
      </c>
      <c r="C38" s="18">
        <f>'Combined_END_SEM-E'!K42</f>
        <v>0</v>
      </c>
      <c r="D38" s="18">
        <f>'Combined_END_SEM-E'!L42</f>
        <v>20.2</v>
      </c>
      <c r="E38" s="18">
        <f>'Combined_END_SEM-E'!M42</f>
        <v>16</v>
      </c>
      <c r="G38" s="32"/>
      <c r="I38" s="18">
        <f t="shared" si="1"/>
        <v>19.8</v>
      </c>
      <c r="J38" s="18">
        <f t="shared" si="2"/>
        <v>7</v>
      </c>
      <c r="K38" s="18">
        <f t="shared" si="3"/>
        <v>0</v>
      </c>
      <c r="L38" s="18">
        <f t="shared" si="4"/>
        <v>20.2</v>
      </c>
      <c r="M38" s="18">
        <f t="shared" si="5"/>
        <v>16</v>
      </c>
    </row>
    <row r="39" spans="1:13" x14ac:dyDescent="0.3">
      <c r="A39" s="18">
        <f>'Combined_END_SEM-E'!I43</f>
        <v>15</v>
      </c>
      <c r="B39" s="18">
        <f>'Combined_END_SEM-E'!J43</f>
        <v>9</v>
      </c>
      <c r="C39" s="18">
        <f>'Combined_END_SEM-E'!K43</f>
        <v>0</v>
      </c>
      <c r="D39" s="18">
        <f>'Combined_END_SEM-E'!L43</f>
        <v>16</v>
      </c>
      <c r="E39" s="18">
        <f>'Combined_END_SEM-E'!M43</f>
        <v>8</v>
      </c>
      <c r="G39" s="32"/>
      <c r="I39" s="18">
        <f t="shared" si="1"/>
        <v>15</v>
      </c>
      <c r="J39" s="18">
        <f t="shared" si="2"/>
        <v>9</v>
      </c>
      <c r="K39" s="18">
        <f t="shared" si="3"/>
        <v>0</v>
      </c>
      <c r="L39" s="18">
        <f t="shared" si="4"/>
        <v>16</v>
      </c>
      <c r="M39" s="18">
        <f t="shared" si="5"/>
        <v>8</v>
      </c>
    </row>
    <row r="40" spans="1:13" x14ac:dyDescent="0.3">
      <c r="A40" s="18">
        <f>'Combined_END_SEM-E'!I44</f>
        <v>10.8</v>
      </c>
      <c r="B40" s="18">
        <f>'Combined_END_SEM-E'!J44</f>
        <v>9</v>
      </c>
      <c r="C40" s="18">
        <f>'Combined_END_SEM-E'!K44</f>
        <v>2</v>
      </c>
      <c r="D40" s="18">
        <f>'Combined_END_SEM-E'!L44</f>
        <v>14.2</v>
      </c>
      <c r="E40" s="18">
        <f>'Combined_END_SEM-E'!M44</f>
        <v>12</v>
      </c>
      <c r="G40" s="32"/>
      <c r="I40" s="18">
        <f t="shared" si="1"/>
        <v>10.8</v>
      </c>
      <c r="J40" s="18">
        <f t="shared" si="2"/>
        <v>9</v>
      </c>
      <c r="K40" s="18">
        <f t="shared" si="3"/>
        <v>2</v>
      </c>
      <c r="L40" s="18">
        <f t="shared" si="4"/>
        <v>14.2</v>
      </c>
      <c r="M40" s="18">
        <f t="shared" si="5"/>
        <v>12</v>
      </c>
    </row>
    <row r="41" spans="1:13" x14ac:dyDescent="0.3">
      <c r="A41" s="18">
        <f>'Combined_END_SEM-E'!I45</f>
        <v>22</v>
      </c>
      <c r="B41" s="18">
        <f>'Combined_END_SEM-E'!J45</f>
        <v>13</v>
      </c>
      <c r="C41" s="18">
        <f>'Combined_END_SEM-E'!K45</f>
        <v>2</v>
      </c>
      <c r="D41" s="18">
        <f>'Combined_END_SEM-E'!L45</f>
        <v>16</v>
      </c>
      <c r="E41" s="18">
        <f>'Combined_END_SEM-E'!M45</f>
        <v>17</v>
      </c>
      <c r="G41" s="32"/>
      <c r="I41" s="18">
        <f t="shared" si="1"/>
        <v>22</v>
      </c>
      <c r="J41" s="18">
        <f t="shared" si="2"/>
        <v>13</v>
      </c>
      <c r="K41" s="18">
        <f t="shared" si="3"/>
        <v>2</v>
      </c>
      <c r="L41" s="18">
        <f t="shared" si="4"/>
        <v>16</v>
      </c>
      <c r="M41" s="18">
        <f t="shared" si="5"/>
        <v>17</v>
      </c>
    </row>
    <row r="42" spans="1:13" x14ac:dyDescent="0.3">
      <c r="A42" s="18">
        <f>'Combined_END_SEM-E'!I46</f>
        <v>17.2</v>
      </c>
      <c r="B42" s="18">
        <f>'Combined_END_SEM-E'!J46</f>
        <v>12</v>
      </c>
      <c r="C42" s="18">
        <f>'Combined_END_SEM-E'!K46</f>
        <v>1</v>
      </c>
      <c r="D42" s="18">
        <f>'Combined_END_SEM-E'!L46</f>
        <v>18.8</v>
      </c>
      <c r="E42" s="18">
        <f>'Combined_END_SEM-E'!M46</f>
        <v>14</v>
      </c>
      <c r="G42" s="32"/>
      <c r="I42" s="18">
        <f t="shared" si="1"/>
        <v>17.2</v>
      </c>
      <c r="J42" s="18">
        <f t="shared" si="2"/>
        <v>12</v>
      </c>
      <c r="K42" s="18">
        <f t="shared" si="3"/>
        <v>1</v>
      </c>
      <c r="L42" s="18">
        <f t="shared" si="4"/>
        <v>18.8</v>
      </c>
      <c r="M42" s="18">
        <f t="shared" si="5"/>
        <v>14</v>
      </c>
    </row>
    <row r="43" spans="1:13" x14ac:dyDescent="0.3">
      <c r="A43" s="18">
        <f>'Combined_END_SEM-E'!I47</f>
        <v>16.8</v>
      </c>
      <c r="B43" s="18">
        <f>'Combined_END_SEM-E'!J47</f>
        <v>13</v>
      </c>
      <c r="C43" s="18">
        <f>'Combined_END_SEM-E'!K47</f>
        <v>1</v>
      </c>
      <c r="D43" s="18">
        <f>'Combined_END_SEM-E'!L47</f>
        <v>18.2</v>
      </c>
      <c r="E43" s="18">
        <f>'Combined_END_SEM-E'!M47</f>
        <v>15</v>
      </c>
      <c r="G43" s="32"/>
      <c r="I43" s="18">
        <f t="shared" si="1"/>
        <v>16.8</v>
      </c>
      <c r="J43" s="18">
        <f t="shared" si="2"/>
        <v>13</v>
      </c>
      <c r="K43" s="18">
        <f t="shared" si="3"/>
        <v>1</v>
      </c>
      <c r="L43" s="18">
        <f t="shared" si="4"/>
        <v>18.2</v>
      </c>
      <c r="M43" s="18">
        <f t="shared" si="5"/>
        <v>15</v>
      </c>
    </row>
    <row r="44" spans="1:13" x14ac:dyDescent="0.3">
      <c r="A44" s="18">
        <f>'Combined_END_SEM-E'!I48</f>
        <v>16.8</v>
      </c>
      <c r="B44" s="18">
        <f>'Combined_END_SEM-E'!J48</f>
        <v>13</v>
      </c>
      <c r="C44" s="18">
        <f>'Combined_END_SEM-E'!K48</f>
        <v>1</v>
      </c>
      <c r="D44" s="18">
        <f>'Combined_END_SEM-E'!L48</f>
        <v>21.2</v>
      </c>
      <c r="E44" s="18">
        <f>'Combined_END_SEM-E'!M48</f>
        <v>15</v>
      </c>
      <c r="G44" s="32"/>
      <c r="I44" s="18">
        <f t="shared" si="1"/>
        <v>16.8</v>
      </c>
      <c r="J44" s="18">
        <f t="shared" si="2"/>
        <v>13</v>
      </c>
      <c r="K44" s="18">
        <f t="shared" si="3"/>
        <v>1</v>
      </c>
      <c r="L44" s="18">
        <f t="shared" si="4"/>
        <v>21.2</v>
      </c>
      <c r="M44" s="18">
        <f t="shared" si="5"/>
        <v>15</v>
      </c>
    </row>
    <row r="45" spans="1:13" x14ac:dyDescent="0.3">
      <c r="A45" s="18">
        <f>'Combined_END_SEM-E'!I49</f>
        <v>14.6</v>
      </c>
      <c r="B45" s="18">
        <f>'Combined_END_SEM-E'!J49</f>
        <v>10</v>
      </c>
      <c r="C45" s="18">
        <f>'Combined_END_SEM-E'!K49</f>
        <v>1</v>
      </c>
      <c r="D45" s="18">
        <f>'Combined_END_SEM-E'!L49</f>
        <v>20.399999999999999</v>
      </c>
      <c r="E45" s="18">
        <f>'Combined_END_SEM-E'!M49</f>
        <v>0</v>
      </c>
      <c r="G45" s="32"/>
      <c r="I45" s="18">
        <f t="shared" si="1"/>
        <v>14.6</v>
      </c>
      <c r="J45" s="18">
        <f t="shared" si="2"/>
        <v>10</v>
      </c>
      <c r="K45" s="18">
        <f t="shared" si="3"/>
        <v>1</v>
      </c>
      <c r="L45" s="18">
        <f t="shared" si="4"/>
        <v>20.399999999999999</v>
      </c>
      <c r="M45" s="18">
        <f t="shared" si="5"/>
        <v>0</v>
      </c>
    </row>
    <row r="46" spans="1:13" x14ac:dyDescent="0.3">
      <c r="A46" s="18">
        <f>'Combined_END_SEM-E'!I50</f>
        <v>20.8</v>
      </c>
      <c r="B46" s="18">
        <f>'Combined_END_SEM-E'!J50</f>
        <v>6</v>
      </c>
      <c r="C46" s="18">
        <f>'Combined_END_SEM-E'!K50</f>
        <v>0</v>
      </c>
      <c r="D46" s="18">
        <f>'Combined_END_SEM-E'!L50</f>
        <v>15.2</v>
      </c>
      <c r="E46" s="18">
        <f>'Combined_END_SEM-E'!M50</f>
        <v>19</v>
      </c>
      <c r="G46" s="32"/>
      <c r="I46" s="18">
        <f t="shared" si="1"/>
        <v>20.8</v>
      </c>
      <c r="J46" s="18">
        <f t="shared" si="2"/>
        <v>6</v>
      </c>
      <c r="K46" s="18">
        <f t="shared" si="3"/>
        <v>0</v>
      </c>
      <c r="L46" s="18">
        <f t="shared" si="4"/>
        <v>15.2</v>
      </c>
      <c r="M46" s="18">
        <f t="shared" si="5"/>
        <v>19</v>
      </c>
    </row>
    <row r="47" spans="1:13" x14ac:dyDescent="0.3">
      <c r="A47" s="18">
        <f>'Combined_END_SEM-E'!I51</f>
        <v>12</v>
      </c>
      <c r="B47" s="18">
        <f>'Combined_END_SEM-E'!J51</f>
        <v>13</v>
      </c>
      <c r="C47" s="18">
        <f>'Combined_END_SEM-E'!K51</f>
        <v>0</v>
      </c>
      <c r="D47" s="18">
        <f>'Combined_END_SEM-E'!L51</f>
        <v>14</v>
      </c>
      <c r="E47" s="18">
        <f>'Combined_END_SEM-E'!M51</f>
        <v>17</v>
      </c>
      <c r="G47" s="32"/>
      <c r="I47" s="18">
        <f t="shared" si="1"/>
        <v>12</v>
      </c>
      <c r="J47" s="18">
        <f t="shared" si="2"/>
        <v>13</v>
      </c>
      <c r="K47" s="18">
        <f t="shared" si="3"/>
        <v>0</v>
      </c>
      <c r="L47" s="18">
        <f t="shared" si="4"/>
        <v>14</v>
      </c>
      <c r="M47" s="18">
        <f t="shared" si="5"/>
        <v>17</v>
      </c>
    </row>
    <row r="48" spans="1:13" x14ac:dyDescent="0.3">
      <c r="A48" s="18">
        <f>'Combined_END_SEM-E'!I52</f>
        <v>9</v>
      </c>
      <c r="B48" s="18">
        <f>'Combined_END_SEM-E'!J52</f>
        <v>8</v>
      </c>
      <c r="C48" s="18">
        <f>'Combined_END_SEM-E'!K52</f>
        <v>0</v>
      </c>
      <c r="D48" s="18">
        <f>'Combined_END_SEM-E'!L52</f>
        <v>14</v>
      </c>
      <c r="E48" s="18">
        <f>'Combined_END_SEM-E'!M52</f>
        <v>13</v>
      </c>
      <c r="G48" s="32"/>
      <c r="I48" s="18">
        <f t="shared" si="1"/>
        <v>9</v>
      </c>
      <c r="J48" s="18">
        <f t="shared" si="2"/>
        <v>8</v>
      </c>
      <c r="K48" s="18">
        <f t="shared" si="3"/>
        <v>0</v>
      </c>
      <c r="L48" s="18">
        <f t="shared" si="4"/>
        <v>14</v>
      </c>
      <c r="M48" s="18">
        <f t="shared" si="5"/>
        <v>13</v>
      </c>
    </row>
    <row r="49" spans="7:13" x14ac:dyDescent="0.3">
      <c r="G49" s="32"/>
    </row>
    <row r="50" spans="7:13" x14ac:dyDescent="0.3">
      <c r="G50" s="32"/>
      <c r="H50" s="19" t="s">
        <v>70</v>
      </c>
      <c r="I50" s="34" t="s">
        <v>24</v>
      </c>
      <c r="J50" s="34" t="s">
        <v>27</v>
      </c>
      <c r="K50" s="34" t="s">
        <v>30</v>
      </c>
      <c r="L50" s="34" t="s">
        <v>32</v>
      </c>
      <c r="M50" s="34" t="s">
        <v>35</v>
      </c>
    </row>
    <row r="51" spans="7:13" x14ac:dyDescent="0.3">
      <c r="G51" s="32"/>
      <c r="H51" s="19" t="s">
        <v>82</v>
      </c>
      <c r="I51" s="8">
        <f>IF(SUM(I7:I48) &gt; 0, COUNTIF(I7:I48, "&gt;=" &amp; I4), "")</f>
        <v>23</v>
      </c>
      <c r="J51" s="8">
        <f>IF(SUM(J7:J48) &gt; 0, COUNTIF(J7:J48, "&gt;=" &amp; J4), "")</f>
        <v>35</v>
      </c>
      <c r="K51" s="8">
        <f>IF(SUM(K7:K48) &gt; 0, COUNTIF(K7:K48, "&gt;=" &amp; K4), "")</f>
        <v>5</v>
      </c>
      <c r="L51" s="8">
        <f>IF(SUM(L7:L48) &gt; 0, COUNTIF(L7:L48, "&gt;=" &amp; L4), "")</f>
        <v>26</v>
      </c>
      <c r="M51" s="8">
        <f>IF(SUM(M7:M48) &gt; 0, COUNTIF(M7:M48, "&gt;=" &amp; M4), "")</f>
        <v>23</v>
      </c>
    </row>
    <row r="52" spans="7:13" x14ac:dyDescent="0.3">
      <c r="G52" s="32"/>
      <c r="H52" s="19" t="s">
        <v>83</v>
      </c>
      <c r="I52" s="35">
        <v>42</v>
      </c>
      <c r="J52" s="35">
        <v>42</v>
      </c>
      <c r="K52" s="35">
        <v>42</v>
      </c>
      <c r="L52" s="35">
        <v>42</v>
      </c>
      <c r="M52" s="35">
        <v>42</v>
      </c>
    </row>
    <row r="53" spans="7:13" x14ac:dyDescent="0.3">
      <c r="G53" s="32"/>
      <c r="H53" s="19" t="s">
        <v>85</v>
      </c>
      <c r="I53" s="8">
        <f>IF(SUM(I7:I48) &gt; 0, I51/I52*100, "0")</f>
        <v>54.761904761904766</v>
      </c>
      <c r="J53" s="8">
        <f>IF(SUM(J7:J48) &gt; 0, J51/J52*100, "0")</f>
        <v>83.333333333333343</v>
      </c>
      <c r="K53" s="8">
        <f>IF(SUM(K7:K48) &gt; 0, K51/K52*100, "0")</f>
        <v>11.904761904761903</v>
      </c>
      <c r="L53" s="8">
        <f>IF(SUM(L7:L48) &gt; 0, L51/L52*100, "0")</f>
        <v>61.904761904761905</v>
      </c>
      <c r="M53" s="8">
        <f>IF(SUM(M7:M48) &gt; 0, M51/M52*100, "0")</f>
        <v>54.761904761904766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tabSelected="1" topLeftCell="B29" workbookViewId="0">
      <selection sqref="A1:B1"/>
    </sheetView>
  </sheetViews>
  <sheetFormatPr defaultRowHeight="14.4" x14ac:dyDescent="0.3"/>
  <cols>
    <col min="1" max="1" width="24" customWidth="1"/>
    <col min="2" max="2" width="3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2</v>
      </c>
      <c r="F3" s="6">
        <f>Combined_Input_Details!F3</f>
        <v>2</v>
      </c>
      <c r="G3" s="6">
        <f>Combined_Input_Details!G3</f>
        <v>2</v>
      </c>
      <c r="H3" s="6">
        <f>Combined_Input_Details!H3</f>
        <v>2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3</v>
      </c>
      <c r="Q3" s="6">
        <f>Combined_Input_Details!Q3</f>
        <v>1</v>
      </c>
      <c r="R3" s="6">
        <f>Combined_Input_Details!R3</f>
        <v>0</v>
      </c>
      <c r="S3" s="6">
        <f>Combined_Input_Details!S3</f>
        <v>1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2</v>
      </c>
      <c r="G4" s="8">
        <f>Combined_Input_Details!G4</f>
        <v>3</v>
      </c>
      <c r="H4" s="8">
        <f>Combined_Input_Details!H4</f>
        <v>0</v>
      </c>
      <c r="I4" s="8">
        <f>Combined_Input_Details!I4</f>
        <v>2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2</v>
      </c>
      <c r="N4" s="8">
        <f>Combined_Input_Details!N4</f>
        <v>0</v>
      </c>
      <c r="O4" s="8">
        <f>Combined_Input_Details!O4</f>
        <v>0</v>
      </c>
      <c r="P4" s="8">
        <f>Combined_Input_Details!P4</f>
        <v>0</v>
      </c>
      <c r="Q4" s="8">
        <f>Combined_Input_Details!Q4</f>
        <v>0</v>
      </c>
      <c r="R4" s="8">
        <f>Combined_Input_Details!R4</f>
        <v>1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2</v>
      </c>
      <c r="G5" s="6">
        <f>Combined_Input_Details!G5</f>
        <v>0</v>
      </c>
      <c r="H5" s="6">
        <f>Combined_Input_Details!H5</f>
        <v>1</v>
      </c>
      <c r="I5" s="6">
        <f>Combined_Input_Details!I5</f>
        <v>0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2</v>
      </c>
      <c r="O5" s="6">
        <f>Combined_Input_Details!O5</f>
        <v>0</v>
      </c>
      <c r="P5" s="6">
        <f>Combined_Input_Details!P5</f>
        <v>0</v>
      </c>
      <c r="Q5" s="6">
        <f>Combined_Input_Details!Q5</f>
        <v>1</v>
      </c>
      <c r="R5" s="6">
        <f>Combined_Input_Details!R5</f>
        <v>0</v>
      </c>
      <c r="S5" s="6">
        <f>Combined_Input_Details!S5</f>
        <v>2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2</v>
      </c>
      <c r="G6" s="8">
        <f>Combined_Input_Details!G6</f>
        <v>2</v>
      </c>
      <c r="H6" s="8">
        <f>Combined_Input_Details!H6</f>
        <v>0</v>
      </c>
      <c r="I6" s="8">
        <f>Combined_Input_Details!I6</f>
        <v>2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2</v>
      </c>
      <c r="N6" s="8">
        <f>Combined_Input_Details!N6</f>
        <v>0</v>
      </c>
      <c r="O6" s="8">
        <f>Combined_Input_Details!O6</f>
        <v>0</v>
      </c>
      <c r="P6" s="8">
        <f>Combined_Input_Details!P6</f>
        <v>0</v>
      </c>
      <c r="Q6" s="8">
        <f>Combined_Input_Details!Q6</f>
        <v>1</v>
      </c>
      <c r="R6" s="8">
        <f>Combined_Input_Details!R6</f>
        <v>1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Combined_Input_Details!E7</f>
        <v>2</v>
      </c>
      <c r="F7" s="6">
        <f>Combined_Input_Details!F7</f>
        <v>2</v>
      </c>
      <c r="G7" s="6">
        <f>Combined_Input_Details!G7</f>
        <v>2</v>
      </c>
      <c r="H7" s="6">
        <f>Combined_Input_Details!H7</f>
        <v>0</v>
      </c>
      <c r="I7" s="6">
        <f>Combined_Input_Details!I7</f>
        <v>2</v>
      </c>
      <c r="J7" s="6">
        <f>Combined_Input_Details!J7</f>
        <v>0</v>
      </c>
      <c r="K7" s="6">
        <f>Combined_Input_Details!K7</f>
        <v>0</v>
      </c>
      <c r="L7" s="6">
        <f>Combined_Input_Details!L7</f>
        <v>0</v>
      </c>
      <c r="M7" s="6">
        <f>Combined_Input_Details!M7</f>
        <v>2</v>
      </c>
      <c r="N7" s="6">
        <f>Combined_Input_Details!N7</f>
        <v>2</v>
      </c>
      <c r="O7" s="6">
        <f>Combined_Input_Details!O7</f>
        <v>2</v>
      </c>
      <c r="P7" s="6">
        <f>Combined_Input_Details!P7</f>
        <v>2</v>
      </c>
      <c r="Q7" s="6">
        <f>Combined_Input_Details!Q7</f>
        <v>1</v>
      </c>
      <c r="R7" s="6">
        <f>Combined_Input_Details!R7</f>
        <v>1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42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86.28</v>
      </c>
    </row>
    <row r="13" spans="1:21" x14ac:dyDescent="0.3">
      <c r="A13" s="44" t="s">
        <v>45</v>
      </c>
      <c r="B13" s="44"/>
      <c r="D13" s="13" t="s">
        <v>27</v>
      </c>
      <c r="E13" s="13">
        <f>Combined_Input_Details!E13</f>
        <v>87.26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85.3</v>
      </c>
    </row>
    <row r="15" spans="1:21" x14ac:dyDescent="0.3">
      <c r="A15" s="5" t="s">
        <v>47</v>
      </c>
      <c r="B15" s="5">
        <f>Combined_Input_Details!B15</f>
        <v>50</v>
      </c>
      <c r="D15" s="13" t="s">
        <v>32</v>
      </c>
      <c r="E15" s="13">
        <f>Combined_Input_Details!E15</f>
        <v>85.3</v>
      </c>
    </row>
    <row r="16" spans="1:21" x14ac:dyDescent="0.3">
      <c r="A16" s="3" t="s">
        <v>48</v>
      </c>
      <c r="B16" s="3">
        <f>Combined_Input_Details!B16</f>
        <v>50</v>
      </c>
      <c r="D16" s="11" t="s">
        <v>35</v>
      </c>
      <c r="E16" s="11">
        <f>Combined_Input_Details!E16</f>
        <v>85.79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Combined_Input_Details!B19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(50 SEE + 50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2</v>
      </c>
      <c r="G25" s="54">
        <f>Combined_External_Components!I53</f>
        <v>54.761904761904766</v>
      </c>
      <c r="H25" s="58">
        <f>IF(AND(G25&gt;0,G25&lt;40),1,IF(AND(G25&gt;=40,G25&lt;60),2,IF(AND(G25&gt;=60,G25&lt;=100),3,"0")))</f>
        <v>2</v>
      </c>
      <c r="I25" s="54">
        <f>Combined_Internal_Components!U53</f>
        <v>73.80952380952381</v>
      </c>
      <c r="J25" s="58">
        <f>IF(AND(I25&gt;0,I25&lt;40),1,IF(AND(I25&gt;=40,I25&lt;60),2,IF(AND(I25&gt;=60,I25&lt;=100),3,"0")))</f>
        <v>3</v>
      </c>
      <c r="K25" s="54">
        <f>G25*(B16/100)+I25*(B15/100)</f>
        <v>64.285714285714292</v>
      </c>
      <c r="L25" s="58">
        <f>IF(AND(K25&gt;0,K25&lt;40),1,IF(AND(K25&gt;=40,K25&lt;60),2,IF(AND(K25&gt;=60,K25&lt;=100),3,"0")))</f>
        <v>3</v>
      </c>
      <c r="M25" s="54">
        <f>E12</f>
        <v>86.28</v>
      </c>
      <c r="N25" s="58">
        <f>IF(AND(M25&gt;0,M25&lt;40),1,IF(AND(M25&gt;=40,M25&lt;60),2,IF(AND(M25&gt;=60,M25&lt;=100),3,"0")))</f>
        <v>3</v>
      </c>
      <c r="O25" s="54">
        <f>K25*(B17/100)+M25*(B18/100)</f>
        <v>68.684571428571445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3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1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1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Combined_External_Components!J53</f>
        <v>83.333333333333343</v>
      </c>
      <c r="H42" s="58">
        <f>IF(AND(G42&gt;0,G42&lt;40),1,IF(AND(G42&gt;=40,G42&lt;60),2,IF(AND(G42&gt;=60,G42&lt;=100),3,"0")))</f>
        <v>3</v>
      </c>
      <c r="I42" s="54">
        <f>Combined_Internal_Components!V53</f>
        <v>88.095238095238088</v>
      </c>
      <c r="J42" s="58">
        <f>IF(AND(I42&gt;0,I42&lt;40),1,IF(AND(I42&gt;=40,I42&lt;60),2,IF(AND(I42&gt;=60,I42&lt;=100),3,"0")))</f>
        <v>3</v>
      </c>
      <c r="K42" s="54">
        <f>G42*(B16/100)+I42*(B15/100)</f>
        <v>85.714285714285722</v>
      </c>
      <c r="L42" s="58">
        <f>IF(AND(K42&gt;0,K42&lt;40),1,IF(AND(K42&gt;=40,K42&lt;60),2,IF(AND(K42&gt;=60,K42&lt;=100),3,"0")))</f>
        <v>3</v>
      </c>
      <c r="M42" s="54">
        <f>E13</f>
        <v>87.26</v>
      </c>
      <c r="N42" s="58">
        <f>IF(AND(M42&gt;0,M42&lt;40),1,IF(AND(M42&gt;=40,M42&lt;60),2,IF(AND(M42&gt;=60,M42&lt;=100),3,"0")))</f>
        <v>3</v>
      </c>
      <c r="O42" s="54">
        <f>K42*(B17/100)+M42*(B18/100)</f>
        <v>86.023428571428582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3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2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1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Combined_External_Components!K53</f>
        <v>11.904761904761903</v>
      </c>
      <c r="H59" s="58">
        <f>IF(AND(G59&gt;0,G59&lt;40),1,IF(AND(G59&gt;=40,G59&lt;60),2,IF(AND(G59&gt;=60,G59&lt;=100),3,"0")))</f>
        <v>1</v>
      </c>
      <c r="I59" s="54">
        <f>Combined_Internal_Components!W53</f>
        <v>92.857142857142861</v>
      </c>
      <c r="J59" s="58">
        <f>IF(AND(I59&gt;0,I59&lt;40),1,IF(AND(I59&gt;=40,I59&lt;60),2,IF(AND(I59&gt;=60,I59&lt;=100),3,"0")))</f>
        <v>3</v>
      </c>
      <c r="K59" s="54">
        <f>G59*(B16/100)+I59*(B15/100)</f>
        <v>52.38095238095238</v>
      </c>
      <c r="L59" s="58">
        <f>IF(AND(K59&gt;0,K59&lt;40),1,IF(AND(K59&gt;=40,K59&lt;60),2,IF(AND(K59&gt;=60,K59&lt;=100),3,"0")))</f>
        <v>2</v>
      </c>
      <c r="M59" s="54">
        <f>E14</f>
        <v>85.3</v>
      </c>
      <c r="N59" s="58">
        <f>IF(AND(M59&gt;0,M59&lt;40),1,IF(AND(M59&gt;=40,M59&lt;60),2,IF(AND(M59&gt;=60,M59&lt;=100),3,"0")))</f>
        <v>3</v>
      </c>
      <c r="O59" s="54">
        <f>K59*(B17/100)+M59*(B18/100)</f>
        <v>58.9647619047619</v>
      </c>
      <c r="P59" s="58">
        <f>IF(AND(O59&gt;0,O59&lt;40),1,IF(AND(O59&gt;=40,O59&lt;60),2,IF(AND(O59&gt;=60,O59&lt;=100),3,"0")))</f>
        <v>2</v>
      </c>
    </row>
    <row r="60" spans="4:16" x14ac:dyDescent="0.3">
      <c r="D60" s="55"/>
      <c r="E60" s="39" t="str">
        <f>F2</f>
        <v xml:space="preserve">PO2   </v>
      </c>
      <c r="F60" s="39">
        <f>F5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2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2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Combined_External_Components!L53</f>
        <v>61.904761904761905</v>
      </c>
      <c r="H76" s="58">
        <f>IF(AND(G76&gt;0,G76&lt;40),1,IF(AND(G76&gt;=40,G76&lt;60),2,IF(AND(G76&gt;=60,G76&lt;=100),3,"0")))</f>
        <v>3</v>
      </c>
      <c r="I76" s="54">
        <f>Combined_Internal_Components!X53</f>
        <v>95.238095238095227</v>
      </c>
      <c r="J76" s="58">
        <f>IF(AND(I76&gt;0,I76&lt;40),1,IF(AND(I76&gt;=40,I76&lt;60),2,IF(AND(I76&gt;=60,I76&lt;=100),3,"0")))</f>
        <v>3</v>
      </c>
      <c r="K76" s="54">
        <f>G76*(B16/100)+I76*(B15/100)</f>
        <v>78.571428571428569</v>
      </c>
      <c r="L76" s="58">
        <f>IF(AND(K76&gt;0,K76&lt;40),1,IF(AND(K76&gt;=40,K76&lt;60),2,IF(AND(K76&gt;=60,K76&lt;=100),3,"0")))</f>
        <v>3</v>
      </c>
      <c r="M76" s="54">
        <f>E15</f>
        <v>85.3</v>
      </c>
      <c r="N76" s="58">
        <f>IF(AND(M76&gt;0,M76&lt;40),1,IF(AND(M76&gt;=40,M76&lt;60),2,IF(AND(M76&gt;=60,M76&lt;=100),3,"0")))</f>
        <v>3</v>
      </c>
      <c r="O76" s="54">
        <f>K76*(B17/100)+M76*(B18/100)</f>
        <v>79.917142857142863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0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0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1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1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2</v>
      </c>
      <c r="G93" s="54">
        <f>Combined_External_Components!M53</f>
        <v>54.761904761904766</v>
      </c>
      <c r="H93" s="58">
        <f>IF(AND(G93&gt;0,G93&lt;40),1,IF(AND(G93&gt;=40,G93&lt;60),2,IF(AND(G93&gt;=60,G93&lt;=100),3,"0")))</f>
        <v>2</v>
      </c>
      <c r="I93" s="54">
        <f>Combined_Internal_Components!Y53</f>
        <v>95.238095238095227</v>
      </c>
      <c r="J93" s="58">
        <f>IF(AND(I93&gt;0,I93&lt;40),1,IF(AND(I93&gt;=40,I93&lt;60),2,IF(AND(I93&gt;=60,I93&lt;=100),3,"0")))</f>
        <v>3</v>
      </c>
      <c r="K93" s="54">
        <f>G93*(B16/100)+I93*(B15/100)</f>
        <v>75</v>
      </c>
      <c r="L93" s="58">
        <f>IF(AND(K93&gt;0,K93&lt;40),1,IF(AND(K93&gt;=40,K93&lt;60),2,IF(AND(K93&gt;=60,K93&lt;=100),3,"0")))</f>
        <v>3</v>
      </c>
      <c r="M93" s="54">
        <f>E16</f>
        <v>85.79</v>
      </c>
      <c r="N93" s="58">
        <f>IF(AND(M93&gt;0,M93&lt;40),1,IF(AND(M93&gt;=40,M93&lt;60),2,IF(AND(M93&gt;=60,M93&lt;=100),3,"0")))</f>
        <v>3</v>
      </c>
      <c r="O93" s="54">
        <f>K93*(B17/100)+M93*(B18/100)</f>
        <v>77.158000000000001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2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2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0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2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2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2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2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2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1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1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6</v>
      </c>
      <c r="F115" s="25">
        <f>F26*P25</f>
        <v>6</v>
      </c>
      <c r="G115" s="25">
        <f>F27*P25</f>
        <v>6</v>
      </c>
      <c r="H115" s="25">
        <f>F28*P25</f>
        <v>6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9</v>
      </c>
      <c r="Q115" s="25">
        <f>F37*P25</f>
        <v>3</v>
      </c>
      <c r="R115" s="25">
        <f>F38*P25</f>
        <v>0</v>
      </c>
      <c r="S115" s="25">
        <f>F39*P25</f>
        <v>3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6</v>
      </c>
      <c r="G116" s="25">
        <f>F44*P42</f>
        <v>9</v>
      </c>
      <c r="H116" s="25">
        <f>F45*P42</f>
        <v>0</v>
      </c>
      <c r="I116" s="25">
        <f>F46*P42</f>
        <v>6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6</v>
      </c>
      <c r="N116" s="25">
        <f>F51*P42</f>
        <v>0</v>
      </c>
      <c r="O116" s="25">
        <f>F52*P42</f>
        <v>0</v>
      </c>
      <c r="P116" s="25">
        <f>F53*P42</f>
        <v>0</v>
      </c>
      <c r="Q116" s="25">
        <f>F54*P42</f>
        <v>0</v>
      </c>
      <c r="R116" s="25">
        <f>F55*P42</f>
        <v>3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6</v>
      </c>
      <c r="F117" s="25">
        <f>F60*P59</f>
        <v>4</v>
      </c>
      <c r="G117" s="25">
        <f>F61*P59</f>
        <v>0</v>
      </c>
      <c r="H117" s="25">
        <f>F62*P59</f>
        <v>2</v>
      </c>
      <c r="I117" s="25">
        <f>F63*P59</f>
        <v>0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4</v>
      </c>
      <c r="O117" s="25">
        <f>F69*P59</f>
        <v>0</v>
      </c>
      <c r="P117" s="25">
        <f>F70*P59</f>
        <v>0</v>
      </c>
      <c r="Q117" s="25">
        <f>F71*P59</f>
        <v>2</v>
      </c>
      <c r="R117" s="25">
        <f>F72*P59</f>
        <v>0</v>
      </c>
      <c r="S117" s="25">
        <f>F73*P59</f>
        <v>4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6</v>
      </c>
      <c r="H118" s="25">
        <f>F79*P76</f>
        <v>0</v>
      </c>
      <c r="I118" s="25">
        <f>F80*P76</f>
        <v>6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6</v>
      </c>
      <c r="N118" s="25">
        <f>F85*P76</f>
        <v>0</v>
      </c>
      <c r="O118" s="25">
        <f>F86*P76</f>
        <v>0</v>
      </c>
      <c r="P118" s="25">
        <f>F87*P76</f>
        <v>0</v>
      </c>
      <c r="Q118" s="25">
        <f>F88*P76</f>
        <v>3</v>
      </c>
      <c r="R118" s="25">
        <f>F89*P76</f>
        <v>3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6</v>
      </c>
      <c r="F119" s="25">
        <f>F94*P93</f>
        <v>6</v>
      </c>
      <c r="G119" s="25">
        <f>F95*P93</f>
        <v>6</v>
      </c>
      <c r="H119" s="25">
        <f>F96*P93</f>
        <v>0</v>
      </c>
      <c r="I119" s="25">
        <f>F97*P93</f>
        <v>6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6</v>
      </c>
      <c r="N119" s="25">
        <f>F102*P93</f>
        <v>6</v>
      </c>
      <c r="O119" s="25">
        <f>F103*P93</f>
        <v>6</v>
      </c>
      <c r="P119" s="25">
        <f>F104*P93</f>
        <v>6</v>
      </c>
      <c r="Q119" s="25">
        <f>F105*P93</f>
        <v>3</v>
      </c>
      <c r="R119" s="25">
        <f>F106*P93</f>
        <v>3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2.7692307692307692</v>
      </c>
      <c r="F121" s="18">
        <f t="shared" si="0"/>
        <v>2.8</v>
      </c>
      <c r="G121" s="18">
        <f t="shared" si="0"/>
        <v>3</v>
      </c>
      <c r="H121" s="18">
        <f t="shared" si="0"/>
        <v>2.6666666666666665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2.5</v>
      </c>
      <c r="O121" s="18">
        <f t="shared" si="0"/>
        <v>3</v>
      </c>
      <c r="P121" s="18">
        <f t="shared" si="0"/>
        <v>3</v>
      </c>
      <c r="Q121" s="18">
        <f t="shared" si="0"/>
        <v>2.75</v>
      </c>
      <c r="R121" s="18">
        <f t="shared" si="0"/>
        <v>3</v>
      </c>
      <c r="S121" s="18">
        <f t="shared" si="0"/>
        <v>2.3333333333333335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1" width="24" customWidth="1"/>
    <col min="2" max="2" width="3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50 % of CIE + 50 %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Combined_Course_Attainment!G25</f>
        <v>54.761904761904766</v>
      </c>
      <c r="H5" s="43">
        <f>Combined_Course_Attainment!H25</f>
        <v>2</v>
      </c>
      <c r="I5" s="40">
        <f>Combined_Course_Attainment!I25</f>
        <v>73.80952380952381</v>
      </c>
      <c r="J5" s="43">
        <f>Combined_Course_Attainment!J25</f>
        <v>3</v>
      </c>
      <c r="K5" s="40">
        <f>Combined_Course_Attainment!K25</f>
        <v>64.285714285714292</v>
      </c>
      <c r="L5" s="43">
        <f>Combined_Course_Attainment!L25</f>
        <v>3</v>
      </c>
      <c r="M5" s="40">
        <f>Combined_Course_Attainment!M25</f>
        <v>86.28</v>
      </c>
      <c r="N5" s="43">
        <f>Combined_Course_Attainment!N25</f>
        <v>3</v>
      </c>
      <c r="O5" s="40">
        <f>Combined_Course_Attainment!O25</f>
        <v>68.684571428571445</v>
      </c>
      <c r="P5" s="43">
        <f>Combined_Course_Attainment!P25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Combined_Course_Attainment!G42</f>
        <v>83.333333333333343</v>
      </c>
      <c r="H6" s="43">
        <f>Combined_Course_Attainment!H42</f>
        <v>3</v>
      </c>
      <c r="I6" s="40">
        <f>Combined_Course_Attainment!I42</f>
        <v>88.095238095238088</v>
      </c>
      <c r="J6" s="43">
        <f>Combined_Course_Attainment!J42</f>
        <v>3</v>
      </c>
      <c r="K6" s="40">
        <f>Combined_Course_Attainment!K42</f>
        <v>85.714285714285722</v>
      </c>
      <c r="L6" s="43">
        <f>Combined_Course_Attainment!L42</f>
        <v>3</v>
      </c>
      <c r="M6" s="40">
        <f>Combined_Course_Attainment!M42</f>
        <v>87.26</v>
      </c>
      <c r="N6" s="43">
        <f>Combined_Course_Attainment!N42</f>
        <v>3</v>
      </c>
      <c r="O6" s="40">
        <f>Combined_Course_Attainment!O42</f>
        <v>86.023428571428582</v>
      </c>
      <c r="P6" s="43">
        <f>Combined_Course_Attainment!P42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Combined_Course_Attainment!G59</f>
        <v>11.904761904761903</v>
      </c>
      <c r="H7" s="43">
        <f>Combined_Course_Attainment!H59</f>
        <v>1</v>
      </c>
      <c r="I7" s="40">
        <f>Combined_Course_Attainment!I59</f>
        <v>92.857142857142861</v>
      </c>
      <c r="J7" s="43">
        <f>Combined_Course_Attainment!J59</f>
        <v>3</v>
      </c>
      <c r="K7" s="40">
        <f>Combined_Course_Attainment!K59</f>
        <v>52.38095238095238</v>
      </c>
      <c r="L7" s="43">
        <f>Combined_Course_Attainment!L59</f>
        <v>2</v>
      </c>
      <c r="M7" s="40">
        <f>Combined_Course_Attainment!M59</f>
        <v>85.3</v>
      </c>
      <c r="N7" s="43">
        <f>Combined_Course_Attainment!N59</f>
        <v>3</v>
      </c>
      <c r="O7" s="40">
        <f>Combined_Course_Attainment!O59</f>
        <v>58.9647619047619</v>
      </c>
      <c r="P7" s="43">
        <f>Combined_Course_Attainment!P59</f>
        <v>2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Combined_Course_Attainment!G76</f>
        <v>61.904761904761905</v>
      </c>
      <c r="H8" s="43">
        <f>Combined_Course_Attainment!H76</f>
        <v>3</v>
      </c>
      <c r="I8" s="40">
        <f>Combined_Course_Attainment!I76</f>
        <v>95.238095238095227</v>
      </c>
      <c r="J8" s="43">
        <f>Combined_Course_Attainment!J76</f>
        <v>3</v>
      </c>
      <c r="K8" s="40">
        <f>Combined_Course_Attainment!K76</f>
        <v>78.571428571428569</v>
      </c>
      <c r="L8" s="43">
        <f>Combined_Course_Attainment!L76</f>
        <v>3</v>
      </c>
      <c r="M8" s="40">
        <f>Combined_Course_Attainment!M76</f>
        <v>85.3</v>
      </c>
      <c r="N8" s="43">
        <f>Combined_Course_Attainment!N76</f>
        <v>3</v>
      </c>
      <c r="O8" s="40">
        <f>Combined_Course_Attainment!O76</f>
        <v>79.917142857142863</v>
      </c>
      <c r="P8" s="43">
        <f>Combined_Course_Attainment!P76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Combined_Course_Attainment!G93</f>
        <v>54.761904761904766</v>
      </c>
      <c r="H9" s="43">
        <f>Combined_Course_Attainment!H93</f>
        <v>2</v>
      </c>
      <c r="I9" s="40">
        <f>Combined_Course_Attainment!I93</f>
        <v>95.238095238095227</v>
      </c>
      <c r="J9" s="43">
        <f>Combined_Course_Attainment!J93</f>
        <v>3</v>
      </c>
      <c r="K9" s="40">
        <f>Combined_Course_Attainment!K93</f>
        <v>75</v>
      </c>
      <c r="L9" s="43">
        <f>Combined_Course_Attainment!L93</f>
        <v>3</v>
      </c>
      <c r="M9" s="40">
        <f>Combined_Course_Attainment!M93</f>
        <v>85.79</v>
      </c>
      <c r="N9" s="43">
        <f>Combined_Course_Attainment!N93</f>
        <v>3</v>
      </c>
      <c r="O9" s="40">
        <f>Combined_Course_Attainment!O93</f>
        <v>77.158000000000001</v>
      </c>
      <c r="P9" s="43">
        <f>Combined_Course_Attainment!P93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42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50</v>
      </c>
    </row>
    <row r="16" spans="1:18" x14ac:dyDescent="0.3">
      <c r="A16" s="3" t="s">
        <v>48</v>
      </c>
      <c r="B16" s="3">
        <f>Combined_Input_Details!B16</f>
        <v>50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2024-03-15T09:18:45Z</dcterms:created>
  <dcterms:modified xsi:type="dcterms:W3CDTF">2024-03-15T09:21:07Z</dcterms:modified>
</cp:coreProperties>
</file>