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83 Machine Dynamics lab/"/>
    </mc:Choice>
  </mc:AlternateContent>
  <xr:revisionPtr revIDLastSave="21" documentId="11_A7695E014B4190A7529DDA6CB4F0BAFFDA897D57" xr6:coauthVersionLast="47" xr6:coauthVersionMax="47" xr10:uidLastSave="{2429F887-0492-4BCA-BD7F-CB75CBC1E673}"/>
  <bookViews>
    <workbookView xWindow="-108" yWindow="-108" windowWidth="23256" windowHeight="12456" firstSheet="1" activeTab="5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5" i="7" s="1"/>
  <c r="B17" i="7"/>
  <c r="B15" i="7"/>
  <c r="B14" i="7"/>
  <c r="E109" i="6"/>
  <c r="E108" i="6"/>
  <c r="E107" i="6"/>
  <c r="E106" i="6"/>
  <c r="E105" i="6"/>
  <c r="E104" i="6"/>
  <c r="E103" i="6"/>
  <c r="E102" i="6"/>
  <c r="E101" i="6"/>
  <c r="F100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F74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F41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B19" i="6"/>
  <c r="B17" i="6"/>
  <c r="E16" i="6"/>
  <c r="M93" i="6" s="1"/>
  <c r="E15" i="6"/>
  <c r="M76" i="6" s="1"/>
  <c r="N76" i="6" s="1"/>
  <c r="N8" i="7" s="1"/>
  <c r="B15" i="6"/>
  <c r="E14" i="6"/>
  <c r="M59" i="6" s="1"/>
  <c r="N59" i="6" s="1"/>
  <c r="N7" i="7" s="1"/>
  <c r="B14" i="6"/>
  <c r="E13" i="6"/>
  <c r="M42" i="6" s="1"/>
  <c r="E12" i="6"/>
  <c r="M25" i="6" s="1"/>
  <c r="U7" i="6"/>
  <c r="F109" i="6" s="1"/>
  <c r="T7" i="6"/>
  <c r="F108" i="6" s="1"/>
  <c r="S7" i="6"/>
  <c r="F107" i="6" s="1"/>
  <c r="R7" i="6"/>
  <c r="F106" i="6" s="1"/>
  <c r="Q7" i="6"/>
  <c r="F105" i="6" s="1"/>
  <c r="P7" i="6"/>
  <c r="F104" i="6" s="1"/>
  <c r="O7" i="6"/>
  <c r="F103" i="6" s="1"/>
  <c r="N7" i="6"/>
  <c r="F102" i="6" s="1"/>
  <c r="M7" i="6"/>
  <c r="F101" i="6" s="1"/>
  <c r="L7" i="6"/>
  <c r="K7" i="6"/>
  <c r="F99" i="6" s="1"/>
  <c r="J7" i="6"/>
  <c r="F98" i="6" s="1"/>
  <c r="I7" i="6"/>
  <c r="F97" i="6" s="1"/>
  <c r="H7" i="6"/>
  <c r="F96" i="6" s="1"/>
  <c r="G7" i="6"/>
  <c r="F95" i="6" s="1"/>
  <c r="F7" i="6"/>
  <c r="F94" i="6" s="1"/>
  <c r="E7" i="6"/>
  <c r="F93" i="6" s="1"/>
  <c r="U6" i="6"/>
  <c r="F92" i="6" s="1"/>
  <c r="T6" i="6"/>
  <c r="F91" i="6" s="1"/>
  <c r="S6" i="6"/>
  <c r="F90" i="6" s="1"/>
  <c r="R6" i="6"/>
  <c r="F89" i="6" s="1"/>
  <c r="Q6" i="6"/>
  <c r="F88" i="6" s="1"/>
  <c r="P6" i="6"/>
  <c r="F87" i="6" s="1"/>
  <c r="O6" i="6"/>
  <c r="F86" i="6" s="1"/>
  <c r="N6" i="6"/>
  <c r="F85" i="6" s="1"/>
  <c r="M6" i="6"/>
  <c r="F84" i="6" s="1"/>
  <c r="L6" i="6"/>
  <c r="F83" i="6" s="1"/>
  <c r="K6" i="6"/>
  <c r="F82" i="6" s="1"/>
  <c r="J6" i="6"/>
  <c r="F81" i="6" s="1"/>
  <c r="I6" i="6"/>
  <c r="F80" i="6" s="1"/>
  <c r="H6" i="6"/>
  <c r="F79" i="6" s="1"/>
  <c r="G6" i="6"/>
  <c r="F78" i="6" s="1"/>
  <c r="F6" i="6"/>
  <c r="F77" i="6" s="1"/>
  <c r="E6" i="6"/>
  <c r="F76" i="6" s="1"/>
  <c r="U5" i="6"/>
  <c r="F75" i="6" s="1"/>
  <c r="T5" i="6"/>
  <c r="S5" i="6"/>
  <c r="F73" i="6" s="1"/>
  <c r="R5" i="6"/>
  <c r="F72" i="6" s="1"/>
  <c r="Q5" i="6"/>
  <c r="F71" i="6" s="1"/>
  <c r="P5" i="6"/>
  <c r="F70" i="6" s="1"/>
  <c r="O5" i="6"/>
  <c r="F69" i="6" s="1"/>
  <c r="N5" i="6"/>
  <c r="F68" i="6" s="1"/>
  <c r="M5" i="6"/>
  <c r="F67" i="6" s="1"/>
  <c r="L5" i="6"/>
  <c r="F66" i="6" s="1"/>
  <c r="K5" i="6"/>
  <c r="F65" i="6" s="1"/>
  <c r="J5" i="6"/>
  <c r="F64" i="6" s="1"/>
  <c r="I5" i="6"/>
  <c r="F63" i="6" s="1"/>
  <c r="H5" i="6"/>
  <c r="F62" i="6" s="1"/>
  <c r="G5" i="6"/>
  <c r="F61" i="6" s="1"/>
  <c r="F5" i="6"/>
  <c r="F60" i="6" s="1"/>
  <c r="E5" i="6"/>
  <c r="F59" i="6" s="1"/>
  <c r="U4" i="6"/>
  <c r="F58" i="6" s="1"/>
  <c r="T4" i="6"/>
  <c r="F57" i="6" s="1"/>
  <c r="S4" i="6"/>
  <c r="F56" i="6" s="1"/>
  <c r="R4" i="6"/>
  <c r="F55" i="6" s="1"/>
  <c r="Q4" i="6"/>
  <c r="F54" i="6" s="1"/>
  <c r="P4" i="6"/>
  <c r="F53" i="6" s="1"/>
  <c r="O4" i="6"/>
  <c r="F52" i="6" s="1"/>
  <c r="N4" i="6"/>
  <c r="F51" i="6" s="1"/>
  <c r="M4" i="6"/>
  <c r="F50" i="6" s="1"/>
  <c r="L4" i="6"/>
  <c r="F49" i="6" s="1"/>
  <c r="K4" i="6"/>
  <c r="F48" i="6" s="1"/>
  <c r="J4" i="6"/>
  <c r="F47" i="6" s="1"/>
  <c r="I4" i="6"/>
  <c r="F46" i="6" s="1"/>
  <c r="H4" i="6"/>
  <c r="F45" i="6" s="1"/>
  <c r="G4" i="6"/>
  <c r="F44" i="6" s="1"/>
  <c r="F4" i="6"/>
  <c r="F43" i="6" s="1"/>
  <c r="E4" i="6"/>
  <c r="F42" i="6" s="1"/>
  <c r="U3" i="6"/>
  <c r="T3" i="6"/>
  <c r="F40" i="6" s="1"/>
  <c r="S3" i="6"/>
  <c r="F39" i="6" s="1"/>
  <c r="R3" i="6"/>
  <c r="F38" i="6" s="1"/>
  <c r="Q3" i="6"/>
  <c r="F37" i="6" s="1"/>
  <c r="P3" i="6"/>
  <c r="F36" i="6" s="1"/>
  <c r="O3" i="6"/>
  <c r="F35" i="6" s="1"/>
  <c r="N3" i="6"/>
  <c r="F34" i="6" s="1"/>
  <c r="M3" i="6"/>
  <c r="F33" i="6" s="1"/>
  <c r="L3" i="6"/>
  <c r="F32" i="6" s="1"/>
  <c r="K3" i="6"/>
  <c r="F31" i="6" s="1"/>
  <c r="J3" i="6"/>
  <c r="F30" i="6" s="1"/>
  <c r="I3" i="6"/>
  <c r="F29" i="6" s="1"/>
  <c r="H3" i="6"/>
  <c r="F28" i="6" s="1"/>
  <c r="G3" i="6"/>
  <c r="F27" i="6" s="1"/>
  <c r="F3" i="6"/>
  <c r="F26" i="6" s="1"/>
  <c r="E3" i="6"/>
  <c r="F25" i="6" s="1"/>
  <c r="G6" i="3"/>
  <c r="F6" i="3"/>
  <c r="E6" i="3"/>
  <c r="D6" i="3"/>
  <c r="C6" i="3"/>
  <c r="J63" i="3" s="1"/>
  <c r="B59" i="5" s="1"/>
  <c r="J59" i="5" s="1"/>
  <c r="G4" i="3"/>
  <c r="F4" i="3"/>
  <c r="E4" i="3"/>
  <c r="D4" i="3"/>
  <c r="C4" i="3"/>
  <c r="I47" i="2"/>
  <c r="A43" i="4" s="1"/>
  <c r="I43" i="4" s="1"/>
  <c r="M39" i="2"/>
  <c r="E35" i="4" s="1"/>
  <c r="M35" i="4" s="1"/>
  <c r="I11" i="2"/>
  <c r="A7" i="4" s="1"/>
  <c r="I7" i="4" s="1"/>
  <c r="G6" i="2"/>
  <c r="F6" i="2"/>
  <c r="E6" i="2"/>
  <c r="D6" i="2"/>
  <c r="C6" i="2"/>
  <c r="L63" i="2" s="1"/>
  <c r="D59" i="4" s="1"/>
  <c r="L59" i="4" s="1"/>
  <c r="G4" i="2"/>
  <c r="F4" i="2"/>
  <c r="E4" i="2"/>
  <c r="D4" i="2"/>
  <c r="C4" i="2"/>
  <c r="B18" i="1"/>
  <c r="B16" i="1"/>
  <c r="L26" i="3" l="1"/>
  <c r="D22" i="5" s="1"/>
  <c r="L22" i="5" s="1"/>
  <c r="K14" i="3"/>
  <c r="C10" i="5" s="1"/>
  <c r="K10" i="5" s="1"/>
  <c r="M28" i="3"/>
  <c r="E24" i="5" s="1"/>
  <c r="M24" i="5" s="1"/>
  <c r="J43" i="3"/>
  <c r="B39" i="5" s="1"/>
  <c r="J39" i="5" s="1"/>
  <c r="L63" i="3"/>
  <c r="D59" i="5" s="1"/>
  <c r="L59" i="5" s="1"/>
  <c r="I29" i="3"/>
  <c r="A25" i="5" s="1"/>
  <c r="I25" i="5" s="1"/>
  <c r="K43" i="3"/>
  <c r="C39" i="5" s="1"/>
  <c r="K39" i="5" s="1"/>
  <c r="L14" i="3"/>
  <c r="D10" i="5" s="1"/>
  <c r="L10" i="5" s="1"/>
  <c r="M16" i="3"/>
  <c r="E12" i="5" s="1"/>
  <c r="M12" i="5" s="1"/>
  <c r="J31" i="3"/>
  <c r="B27" i="5" s="1"/>
  <c r="J27" i="5" s="1"/>
  <c r="L45" i="3"/>
  <c r="D41" i="5" s="1"/>
  <c r="L41" i="5" s="1"/>
  <c r="L4" i="3"/>
  <c r="D4" i="5" s="1"/>
  <c r="L4" i="5" s="1"/>
  <c r="I17" i="3"/>
  <c r="A13" i="5" s="1"/>
  <c r="I13" i="5" s="1"/>
  <c r="K31" i="3"/>
  <c r="C27" i="5" s="1"/>
  <c r="K27" i="5" s="1"/>
  <c r="M45" i="3"/>
  <c r="E41" i="5" s="1"/>
  <c r="M41" i="5" s="1"/>
  <c r="M4" i="3"/>
  <c r="E4" i="5" s="1"/>
  <c r="M4" i="5" s="1"/>
  <c r="J19" i="3"/>
  <c r="B15" i="5" s="1"/>
  <c r="J15" i="5" s="1"/>
  <c r="L33" i="3"/>
  <c r="D29" i="5" s="1"/>
  <c r="L29" i="5" s="1"/>
  <c r="I48" i="3"/>
  <c r="A44" i="5" s="1"/>
  <c r="I44" i="5" s="1"/>
  <c r="K19" i="3"/>
  <c r="C15" i="5" s="1"/>
  <c r="K15" i="5" s="1"/>
  <c r="M33" i="3"/>
  <c r="E29" i="5" s="1"/>
  <c r="M29" i="5" s="1"/>
  <c r="J48" i="3"/>
  <c r="B44" i="5" s="1"/>
  <c r="J44" i="5" s="1"/>
  <c r="J12" i="3"/>
  <c r="B8" i="5" s="1"/>
  <c r="J8" i="5" s="1"/>
  <c r="L21" i="3"/>
  <c r="D17" i="5" s="1"/>
  <c r="L17" i="5" s="1"/>
  <c r="I36" i="3"/>
  <c r="A32" i="5" s="1"/>
  <c r="I32" i="5" s="1"/>
  <c r="L50" i="3"/>
  <c r="D46" i="5" s="1"/>
  <c r="L46" i="5" s="1"/>
  <c r="L62" i="3"/>
  <c r="D58" i="5" s="1"/>
  <c r="L58" i="5" s="1"/>
  <c r="J3" i="3"/>
  <c r="B3" i="5" s="1"/>
  <c r="J3" i="5" s="1"/>
  <c r="M21" i="3"/>
  <c r="E17" i="5" s="1"/>
  <c r="M17" i="5" s="1"/>
  <c r="J36" i="3"/>
  <c r="B32" i="5" s="1"/>
  <c r="J32" i="5" s="1"/>
  <c r="I53" i="3"/>
  <c r="A49" i="5" s="1"/>
  <c r="I49" i="5" s="1"/>
  <c r="I41" i="3"/>
  <c r="A37" i="5" s="1"/>
  <c r="I37" i="5" s="1"/>
  <c r="K3" i="3"/>
  <c r="C3" i="5" s="1"/>
  <c r="K3" i="5" s="1"/>
  <c r="I24" i="3"/>
  <c r="A20" i="5" s="1"/>
  <c r="I20" i="5" s="1"/>
  <c r="K38" i="3"/>
  <c r="C34" i="5" s="1"/>
  <c r="K34" i="5" s="1"/>
  <c r="K55" i="3"/>
  <c r="C51" i="5" s="1"/>
  <c r="K51" i="5" s="1"/>
  <c r="L3" i="3"/>
  <c r="D3" i="5" s="1"/>
  <c r="L3" i="5" s="1"/>
  <c r="J24" i="3"/>
  <c r="B20" i="5" s="1"/>
  <c r="J20" i="5" s="1"/>
  <c r="L38" i="3"/>
  <c r="D34" i="5" s="1"/>
  <c r="L34" i="5" s="1"/>
  <c r="M57" i="3"/>
  <c r="E53" i="5" s="1"/>
  <c r="M53" i="5" s="1"/>
  <c r="I12" i="3"/>
  <c r="A8" i="5" s="1"/>
  <c r="I8" i="5" s="1"/>
  <c r="K26" i="3"/>
  <c r="C22" i="5" s="1"/>
  <c r="K22" i="5" s="1"/>
  <c r="M40" i="3"/>
  <c r="E36" i="5" s="1"/>
  <c r="M36" i="5" s="1"/>
  <c r="J60" i="3"/>
  <c r="B56" i="5" s="1"/>
  <c r="J56" i="5" s="1"/>
  <c r="K61" i="2"/>
  <c r="C57" i="4" s="1"/>
  <c r="K57" i="4" s="1"/>
  <c r="J47" i="2"/>
  <c r="B43" i="4" s="1"/>
  <c r="J43" i="4" s="1"/>
  <c r="K11" i="2"/>
  <c r="C7" i="4" s="1"/>
  <c r="K7" i="4" s="1"/>
  <c r="L18" i="2"/>
  <c r="D14" i="4" s="1"/>
  <c r="L14" i="4" s="1"/>
  <c r="M25" i="2"/>
  <c r="E21" i="4" s="1"/>
  <c r="M21" i="4" s="1"/>
  <c r="I33" i="2"/>
  <c r="A29" i="4" s="1"/>
  <c r="I29" i="4" s="1"/>
  <c r="J40" i="2"/>
  <c r="B36" i="4" s="1"/>
  <c r="J36" i="4" s="1"/>
  <c r="K47" i="2"/>
  <c r="C43" i="4" s="1"/>
  <c r="K43" i="4" s="1"/>
  <c r="L54" i="2"/>
  <c r="D50" i="4" s="1"/>
  <c r="L50" i="4" s="1"/>
  <c r="M61" i="2"/>
  <c r="E57" i="4" s="1"/>
  <c r="M57" i="4" s="1"/>
  <c r="L32" i="2"/>
  <c r="D28" i="4" s="1"/>
  <c r="L28" i="4" s="1"/>
  <c r="L61" i="2"/>
  <c r="D57" i="4" s="1"/>
  <c r="L57" i="4" s="1"/>
  <c r="J12" i="2"/>
  <c r="B8" i="4" s="1"/>
  <c r="J8" i="4" s="1"/>
  <c r="K19" i="2"/>
  <c r="C15" i="4" s="1"/>
  <c r="K15" i="4" s="1"/>
  <c r="L26" i="2"/>
  <c r="D22" i="4" s="1"/>
  <c r="L22" i="4" s="1"/>
  <c r="M33" i="2"/>
  <c r="E29" i="4" s="1"/>
  <c r="M29" i="4" s="1"/>
  <c r="I41" i="2"/>
  <c r="A37" i="4" s="1"/>
  <c r="I37" i="4" s="1"/>
  <c r="J48" i="2"/>
  <c r="B44" i="4" s="1"/>
  <c r="J44" i="4" s="1"/>
  <c r="K55" i="2"/>
  <c r="C51" i="4" s="1"/>
  <c r="K51" i="4" s="1"/>
  <c r="L62" i="2"/>
  <c r="D58" i="4" s="1"/>
  <c r="L58" i="4" s="1"/>
  <c r="J54" i="2"/>
  <c r="B50" i="4" s="1"/>
  <c r="J50" i="4" s="1"/>
  <c r="J11" i="2"/>
  <c r="B7" i="4" s="1"/>
  <c r="J7" i="4" s="1"/>
  <c r="K54" i="2"/>
  <c r="C50" i="4" s="1"/>
  <c r="K50" i="4" s="1"/>
  <c r="K13" i="2"/>
  <c r="C9" i="4" s="1"/>
  <c r="K9" i="4" s="1"/>
  <c r="L20" i="2"/>
  <c r="D16" i="4" s="1"/>
  <c r="L16" i="4" s="1"/>
  <c r="M27" i="2"/>
  <c r="E23" i="4" s="1"/>
  <c r="M23" i="4" s="1"/>
  <c r="I35" i="2"/>
  <c r="A31" i="4" s="1"/>
  <c r="I31" i="4" s="1"/>
  <c r="J42" i="2"/>
  <c r="B38" i="4" s="1"/>
  <c r="J38" i="4" s="1"/>
  <c r="K49" i="2"/>
  <c r="C45" i="4" s="1"/>
  <c r="K45" i="4" s="1"/>
  <c r="L56" i="2"/>
  <c r="D52" i="4" s="1"/>
  <c r="L52" i="4" s="1"/>
  <c r="M63" i="2"/>
  <c r="E59" i="4" s="1"/>
  <c r="M59" i="4" s="1"/>
  <c r="K18" i="2"/>
  <c r="C14" i="4" s="1"/>
  <c r="K14" i="4" s="1"/>
  <c r="I4" i="2"/>
  <c r="A4" i="4" s="1"/>
  <c r="I4" i="4" s="1"/>
  <c r="L13" i="2"/>
  <c r="D9" i="4" s="1"/>
  <c r="L9" i="4" s="1"/>
  <c r="M20" i="2"/>
  <c r="E16" i="4" s="1"/>
  <c r="M16" i="4" s="1"/>
  <c r="I28" i="2"/>
  <c r="A24" i="4" s="1"/>
  <c r="I24" i="4" s="1"/>
  <c r="J35" i="2"/>
  <c r="B31" i="4" s="1"/>
  <c r="J31" i="4" s="1"/>
  <c r="K42" i="2"/>
  <c r="C38" i="4" s="1"/>
  <c r="K38" i="4" s="1"/>
  <c r="L49" i="2"/>
  <c r="D45" i="4" s="1"/>
  <c r="L45" i="4" s="1"/>
  <c r="M56" i="2"/>
  <c r="E52" i="4" s="1"/>
  <c r="M52" i="4" s="1"/>
  <c r="I64" i="2"/>
  <c r="A60" i="4" s="1"/>
  <c r="I60" i="4" s="1"/>
  <c r="I40" i="2"/>
  <c r="A36" i="4" s="1"/>
  <c r="I36" i="4" s="1"/>
  <c r="M4" i="2"/>
  <c r="E4" i="4" s="1"/>
  <c r="M4" i="4" s="1"/>
  <c r="M13" i="2"/>
  <c r="E9" i="4" s="1"/>
  <c r="M9" i="4" s="1"/>
  <c r="I21" i="2"/>
  <c r="A17" i="4" s="1"/>
  <c r="I17" i="4" s="1"/>
  <c r="J28" i="2"/>
  <c r="B24" i="4" s="1"/>
  <c r="J24" i="4" s="1"/>
  <c r="K35" i="2"/>
  <c r="C31" i="4" s="1"/>
  <c r="K31" i="4" s="1"/>
  <c r="L42" i="2"/>
  <c r="D38" i="4" s="1"/>
  <c r="L38" i="4" s="1"/>
  <c r="M49" i="2"/>
  <c r="E45" i="4" s="1"/>
  <c r="M45" i="4" s="1"/>
  <c r="I57" i="2"/>
  <c r="A53" i="4" s="1"/>
  <c r="I53" i="4" s="1"/>
  <c r="J64" i="2"/>
  <c r="B60" i="4" s="1"/>
  <c r="J60" i="4" s="1"/>
  <c r="L14" i="2"/>
  <c r="D10" i="4" s="1"/>
  <c r="L10" i="4" s="1"/>
  <c r="M21" i="2"/>
  <c r="E17" i="4" s="1"/>
  <c r="M17" i="4" s="1"/>
  <c r="I29" i="2"/>
  <c r="A25" i="4" s="1"/>
  <c r="I25" i="4" s="1"/>
  <c r="J36" i="2"/>
  <c r="B32" i="4" s="1"/>
  <c r="J32" i="4" s="1"/>
  <c r="K43" i="2"/>
  <c r="C39" i="4" s="1"/>
  <c r="K39" i="4" s="1"/>
  <c r="L50" i="2"/>
  <c r="D46" i="4" s="1"/>
  <c r="L46" i="4" s="1"/>
  <c r="M57" i="2"/>
  <c r="E53" i="4" s="1"/>
  <c r="M53" i="4" s="1"/>
  <c r="I65" i="2"/>
  <c r="A61" i="4" s="1"/>
  <c r="I61" i="4" s="1"/>
  <c r="K25" i="2"/>
  <c r="C21" i="4" s="1"/>
  <c r="K21" i="4" s="1"/>
  <c r="M32" i="2"/>
  <c r="E28" i="4" s="1"/>
  <c r="M28" i="4" s="1"/>
  <c r="K20" i="2"/>
  <c r="C16" i="4" s="1"/>
  <c r="K16" i="4" s="1"/>
  <c r="M15" i="2"/>
  <c r="E11" i="4" s="1"/>
  <c r="M11" i="4" s="1"/>
  <c r="I23" i="2"/>
  <c r="A19" i="4" s="1"/>
  <c r="I19" i="4" s="1"/>
  <c r="J30" i="2"/>
  <c r="B26" i="4" s="1"/>
  <c r="J26" i="4" s="1"/>
  <c r="K37" i="2"/>
  <c r="C33" i="4" s="1"/>
  <c r="K33" i="4" s="1"/>
  <c r="L44" i="2"/>
  <c r="D40" i="4" s="1"/>
  <c r="L40" i="4" s="1"/>
  <c r="M51" i="2"/>
  <c r="E47" i="4" s="1"/>
  <c r="M47" i="4" s="1"/>
  <c r="I59" i="2"/>
  <c r="A55" i="4" s="1"/>
  <c r="I55" i="4" s="1"/>
  <c r="I16" i="2"/>
  <c r="A12" i="4" s="1"/>
  <c r="I12" i="4" s="1"/>
  <c r="J23" i="2"/>
  <c r="B19" i="4" s="1"/>
  <c r="J19" i="4" s="1"/>
  <c r="K30" i="2"/>
  <c r="C26" i="4" s="1"/>
  <c r="K26" i="4" s="1"/>
  <c r="L37" i="2"/>
  <c r="D33" i="4" s="1"/>
  <c r="L33" i="4" s="1"/>
  <c r="M44" i="2"/>
  <c r="E40" i="4" s="1"/>
  <c r="M40" i="4" s="1"/>
  <c r="I52" i="2"/>
  <c r="A48" i="4" s="1"/>
  <c r="I48" i="4" s="1"/>
  <c r="J59" i="2"/>
  <c r="B55" i="4" s="1"/>
  <c r="J55" i="4" s="1"/>
  <c r="L25" i="2"/>
  <c r="D21" i="4" s="1"/>
  <c r="L21" i="4" s="1"/>
  <c r="I13" i="2"/>
  <c r="A9" i="4" s="1"/>
  <c r="I9" i="4" s="1"/>
  <c r="J16" i="2"/>
  <c r="B12" i="4" s="1"/>
  <c r="J12" i="4" s="1"/>
  <c r="K23" i="2"/>
  <c r="C19" i="4" s="1"/>
  <c r="K19" i="4" s="1"/>
  <c r="L30" i="2"/>
  <c r="D26" i="4" s="1"/>
  <c r="L26" i="4" s="1"/>
  <c r="M37" i="2"/>
  <c r="E33" i="4" s="1"/>
  <c r="M33" i="4" s="1"/>
  <c r="I45" i="2"/>
  <c r="A41" i="4" s="1"/>
  <c r="I41" i="4" s="1"/>
  <c r="J52" i="2"/>
  <c r="B48" i="4" s="1"/>
  <c r="J48" i="4" s="1"/>
  <c r="K59" i="2"/>
  <c r="C55" i="4" s="1"/>
  <c r="K55" i="4" s="1"/>
  <c r="J18" i="2"/>
  <c r="B14" i="4" s="1"/>
  <c r="J14" i="4" s="1"/>
  <c r="K15" i="2"/>
  <c r="C11" i="4" s="1"/>
  <c r="K11" i="4" s="1"/>
  <c r="K3" i="2"/>
  <c r="C3" i="4" s="1"/>
  <c r="K3" i="4" s="1"/>
  <c r="I17" i="2"/>
  <c r="A13" i="4" s="1"/>
  <c r="I13" i="4" s="1"/>
  <c r="J24" i="2"/>
  <c r="B20" i="4" s="1"/>
  <c r="J20" i="4" s="1"/>
  <c r="K31" i="2"/>
  <c r="C27" i="4" s="1"/>
  <c r="K27" i="4" s="1"/>
  <c r="L38" i="2"/>
  <c r="D34" i="4" s="1"/>
  <c r="L34" i="4" s="1"/>
  <c r="M45" i="2"/>
  <c r="E41" i="4" s="1"/>
  <c r="M41" i="4" s="1"/>
  <c r="I53" i="2"/>
  <c r="A49" i="4" s="1"/>
  <c r="I49" i="4" s="1"/>
  <c r="J60" i="2"/>
  <c r="B56" i="4" s="1"/>
  <c r="J56" i="4" s="1"/>
  <c r="Q6" i="7"/>
  <c r="Q8" i="7"/>
  <c r="Q9" i="7"/>
  <c r="Q7" i="7"/>
  <c r="N42" i="6"/>
  <c r="N6" i="7" s="1"/>
  <c r="M6" i="7"/>
  <c r="K12" i="3"/>
  <c r="C8" i="5" s="1"/>
  <c r="K8" i="5" s="1"/>
  <c r="L19" i="3"/>
  <c r="D15" i="5" s="1"/>
  <c r="L15" i="5" s="1"/>
  <c r="M26" i="3"/>
  <c r="E22" i="5" s="1"/>
  <c r="M22" i="5" s="1"/>
  <c r="L31" i="3"/>
  <c r="D27" i="5" s="1"/>
  <c r="L27" i="5" s="1"/>
  <c r="M38" i="3"/>
  <c r="E34" i="5" s="1"/>
  <c r="M34" i="5" s="1"/>
  <c r="I46" i="3"/>
  <c r="A42" i="5" s="1"/>
  <c r="I42" i="5" s="1"/>
  <c r="J53" i="3"/>
  <c r="B49" i="5" s="1"/>
  <c r="J49" i="5" s="1"/>
  <c r="K60" i="3"/>
  <c r="C56" i="5" s="1"/>
  <c r="K56" i="5" s="1"/>
  <c r="B18" i="7"/>
  <c r="O3" i="7" s="1"/>
  <c r="B18" i="6"/>
  <c r="L11" i="2"/>
  <c r="D7" i="4" s="1"/>
  <c r="L7" i="4" s="1"/>
  <c r="K16" i="2"/>
  <c r="C12" i="4" s="1"/>
  <c r="K12" i="4" s="1"/>
  <c r="M18" i="2"/>
  <c r="E14" i="4" s="1"/>
  <c r="M14" i="4" s="1"/>
  <c r="J21" i="2"/>
  <c r="B17" i="4" s="1"/>
  <c r="J17" i="4" s="1"/>
  <c r="L23" i="2"/>
  <c r="D19" i="4" s="1"/>
  <c r="L19" i="4" s="1"/>
  <c r="I26" i="2"/>
  <c r="A22" i="4" s="1"/>
  <c r="I22" i="4" s="1"/>
  <c r="K28" i="2"/>
  <c r="C24" i="4" s="1"/>
  <c r="K24" i="4" s="1"/>
  <c r="M30" i="2"/>
  <c r="E26" i="4" s="1"/>
  <c r="M26" i="4" s="1"/>
  <c r="J33" i="2"/>
  <c r="B29" i="4" s="1"/>
  <c r="J29" i="4" s="1"/>
  <c r="L35" i="2"/>
  <c r="D31" i="4" s="1"/>
  <c r="L31" i="4" s="1"/>
  <c r="I38" i="2"/>
  <c r="A34" i="4" s="1"/>
  <c r="I34" i="4" s="1"/>
  <c r="K40" i="2"/>
  <c r="C36" i="4" s="1"/>
  <c r="K36" i="4" s="1"/>
  <c r="M42" i="2"/>
  <c r="E38" i="4" s="1"/>
  <c r="M38" i="4" s="1"/>
  <c r="J45" i="2"/>
  <c r="B41" i="4" s="1"/>
  <c r="J41" i="4" s="1"/>
  <c r="L47" i="2"/>
  <c r="D43" i="4" s="1"/>
  <c r="L43" i="4" s="1"/>
  <c r="I50" i="2"/>
  <c r="A46" i="4" s="1"/>
  <c r="I46" i="4" s="1"/>
  <c r="K52" i="2"/>
  <c r="C48" i="4" s="1"/>
  <c r="K48" i="4" s="1"/>
  <c r="M54" i="2"/>
  <c r="E50" i="4" s="1"/>
  <c r="M50" i="4" s="1"/>
  <c r="J57" i="2"/>
  <c r="B53" i="4" s="1"/>
  <c r="J53" i="4" s="1"/>
  <c r="L59" i="2"/>
  <c r="D55" i="4" s="1"/>
  <c r="L55" i="4" s="1"/>
  <c r="I62" i="2"/>
  <c r="A58" i="4" s="1"/>
  <c r="I58" i="4" s="1"/>
  <c r="K64" i="2"/>
  <c r="C60" i="4" s="1"/>
  <c r="K60" i="4" s="1"/>
  <c r="M3" i="3"/>
  <c r="E3" i="5" s="1"/>
  <c r="M3" i="5" s="1"/>
  <c r="L12" i="3"/>
  <c r="D8" i="5" s="1"/>
  <c r="L8" i="5" s="1"/>
  <c r="I15" i="3"/>
  <c r="A11" i="5" s="1"/>
  <c r="I11" i="5" s="1"/>
  <c r="K17" i="3"/>
  <c r="C13" i="5" s="1"/>
  <c r="K13" i="5" s="1"/>
  <c r="M19" i="3"/>
  <c r="E15" i="5" s="1"/>
  <c r="M15" i="5" s="1"/>
  <c r="J22" i="3"/>
  <c r="B18" i="5" s="1"/>
  <c r="J18" i="5" s="1"/>
  <c r="L24" i="3"/>
  <c r="D20" i="5" s="1"/>
  <c r="L20" i="5" s="1"/>
  <c r="I27" i="3"/>
  <c r="A23" i="5" s="1"/>
  <c r="I23" i="5" s="1"/>
  <c r="K29" i="3"/>
  <c r="C25" i="5" s="1"/>
  <c r="K25" i="5" s="1"/>
  <c r="M31" i="3"/>
  <c r="E27" i="5" s="1"/>
  <c r="M27" i="5" s="1"/>
  <c r="J34" i="3"/>
  <c r="B30" i="5" s="1"/>
  <c r="J30" i="5" s="1"/>
  <c r="L36" i="3"/>
  <c r="D32" i="5" s="1"/>
  <c r="L32" i="5" s="1"/>
  <c r="I39" i="3"/>
  <c r="A35" i="5" s="1"/>
  <c r="I35" i="5" s="1"/>
  <c r="K41" i="3"/>
  <c r="C37" i="5" s="1"/>
  <c r="K37" i="5" s="1"/>
  <c r="M43" i="3"/>
  <c r="E39" i="5" s="1"/>
  <c r="M39" i="5" s="1"/>
  <c r="J46" i="3"/>
  <c r="B42" i="5" s="1"/>
  <c r="J42" i="5" s="1"/>
  <c r="L48" i="3"/>
  <c r="D44" i="5" s="1"/>
  <c r="L44" i="5" s="1"/>
  <c r="I51" i="3"/>
  <c r="A47" i="5" s="1"/>
  <c r="I47" i="5" s="1"/>
  <c r="K53" i="3"/>
  <c r="C49" i="5" s="1"/>
  <c r="K49" i="5" s="1"/>
  <c r="M55" i="3"/>
  <c r="E51" i="5" s="1"/>
  <c r="M51" i="5" s="1"/>
  <c r="J58" i="3"/>
  <c r="B54" i="5" s="1"/>
  <c r="J54" i="5" s="1"/>
  <c r="L60" i="3"/>
  <c r="D56" i="5" s="1"/>
  <c r="L56" i="5" s="1"/>
  <c r="I63" i="3"/>
  <c r="A59" i="5" s="1"/>
  <c r="I59" i="5" s="1"/>
  <c r="B16" i="7"/>
  <c r="K3" i="7" s="1"/>
  <c r="B16" i="6"/>
  <c r="K23" i="6" s="1"/>
  <c r="M14" i="3"/>
  <c r="E10" i="5" s="1"/>
  <c r="M10" i="5" s="1"/>
  <c r="I22" i="3"/>
  <c r="A18" i="5" s="1"/>
  <c r="I18" i="5" s="1"/>
  <c r="J29" i="3"/>
  <c r="B25" i="5" s="1"/>
  <c r="J25" i="5" s="1"/>
  <c r="K36" i="3"/>
  <c r="C32" i="5" s="1"/>
  <c r="K32" i="5" s="1"/>
  <c r="L43" i="3"/>
  <c r="D39" i="5" s="1"/>
  <c r="L39" i="5" s="1"/>
  <c r="M50" i="3"/>
  <c r="E46" i="5" s="1"/>
  <c r="M46" i="5" s="1"/>
  <c r="L55" i="3"/>
  <c r="D51" i="5" s="1"/>
  <c r="L51" i="5" s="1"/>
  <c r="I58" i="3"/>
  <c r="A54" i="5" s="1"/>
  <c r="I54" i="5" s="1"/>
  <c r="J4" i="2"/>
  <c r="B4" i="4" s="1"/>
  <c r="J4" i="4" s="1"/>
  <c r="I14" i="2"/>
  <c r="A10" i="4" s="1"/>
  <c r="I10" i="4" s="1"/>
  <c r="I3" i="2"/>
  <c r="A3" i="4" s="1"/>
  <c r="I3" i="4" s="1"/>
  <c r="K4" i="2"/>
  <c r="C4" i="4" s="1"/>
  <c r="K4" i="4" s="1"/>
  <c r="M11" i="2"/>
  <c r="E7" i="4" s="1"/>
  <c r="M7" i="4" s="1"/>
  <c r="J14" i="2"/>
  <c r="B10" i="4" s="1"/>
  <c r="J10" i="4" s="1"/>
  <c r="L16" i="2"/>
  <c r="D12" i="4" s="1"/>
  <c r="L12" i="4" s="1"/>
  <c r="I19" i="2"/>
  <c r="A15" i="4" s="1"/>
  <c r="I15" i="4" s="1"/>
  <c r="K21" i="2"/>
  <c r="C17" i="4" s="1"/>
  <c r="K17" i="4" s="1"/>
  <c r="M23" i="2"/>
  <c r="E19" i="4" s="1"/>
  <c r="M19" i="4" s="1"/>
  <c r="J26" i="2"/>
  <c r="B22" i="4" s="1"/>
  <c r="J22" i="4" s="1"/>
  <c r="L28" i="2"/>
  <c r="D24" i="4" s="1"/>
  <c r="L24" i="4" s="1"/>
  <c r="I31" i="2"/>
  <c r="A27" i="4" s="1"/>
  <c r="I27" i="4" s="1"/>
  <c r="K33" i="2"/>
  <c r="C29" i="4" s="1"/>
  <c r="K29" i="4" s="1"/>
  <c r="M35" i="2"/>
  <c r="E31" i="4" s="1"/>
  <c r="M31" i="4" s="1"/>
  <c r="J38" i="2"/>
  <c r="B34" i="4" s="1"/>
  <c r="J34" i="4" s="1"/>
  <c r="L40" i="2"/>
  <c r="D36" i="4" s="1"/>
  <c r="L36" i="4" s="1"/>
  <c r="I43" i="2"/>
  <c r="A39" i="4" s="1"/>
  <c r="I39" i="4" s="1"/>
  <c r="K45" i="2"/>
  <c r="C41" i="4" s="1"/>
  <c r="K41" i="4" s="1"/>
  <c r="M47" i="2"/>
  <c r="E43" i="4" s="1"/>
  <c r="M43" i="4" s="1"/>
  <c r="J50" i="2"/>
  <c r="B46" i="4" s="1"/>
  <c r="J46" i="4" s="1"/>
  <c r="L52" i="2"/>
  <c r="D48" i="4" s="1"/>
  <c r="L48" i="4" s="1"/>
  <c r="I55" i="2"/>
  <c r="A51" i="4" s="1"/>
  <c r="I51" i="4" s="1"/>
  <c r="K57" i="2"/>
  <c r="C53" i="4" s="1"/>
  <c r="K53" i="4" s="1"/>
  <c r="M59" i="2"/>
  <c r="E55" i="4" s="1"/>
  <c r="M55" i="4" s="1"/>
  <c r="J62" i="2"/>
  <c r="B58" i="4" s="1"/>
  <c r="J58" i="4" s="1"/>
  <c r="L64" i="2"/>
  <c r="D60" i="4" s="1"/>
  <c r="L60" i="4" s="1"/>
  <c r="M12" i="3"/>
  <c r="E8" i="5" s="1"/>
  <c r="M8" i="5" s="1"/>
  <c r="J15" i="3"/>
  <c r="B11" i="5" s="1"/>
  <c r="J11" i="5" s="1"/>
  <c r="L17" i="3"/>
  <c r="D13" i="5" s="1"/>
  <c r="L13" i="5" s="1"/>
  <c r="I20" i="3"/>
  <c r="A16" i="5" s="1"/>
  <c r="I16" i="5" s="1"/>
  <c r="K22" i="3"/>
  <c r="C18" i="5" s="1"/>
  <c r="K18" i="5" s="1"/>
  <c r="M24" i="3"/>
  <c r="E20" i="5" s="1"/>
  <c r="M20" i="5" s="1"/>
  <c r="J27" i="3"/>
  <c r="B23" i="5" s="1"/>
  <c r="J23" i="5" s="1"/>
  <c r="L29" i="3"/>
  <c r="D25" i="5" s="1"/>
  <c r="L25" i="5" s="1"/>
  <c r="I32" i="3"/>
  <c r="A28" i="5" s="1"/>
  <c r="I28" i="5" s="1"/>
  <c r="K34" i="3"/>
  <c r="C30" i="5" s="1"/>
  <c r="K30" i="5" s="1"/>
  <c r="M36" i="3"/>
  <c r="E32" i="5" s="1"/>
  <c r="M32" i="5" s="1"/>
  <c r="J39" i="3"/>
  <c r="B35" i="5" s="1"/>
  <c r="J35" i="5" s="1"/>
  <c r="L41" i="3"/>
  <c r="D37" i="5" s="1"/>
  <c r="L37" i="5" s="1"/>
  <c r="I44" i="3"/>
  <c r="A40" i="5" s="1"/>
  <c r="I40" i="5" s="1"/>
  <c r="K46" i="3"/>
  <c r="C42" i="5" s="1"/>
  <c r="K42" i="5" s="1"/>
  <c r="M48" i="3"/>
  <c r="E44" i="5" s="1"/>
  <c r="M44" i="5" s="1"/>
  <c r="J51" i="3"/>
  <c r="B47" i="5" s="1"/>
  <c r="J47" i="5" s="1"/>
  <c r="L53" i="3"/>
  <c r="D49" i="5" s="1"/>
  <c r="L49" i="5" s="1"/>
  <c r="I56" i="3"/>
  <c r="A52" i="5" s="1"/>
  <c r="I52" i="5" s="1"/>
  <c r="K58" i="3"/>
  <c r="C54" i="5" s="1"/>
  <c r="K54" i="5" s="1"/>
  <c r="M60" i="3"/>
  <c r="E56" i="5" s="1"/>
  <c r="M56" i="5" s="1"/>
  <c r="K65" i="3"/>
  <c r="C61" i="5" s="1"/>
  <c r="K61" i="5" s="1"/>
  <c r="J65" i="3"/>
  <c r="B61" i="5" s="1"/>
  <c r="J61" i="5" s="1"/>
  <c r="I65" i="3"/>
  <c r="A61" i="5" s="1"/>
  <c r="I61" i="5" s="1"/>
  <c r="M64" i="3"/>
  <c r="E60" i="5" s="1"/>
  <c r="M60" i="5" s="1"/>
  <c r="L64" i="3"/>
  <c r="D60" i="5" s="1"/>
  <c r="L60" i="5" s="1"/>
  <c r="K64" i="3"/>
  <c r="C60" i="5" s="1"/>
  <c r="K60" i="5" s="1"/>
  <c r="J64" i="3"/>
  <c r="B60" i="5" s="1"/>
  <c r="J60" i="5" s="1"/>
  <c r="I64" i="3"/>
  <c r="A60" i="5" s="1"/>
  <c r="I60" i="5" s="1"/>
  <c r="M63" i="3"/>
  <c r="E59" i="5" s="1"/>
  <c r="M59" i="5" s="1"/>
  <c r="L65" i="3"/>
  <c r="D61" i="5" s="1"/>
  <c r="L61" i="5" s="1"/>
  <c r="J17" i="3"/>
  <c r="B13" i="5" s="1"/>
  <c r="J13" i="5" s="1"/>
  <c r="K24" i="3"/>
  <c r="C20" i="5" s="1"/>
  <c r="K20" i="5" s="1"/>
  <c r="I34" i="3"/>
  <c r="A30" i="5" s="1"/>
  <c r="I30" i="5" s="1"/>
  <c r="J41" i="3"/>
  <c r="B37" i="5" s="1"/>
  <c r="J37" i="5" s="1"/>
  <c r="K48" i="3"/>
  <c r="C44" i="5" s="1"/>
  <c r="K44" i="5" s="1"/>
  <c r="M62" i="3"/>
  <c r="E58" i="5" s="1"/>
  <c r="M58" i="5" s="1"/>
  <c r="J3" i="2"/>
  <c r="B3" i="4" s="1"/>
  <c r="J3" i="4" s="1"/>
  <c r="L4" i="2"/>
  <c r="D4" i="4" s="1"/>
  <c r="L4" i="4" s="1"/>
  <c r="I12" i="2"/>
  <c r="A8" i="4" s="1"/>
  <c r="I8" i="4" s="1"/>
  <c r="K14" i="2"/>
  <c r="C10" i="4" s="1"/>
  <c r="K10" i="4" s="1"/>
  <c r="M16" i="2"/>
  <c r="E12" i="4" s="1"/>
  <c r="M12" i="4" s="1"/>
  <c r="J19" i="2"/>
  <c r="B15" i="4" s="1"/>
  <c r="J15" i="4" s="1"/>
  <c r="L21" i="2"/>
  <c r="D17" i="4" s="1"/>
  <c r="L17" i="4" s="1"/>
  <c r="I24" i="2"/>
  <c r="A20" i="4" s="1"/>
  <c r="I20" i="4" s="1"/>
  <c r="K26" i="2"/>
  <c r="C22" i="4" s="1"/>
  <c r="K22" i="4" s="1"/>
  <c r="M28" i="2"/>
  <c r="E24" i="4" s="1"/>
  <c r="M24" i="4" s="1"/>
  <c r="J31" i="2"/>
  <c r="B27" i="4" s="1"/>
  <c r="J27" i="4" s="1"/>
  <c r="L33" i="2"/>
  <c r="D29" i="4" s="1"/>
  <c r="L29" i="4" s="1"/>
  <c r="I36" i="2"/>
  <c r="A32" i="4" s="1"/>
  <c r="I32" i="4" s="1"/>
  <c r="K38" i="2"/>
  <c r="C34" i="4" s="1"/>
  <c r="K34" i="4" s="1"/>
  <c r="M40" i="2"/>
  <c r="E36" i="4" s="1"/>
  <c r="M36" i="4" s="1"/>
  <c r="J43" i="2"/>
  <c r="B39" i="4" s="1"/>
  <c r="J39" i="4" s="1"/>
  <c r="L45" i="2"/>
  <c r="D41" i="4" s="1"/>
  <c r="L41" i="4" s="1"/>
  <c r="I48" i="2"/>
  <c r="A44" i="4" s="1"/>
  <c r="I44" i="4" s="1"/>
  <c r="K50" i="2"/>
  <c r="C46" i="4" s="1"/>
  <c r="K46" i="4" s="1"/>
  <c r="M52" i="2"/>
  <c r="E48" i="4" s="1"/>
  <c r="M48" i="4" s="1"/>
  <c r="J55" i="2"/>
  <c r="B51" i="4" s="1"/>
  <c r="J51" i="4" s="1"/>
  <c r="L57" i="2"/>
  <c r="D53" i="4" s="1"/>
  <c r="L53" i="4" s="1"/>
  <c r="I60" i="2"/>
  <c r="A56" i="4" s="1"/>
  <c r="I56" i="4" s="1"/>
  <c r="K62" i="2"/>
  <c r="C58" i="4" s="1"/>
  <c r="K58" i="4" s="1"/>
  <c r="M64" i="2"/>
  <c r="E60" i="4" s="1"/>
  <c r="M60" i="4" s="1"/>
  <c r="I13" i="3"/>
  <c r="A9" i="5" s="1"/>
  <c r="I9" i="5" s="1"/>
  <c r="K15" i="3"/>
  <c r="C11" i="5" s="1"/>
  <c r="K11" i="5" s="1"/>
  <c r="M17" i="3"/>
  <c r="E13" i="5" s="1"/>
  <c r="M13" i="5" s="1"/>
  <c r="J20" i="3"/>
  <c r="B16" i="5" s="1"/>
  <c r="J16" i="5" s="1"/>
  <c r="L22" i="3"/>
  <c r="D18" i="5" s="1"/>
  <c r="L18" i="5" s="1"/>
  <c r="I25" i="3"/>
  <c r="A21" i="5" s="1"/>
  <c r="I21" i="5" s="1"/>
  <c r="K27" i="3"/>
  <c r="C23" i="5" s="1"/>
  <c r="K23" i="5" s="1"/>
  <c r="M29" i="3"/>
  <c r="E25" i="5" s="1"/>
  <c r="M25" i="5" s="1"/>
  <c r="J32" i="3"/>
  <c r="B28" i="5" s="1"/>
  <c r="J28" i="5" s="1"/>
  <c r="L34" i="3"/>
  <c r="D30" i="5" s="1"/>
  <c r="L30" i="5" s="1"/>
  <c r="I37" i="3"/>
  <c r="A33" i="5" s="1"/>
  <c r="I33" i="5" s="1"/>
  <c r="K39" i="3"/>
  <c r="C35" i="5" s="1"/>
  <c r="K35" i="5" s="1"/>
  <c r="M41" i="3"/>
  <c r="E37" i="5" s="1"/>
  <c r="M37" i="5" s="1"/>
  <c r="J44" i="3"/>
  <c r="B40" i="5" s="1"/>
  <c r="J40" i="5" s="1"/>
  <c r="L46" i="3"/>
  <c r="D42" i="5" s="1"/>
  <c r="L42" i="5" s="1"/>
  <c r="I49" i="3"/>
  <c r="A45" i="5" s="1"/>
  <c r="I45" i="5" s="1"/>
  <c r="K51" i="3"/>
  <c r="C47" i="5" s="1"/>
  <c r="K47" i="5" s="1"/>
  <c r="M53" i="3"/>
  <c r="E49" i="5" s="1"/>
  <c r="M49" i="5" s="1"/>
  <c r="J56" i="3"/>
  <c r="B52" i="5" s="1"/>
  <c r="J52" i="5" s="1"/>
  <c r="L58" i="3"/>
  <c r="D54" i="5" s="1"/>
  <c r="L54" i="5" s="1"/>
  <c r="I61" i="3"/>
  <c r="A57" i="5" s="1"/>
  <c r="I57" i="5" s="1"/>
  <c r="K63" i="3"/>
  <c r="C59" i="5" s="1"/>
  <c r="K59" i="5" s="1"/>
  <c r="J13" i="3"/>
  <c r="B9" i="5" s="1"/>
  <c r="J9" i="5" s="1"/>
  <c r="K20" i="3"/>
  <c r="C16" i="5" s="1"/>
  <c r="K16" i="5" s="1"/>
  <c r="J25" i="3"/>
  <c r="B21" i="5" s="1"/>
  <c r="J21" i="5" s="1"/>
  <c r="M34" i="3"/>
  <c r="E30" i="5" s="1"/>
  <c r="M30" i="5" s="1"/>
  <c r="J37" i="3"/>
  <c r="B33" i="5" s="1"/>
  <c r="J33" i="5" s="1"/>
  <c r="I42" i="3"/>
  <c r="A38" i="5" s="1"/>
  <c r="I38" i="5" s="1"/>
  <c r="K44" i="3"/>
  <c r="C40" i="5" s="1"/>
  <c r="K40" i="5" s="1"/>
  <c r="M46" i="3"/>
  <c r="E42" i="5" s="1"/>
  <c r="M42" i="5" s="1"/>
  <c r="J49" i="3"/>
  <c r="B45" i="5" s="1"/>
  <c r="J45" i="5" s="1"/>
  <c r="L51" i="3"/>
  <c r="D47" i="5" s="1"/>
  <c r="L47" i="5" s="1"/>
  <c r="I54" i="3"/>
  <c r="A50" i="5" s="1"/>
  <c r="I50" i="5" s="1"/>
  <c r="K56" i="3"/>
  <c r="C52" i="5" s="1"/>
  <c r="K52" i="5" s="1"/>
  <c r="M58" i="3"/>
  <c r="E54" i="5" s="1"/>
  <c r="M54" i="5" s="1"/>
  <c r="J61" i="3"/>
  <c r="B57" i="5" s="1"/>
  <c r="J57" i="5" s="1"/>
  <c r="L3" i="2"/>
  <c r="D3" i="4" s="1"/>
  <c r="L3" i="4" s="1"/>
  <c r="K12" i="2"/>
  <c r="C8" i="4" s="1"/>
  <c r="K8" i="4" s="1"/>
  <c r="M14" i="2"/>
  <c r="E10" i="4" s="1"/>
  <c r="M10" i="4" s="1"/>
  <c r="J17" i="2"/>
  <c r="B13" i="4" s="1"/>
  <c r="J13" i="4" s="1"/>
  <c r="L19" i="2"/>
  <c r="D15" i="4" s="1"/>
  <c r="L15" i="4" s="1"/>
  <c r="I22" i="2"/>
  <c r="A18" i="4" s="1"/>
  <c r="I18" i="4" s="1"/>
  <c r="K24" i="2"/>
  <c r="C20" i="4" s="1"/>
  <c r="K20" i="4" s="1"/>
  <c r="M26" i="2"/>
  <c r="E22" i="4" s="1"/>
  <c r="M22" i="4" s="1"/>
  <c r="J29" i="2"/>
  <c r="B25" i="4" s="1"/>
  <c r="J25" i="4" s="1"/>
  <c r="L31" i="2"/>
  <c r="D27" i="4" s="1"/>
  <c r="L27" i="4" s="1"/>
  <c r="I34" i="2"/>
  <c r="A30" i="4" s="1"/>
  <c r="I30" i="4" s="1"/>
  <c r="K36" i="2"/>
  <c r="C32" i="4" s="1"/>
  <c r="K32" i="4" s="1"/>
  <c r="M38" i="2"/>
  <c r="E34" i="4" s="1"/>
  <c r="M34" i="4" s="1"/>
  <c r="J41" i="2"/>
  <c r="B37" i="4" s="1"/>
  <c r="J37" i="4" s="1"/>
  <c r="L43" i="2"/>
  <c r="D39" i="4" s="1"/>
  <c r="L39" i="4" s="1"/>
  <c r="I46" i="2"/>
  <c r="A42" i="4" s="1"/>
  <c r="I42" i="4" s="1"/>
  <c r="K48" i="2"/>
  <c r="C44" i="4" s="1"/>
  <c r="K44" i="4" s="1"/>
  <c r="M50" i="2"/>
  <c r="E46" i="4" s="1"/>
  <c r="M46" i="4" s="1"/>
  <c r="J53" i="2"/>
  <c r="B49" i="4" s="1"/>
  <c r="J49" i="4" s="1"/>
  <c r="L55" i="2"/>
  <c r="D51" i="4" s="1"/>
  <c r="L51" i="4" s="1"/>
  <c r="I58" i="2"/>
  <c r="A54" i="4" s="1"/>
  <c r="I54" i="4" s="1"/>
  <c r="K60" i="2"/>
  <c r="C56" i="4" s="1"/>
  <c r="K56" i="4" s="1"/>
  <c r="M62" i="2"/>
  <c r="E58" i="4" s="1"/>
  <c r="M58" i="4" s="1"/>
  <c r="J65" i="2"/>
  <c r="B61" i="4" s="1"/>
  <c r="J61" i="4" s="1"/>
  <c r="I11" i="3"/>
  <c r="A7" i="5" s="1"/>
  <c r="I7" i="5" s="1"/>
  <c r="K13" i="3"/>
  <c r="C9" i="5" s="1"/>
  <c r="K9" i="5" s="1"/>
  <c r="M15" i="3"/>
  <c r="E11" i="5" s="1"/>
  <c r="M11" i="5" s="1"/>
  <c r="J18" i="3"/>
  <c r="B14" i="5" s="1"/>
  <c r="J14" i="5" s="1"/>
  <c r="L20" i="3"/>
  <c r="D16" i="5" s="1"/>
  <c r="L16" i="5" s="1"/>
  <c r="I23" i="3"/>
  <c r="A19" i="5" s="1"/>
  <c r="I19" i="5" s="1"/>
  <c r="K25" i="3"/>
  <c r="C21" i="5" s="1"/>
  <c r="K21" i="5" s="1"/>
  <c r="M27" i="3"/>
  <c r="E23" i="5" s="1"/>
  <c r="M23" i="5" s="1"/>
  <c r="J30" i="3"/>
  <c r="B26" i="5" s="1"/>
  <c r="J26" i="5" s="1"/>
  <c r="L32" i="3"/>
  <c r="D28" i="5" s="1"/>
  <c r="L28" i="5" s="1"/>
  <c r="I35" i="3"/>
  <c r="A31" i="5" s="1"/>
  <c r="I31" i="5" s="1"/>
  <c r="K37" i="3"/>
  <c r="C33" i="5" s="1"/>
  <c r="K33" i="5" s="1"/>
  <c r="M39" i="3"/>
  <c r="E35" i="5" s="1"/>
  <c r="M35" i="5" s="1"/>
  <c r="J42" i="3"/>
  <c r="B38" i="5" s="1"/>
  <c r="J38" i="5" s="1"/>
  <c r="L44" i="3"/>
  <c r="D40" i="5" s="1"/>
  <c r="L40" i="5" s="1"/>
  <c r="I47" i="3"/>
  <c r="A43" i="5" s="1"/>
  <c r="I43" i="5" s="1"/>
  <c r="K49" i="3"/>
  <c r="C45" i="5" s="1"/>
  <c r="K45" i="5" s="1"/>
  <c r="M51" i="3"/>
  <c r="E47" i="5" s="1"/>
  <c r="M47" i="5" s="1"/>
  <c r="J54" i="3"/>
  <c r="B50" i="5" s="1"/>
  <c r="J50" i="5" s="1"/>
  <c r="L56" i="3"/>
  <c r="D52" i="5" s="1"/>
  <c r="L52" i="5" s="1"/>
  <c r="I59" i="3"/>
  <c r="A55" i="5" s="1"/>
  <c r="I55" i="5" s="1"/>
  <c r="K61" i="3"/>
  <c r="C57" i="5" s="1"/>
  <c r="K57" i="5" s="1"/>
  <c r="M65" i="3"/>
  <c r="E61" i="5" s="1"/>
  <c r="M61" i="5" s="1"/>
  <c r="I18" i="3"/>
  <c r="A14" i="5" s="1"/>
  <c r="I14" i="5" s="1"/>
  <c r="M22" i="3"/>
  <c r="E18" i="5" s="1"/>
  <c r="M18" i="5" s="1"/>
  <c r="L39" i="3"/>
  <c r="D35" i="5" s="1"/>
  <c r="L35" i="5" s="1"/>
  <c r="M3" i="2"/>
  <c r="E3" i="4" s="1"/>
  <c r="M3" i="4" s="1"/>
  <c r="L12" i="2"/>
  <c r="D8" i="4" s="1"/>
  <c r="L8" i="4" s="1"/>
  <c r="I15" i="2"/>
  <c r="A11" i="4" s="1"/>
  <c r="I11" i="4" s="1"/>
  <c r="K17" i="2"/>
  <c r="C13" i="4" s="1"/>
  <c r="K13" i="4" s="1"/>
  <c r="M19" i="2"/>
  <c r="E15" i="4" s="1"/>
  <c r="M15" i="4" s="1"/>
  <c r="J22" i="2"/>
  <c r="B18" i="4" s="1"/>
  <c r="J18" i="4" s="1"/>
  <c r="L24" i="2"/>
  <c r="D20" i="4" s="1"/>
  <c r="L20" i="4" s="1"/>
  <c r="I27" i="2"/>
  <c r="A23" i="4" s="1"/>
  <c r="I23" i="4" s="1"/>
  <c r="K29" i="2"/>
  <c r="C25" i="4" s="1"/>
  <c r="K25" i="4" s="1"/>
  <c r="M31" i="2"/>
  <c r="E27" i="4" s="1"/>
  <c r="M27" i="4" s="1"/>
  <c r="J34" i="2"/>
  <c r="B30" i="4" s="1"/>
  <c r="J30" i="4" s="1"/>
  <c r="L36" i="2"/>
  <c r="D32" i="4" s="1"/>
  <c r="L32" i="4" s="1"/>
  <c r="I39" i="2"/>
  <c r="A35" i="4" s="1"/>
  <c r="I35" i="4" s="1"/>
  <c r="K41" i="2"/>
  <c r="C37" i="4" s="1"/>
  <c r="K37" i="4" s="1"/>
  <c r="M43" i="2"/>
  <c r="E39" i="4" s="1"/>
  <c r="M39" i="4" s="1"/>
  <c r="J46" i="2"/>
  <c r="B42" i="4" s="1"/>
  <c r="J42" i="4" s="1"/>
  <c r="L48" i="2"/>
  <c r="D44" i="4" s="1"/>
  <c r="L44" i="4" s="1"/>
  <c r="I51" i="2"/>
  <c r="A47" i="4" s="1"/>
  <c r="I47" i="4" s="1"/>
  <c r="K53" i="2"/>
  <c r="C49" i="4" s="1"/>
  <c r="K49" i="4" s="1"/>
  <c r="M55" i="2"/>
  <c r="E51" i="4" s="1"/>
  <c r="M51" i="4" s="1"/>
  <c r="J58" i="2"/>
  <c r="B54" i="4" s="1"/>
  <c r="J54" i="4" s="1"/>
  <c r="L60" i="2"/>
  <c r="D56" i="4" s="1"/>
  <c r="L56" i="4" s="1"/>
  <c r="I63" i="2"/>
  <c r="A59" i="4" s="1"/>
  <c r="I59" i="4" s="1"/>
  <c r="K65" i="2"/>
  <c r="C61" i="4" s="1"/>
  <c r="K61" i="4" s="1"/>
  <c r="J11" i="3"/>
  <c r="B7" i="5" s="1"/>
  <c r="J7" i="5" s="1"/>
  <c r="L13" i="3"/>
  <c r="D9" i="5" s="1"/>
  <c r="L9" i="5" s="1"/>
  <c r="I16" i="3"/>
  <c r="A12" i="5" s="1"/>
  <c r="I12" i="5" s="1"/>
  <c r="K18" i="3"/>
  <c r="C14" i="5" s="1"/>
  <c r="K14" i="5" s="1"/>
  <c r="M20" i="3"/>
  <c r="E16" i="5" s="1"/>
  <c r="M16" i="5" s="1"/>
  <c r="J23" i="3"/>
  <c r="B19" i="5" s="1"/>
  <c r="J19" i="5" s="1"/>
  <c r="L25" i="3"/>
  <c r="D21" i="5" s="1"/>
  <c r="L21" i="5" s="1"/>
  <c r="I28" i="3"/>
  <c r="A24" i="5" s="1"/>
  <c r="I24" i="5" s="1"/>
  <c r="K30" i="3"/>
  <c r="C26" i="5" s="1"/>
  <c r="K26" i="5" s="1"/>
  <c r="M32" i="3"/>
  <c r="E28" i="5" s="1"/>
  <c r="M28" i="5" s="1"/>
  <c r="J35" i="3"/>
  <c r="B31" i="5" s="1"/>
  <c r="J31" i="5" s="1"/>
  <c r="L37" i="3"/>
  <c r="D33" i="5" s="1"/>
  <c r="L33" i="5" s="1"/>
  <c r="I40" i="3"/>
  <c r="A36" i="5" s="1"/>
  <c r="I36" i="5" s="1"/>
  <c r="K42" i="3"/>
  <c r="C38" i="5" s="1"/>
  <c r="K38" i="5" s="1"/>
  <c r="M44" i="3"/>
  <c r="E40" i="5" s="1"/>
  <c r="M40" i="5" s="1"/>
  <c r="J47" i="3"/>
  <c r="B43" i="5" s="1"/>
  <c r="J43" i="5" s="1"/>
  <c r="L49" i="3"/>
  <c r="D45" i="5" s="1"/>
  <c r="L45" i="5" s="1"/>
  <c r="I52" i="3"/>
  <c r="A48" i="5" s="1"/>
  <c r="I48" i="5" s="1"/>
  <c r="K54" i="3"/>
  <c r="C50" i="5" s="1"/>
  <c r="K50" i="5" s="1"/>
  <c r="M56" i="3"/>
  <c r="E52" i="5" s="1"/>
  <c r="M52" i="5" s="1"/>
  <c r="J59" i="3"/>
  <c r="B55" i="5" s="1"/>
  <c r="J55" i="5" s="1"/>
  <c r="L61" i="3"/>
  <c r="D57" i="5" s="1"/>
  <c r="L57" i="5" s="1"/>
  <c r="K32" i="3"/>
  <c r="C28" i="5" s="1"/>
  <c r="K28" i="5" s="1"/>
  <c r="M12" i="2"/>
  <c r="E8" i="4" s="1"/>
  <c r="M8" i="4" s="1"/>
  <c r="J15" i="2"/>
  <c r="B11" i="4" s="1"/>
  <c r="J11" i="4" s="1"/>
  <c r="L17" i="2"/>
  <c r="D13" i="4" s="1"/>
  <c r="L13" i="4" s="1"/>
  <c r="I20" i="2"/>
  <c r="A16" i="4" s="1"/>
  <c r="I16" i="4" s="1"/>
  <c r="K22" i="2"/>
  <c r="C18" i="4" s="1"/>
  <c r="K18" i="4" s="1"/>
  <c r="M24" i="2"/>
  <c r="E20" i="4" s="1"/>
  <c r="M20" i="4" s="1"/>
  <c r="J27" i="2"/>
  <c r="B23" i="4" s="1"/>
  <c r="J23" i="4" s="1"/>
  <c r="L29" i="2"/>
  <c r="D25" i="4" s="1"/>
  <c r="L25" i="4" s="1"/>
  <c r="I32" i="2"/>
  <c r="A28" i="4" s="1"/>
  <c r="I28" i="4" s="1"/>
  <c r="K34" i="2"/>
  <c r="C30" i="4" s="1"/>
  <c r="K30" i="4" s="1"/>
  <c r="M36" i="2"/>
  <c r="E32" i="4" s="1"/>
  <c r="M32" i="4" s="1"/>
  <c r="J39" i="2"/>
  <c r="B35" i="4" s="1"/>
  <c r="J35" i="4" s="1"/>
  <c r="L41" i="2"/>
  <c r="D37" i="4" s="1"/>
  <c r="L37" i="4" s="1"/>
  <c r="I44" i="2"/>
  <c r="A40" i="4" s="1"/>
  <c r="I40" i="4" s="1"/>
  <c r="K46" i="2"/>
  <c r="C42" i="4" s="1"/>
  <c r="K42" i="4" s="1"/>
  <c r="M48" i="2"/>
  <c r="E44" i="4" s="1"/>
  <c r="M44" i="4" s="1"/>
  <c r="J51" i="2"/>
  <c r="B47" i="4" s="1"/>
  <c r="J47" i="4" s="1"/>
  <c r="L53" i="2"/>
  <c r="D49" i="4" s="1"/>
  <c r="L49" i="4" s="1"/>
  <c r="I56" i="2"/>
  <c r="A52" i="4" s="1"/>
  <c r="I52" i="4" s="1"/>
  <c r="K58" i="2"/>
  <c r="C54" i="4" s="1"/>
  <c r="K54" i="4" s="1"/>
  <c r="M60" i="2"/>
  <c r="E56" i="4" s="1"/>
  <c r="M56" i="4" s="1"/>
  <c r="J63" i="2"/>
  <c r="B59" i="4" s="1"/>
  <c r="J59" i="4" s="1"/>
  <c r="L65" i="2"/>
  <c r="D61" i="4" s="1"/>
  <c r="L61" i="4" s="1"/>
  <c r="I4" i="3"/>
  <c r="A4" i="5" s="1"/>
  <c r="I4" i="5" s="1"/>
  <c r="K11" i="3"/>
  <c r="C7" i="5" s="1"/>
  <c r="K7" i="5" s="1"/>
  <c r="M13" i="3"/>
  <c r="E9" i="5" s="1"/>
  <c r="M9" i="5" s="1"/>
  <c r="J16" i="3"/>
  <c r="B12" i="5" s="1"/>
  <c r="J12" i="5" s="1"/>
  <c r="L18" i="3"/>
  <c r="D14" i="5" s="1"/>
  <c r="L14" i="5" s="1"/>
  <c r="I21" i="3"/>
  <c r="A17" i="5" s="1"/>
  <c r="I17" i="5" s="1"/>
  <c r="K23" i="3"/>
  <c r="C19" i="5" s="1"/>
  <c r="K19" i="5" s="1"/>
  <c r="M25" i="3"/>
  <c r="E21" i="5" s="1"/>
  <c r="M21" i="5" s="1"/>
  <c r="J28" i="3"/>
  <c r="B24" i="5" s="1"/>
  <c r="J24" i="5" s="1"/>
  <c r="L30" i="3"/>
  <c r="D26" i="5" s="1"/>
  <c r="L26" i="5" s="1"/>
  <c r="I33" i="3"/>
  <c r="A29" i="5" s="1"/>
  <c r="I29" i="5" s="1"/>
  <c r="K35" i="3"/>
  <c r="C31" i="5" s="1"/>
  <c r="K31" i="5" s="1"/>
  <c r="M37" i="3"/>
  <c r="E33" i="5" s="1"/>
  <c r="M33" i="5" s="1"/>
  <c r="J40" i="3"/>
  <c r="B36" i="5" s="1"/>
  <c r="J36" i="5" s="1"/>
  <c r="L42" i="3"/>
  <c r="D38" i="5" s="1"/>
  <c r="L38" i="5" s="1"/>
  <c r="I45" i="3"/>
  <c r="A41" i="5" s="1"/>
  <c r="I41" i="5" s="1"/>
  <c r="K47" i="3"/>
  <c r="C43" i="5" s="1"/>
  <c r="K43" i="5" s="1"/>
  <c r="M49" i="3"/>
  <c r="E45" i="5" s="1"/>
  <c r="M45" i="5" s="1"/>
  <c r="J52" i="3"/>
  <c r="B48" i="5" s="1"/>
  <c r="J48" i="5" s="1"/>
  <c r="L54" i="3"/>
  <c r="D50" i="5" s="1"/>
  <c r="L50" i="5" s="1"/>
  <c r="I57" i="3"/>
  <c r="A53" i="5" s="1"/>
  <c r="I53" i="5" s="1"/>
  <c r="K59" i="3"/>
  <c r="C55" i="5" s="1"/>
  <c r="K55" i="5" s="1"/>
  <c r="M61" i="3"/>
  <c r="E57" i="5" s="1"/>
  <c r="M57" i="5" s="1"/>
  <c r="N25" i="6"/>
  <c r="N5" i="7" s="1"/>
  <c r="M5" i="7"/>
  <c r="L27" i="3"/>
  <c r="D23" i="5" s="1"/>
  <c r="L23" i="5" s="1"/>
  <c r="M17" i="2"/>
  <c r="E13" i="4" s="1"/>
  <c r="M13" i="4" s="1"/>
  <c r="J20" i="2"/>
  <c r="B16" i="4" s="1"/>
  <c r="J16" i="4" s="1"/>
  <c r="L22" i="2"/>
  <c r="D18" i="4" s="1"/>
  <c r="L18" i="4" s="1"/>
  <c r="I25" i="2"/>
  <c r="A21" i="4" s="1"/>
  <c r="I21" i="4" s="1"/>
  <c r="K27" i="2"/>
  <c r="C23" i="4" s="1"/>
  <c r="K23" i="4" s="1"/>
  <c r="M29" i="2"/>
  <c r="E25" i="4" s="1"/>
  <c r="M25" i="4" s="1"/>
  <c r="J32" i="2"/>
  <c r="B28" i="4" s="1"/>
  <c r="J28" i="4" s="1"/>
  <c r="L34" i="2"/>
  <c r="D30" i="4" s="1"/>
  <c r="L30" i="4" s="1"/>
  <c r="I37" i="2"/>
  <c r="A33" i="4" s="1"/>
  <c r="I33" i="4" s="1"/>
  <c r="K39" i="2"/>
  <c r="C35" i="4" s="1"/>
  <c r="K35" i="4" s="1"/>
  <c r="M41" i="2"/>
  <c r="E37" i="4" s="1"/>
  <c r="M37" i="4" s="1"/>
  <c r="J44" i="2"/>
  <c r="B40" i="4" s="1"/>
  <c r="J40" i="4" s="1"/>
  <c r="L46" i="2"/>
  <c r="D42" i="4" s="1"/>
  <c r="L42" i="4" s="1"/>
  <c r="I49" i="2"/>
  <c r="A45" i="4" s="1"/>
  <c r="I45" i="4" s="1"/>
  <c r="K51" i="2"/>
  <c r="C47" i="4" s="1"/>
  <c r="K47" i="4" s="1"/>
  <c r="M53" i="2"/>
  <c r="E49" i="4" s="1"/>
  <c r="M49" i="4" s="1"/>
  <c r="J56" i="2"/>
  <c r="B52" i="4" s="1"/>
  <c r="J52" i="4" s="1"/>
  <c r="L58" i="2"/>
  <c r="D54" i="4" s="1"/>
  <c r="L54" i="4" s="1"/>
  <c r="I61" i="2"/>
  <c r="A57" i="4" s="1"/>
  <c r="I57" i="4" s="1"/>
  <c r="K63" i="2"/>
  <c r="C59" i="4" s="1"/>
  <c r="K59" i="4" s="1"/>
  <c r="M65" i="2"/>
  <c r="E61" i="4" s="1"/>
  <c r="M61" i="4" s="1"/>
  <c r="J4" i="3"/>
  <c r="B4" i="5" s="1"/>
  <c r="J4" i="5" s="1"/>
  <c r="L11" i="3"/>
  <c r="D7" i="5" s="1"/>
  <c r="L7" i="5" s="1"/>
  <c r="I14" i="3"/>
  <c r="A10" i="5" s="1"/>
  <c r="I10" i="5" s="1"/>
  <c r="K16" i="3"/>
  <c r="C12" i="5" s="1"/>
  <c r="K12" i="5" s="1"/>
  <c r="M18" i="3"/>
  <c r="E14" i="5" s="1"/>
  <c r="M14" i="5" s="1"/>
  <c r="J21" i="3"/>
  <c r="B17" i="5" s="1"/>
  <c r="J17" i="5" s="1"/>
  <c r="L23" i="3"/>
  <c r="D19" i="5" s="1"/>
  <c r="L19" i="5" s="1"/>
  <c r="I26" i="3"/>
  <c r="A22" i="5" s="1"/>
  <c r="I22" i="5" s="1"/>
  <c r="K28" i="3"/>
  <c r="C24" i="5" s="1"/>
  <c r="K24" i="5" s="1"/>
  <c r="M30" i="3"/>
  <c r="E26" i="5" s="1"/>
  <c r="M26" i="5" s="1"/>
  <c r="J33" i="3"/>
  <c r="B29" i="5" s="1"/>
  <c r="J29" i="5" s="1"/>
  <c r="L35" i="3"/>
  <c r="D31" i="5" s="1"/>
  <c r="L31" i="5" s="1"/>
  <c r="I38" i="3"/>
  <c r="A34" i="5" s="1"/>
  <c r="I34" i="5" s="1"/>
  <c r="K40" i="3"/>
  <c r="C36" i="5" s="1"/>
  <c r="K36" i="5" s="1"/>
  <c r="M42" i="3"/>
  <c r="E38" i="5" s="1"/>
  <c r="M38" i="5" s="1"/>
  <c r="J45" i="3"/>
  <c r="B41" i="5" s="1"/>
  <c r="J41" i="5" s="1"/>
  <c r="L47" i="3"/>
  <c r="D43" i="5" s="1"/>
  <c r="L43" i="5" s="1"/>
  <c r="I50" i="3"/>
  <c r="A46" i="5" s="1"/>
  <c r="I46" i="5" s="1"/>
  <c r="K52" i="3"/>
  <c r="C48" i="5" s="1"/>
  <c r="K48" i="5" s="1"/>
  <c r="M54" i="3"/>
  <c r="E50" i="5" s="1"/>
  <c r="M50" i="5" s="1"/>
  <c r="J57" i="3"/>
  <c r="B53" i="5" s="1"/>
  <c r="J53" i="5" s="1"/>
  <c r="L59" i="3"/>
  <c r="D55" i="5" s="1"/>
  <c r="L55" i="5" s="1"/>
  <c r="I62" i="3"/>
  <c r="A58" i="5" s="1"/>
  <c r="I58" i="5" s="1"/>
  <c r="L15" i="3"/>
  <c r="D11" i="5" s="1"/>
  <c r="L11" i="5" s="1"/>
  <c r="I30" i="3"/>
  <c r="A26" i="5" s="1"/>
  <c r="I26" i="5" s="1"/>
  <c r="J13" i="2"/>
  <c r="B9" i="4" s="1"/>
  <c r="J9" i="4" s="1"/>
  <c r="L15" i="2"/>
  <c r="D11" i="4" s="1"/>
  <c r="L11" i="4" s="1"/>
  <c r="I18" i="2"/>
  <c r="A14" i="4" s="1"/>
  <c r="I14" i="4" s="1"/>
  <c r="M22" i="2"/>
  <c r="E18" i="4" s="1"/>
  <c r="M18" i="4" s="1"/>
  <c r="J25" i="2"/>
  <c r="B21" i="4" s="1"/>
  <c r="J21" i="4" s="1"/>
  <c r="L27" i="2"/>
  <c r="D23" i="4" s="1"/>
  <c r="L23" i="4" s="1"/>
  <c r="I30" i="2"/>
  <c r="A26" i="4" s="1"/>
  <c r="I26" i="4" s="1"/>
  <c r="K32" i="2"/>
  <c r="C28" i="4" s="1"/>
  <c r="K28" i="4" s="1"/>
  <c r="M34" i="2"/>
  <c r="E30" i="4" s="1"/>
  <c r="M30" i="4" s="1"/>
  <c r="J37" i="2"/>
  <c r="B33" i="4" s="1"/>
  <c r="J33" i="4" s="1"/>
  <c r="L39" i="2"/>
  <c r="D35" i="4" s="1"/>
  <c r="L35" i="4" s="1"/>
  <c r="I42" i="2"/>
  <c r="A38" i="4" s="1"/>
  <c r="I38" i="4" s="1"/>
  <c r="K44" i="2"/>
  <c r="C40" i="4" s="1"/>
  <c r="K40" i="4" s="1"/>
  <c r="M46" i="2"/>
  <c r="E42" i="4" s="1"/>
  <c r="M42" i="4" s="1"/>
  <c r="J49" i="2"/>
  <c r="B45" i="4" s="1"/>
  <c r="J45" i="4" s="1"/>
  <c r="L51" i="2"/>
  <c r="D47" i="4" s="1"/>
  <c r="L47" i="4" s="1"/>
  <c r="I54" i="2"/>
  <c r="A50" i="4" s="1"/>
  <c r="I50" i="4" s="1"/>
  <c r="K56" i="2"/>
  <c r="C52" i="4" s="1"/>
  <c r="K52" i="4" s="1"/>
  <c r="M58" i="2"/>
  <c r="E54" i="4" s="1"/>
  <c r="M54" i="4" s="1"/>
  <c r="J61" i="2"/>
  <c r="B57" i="4" s="1"/>
  <c r="J57" i="4" s="1"/>
  <c r="I3" i="3"/>
  <c r="A3" i="5" s="1"/>
  <c r="I3" i="5" s="1"/>
  <c r="K4" i="3"/>
  <c r="C4" i="5" s="1"/>
  <c r="K4" i="5" s="1"/>
  <c r="M11" i="3"/>
  <c r="E7" i="5" s="1"/>
  <c r="M7" i="5" s="1"/>
  <c r="J14" i="3"/>
  <c r="B10" i="5" s="1"/>
  <c r="J10" i="5" s="1"/>
  <c r="L16" i="3"/>
  <c r="D12" i="5" s="1"/>
  <c r="L12" i="5" s="1"/>
  <c r="I19" i="3"/>
  <c r="A15" i="5" s="1"/>
  <c r="I15" i="5" s="1"/>
  <c r="K21" i="3"/>
  <c r="C17" i="5" s="1"/>
  <c r="K17" i="5" s="1"/>
  <c r="M23" i="3"/>
  <c r="E19" i="5" s="1"/>
  <c r="M19" i="5" s="1"/>
  <c r="J26" i="3"/>
  <c r="B22" i="5" s="1"/>
  <c r="J22" i="5" s="1"/>
  <c r="L28" i="3"/>
  <c r="D24" i="5" s="1"/>
  <c r="L24" i="5" s="1"/>
  <c r="I31" i="3"/>
  <c r="A27" i="5" s="1"/>
  <c r="I27" i="5" s="1"/>
  <c r="K33" i="3"/>
  <c r="C29" i="5" s="1"/>
  <c r="K29" i="5" s="1"/>
  <c r="M35" i="3"/>
  <c r="E31" i="5" s="1"/>
  <c r="M31" i="5" s="1"/>
  <c r="J38" i="3"/>
  <c r="B34" i="5" s="1"/>
  <c r="J34" i="5" s="1"/>
  <c r="L40" i="3"/>
  <c r="D36" i="5" s="1"/>
  <c r="L36" i="5" s="1"/>
  <c r="I43" i="3"/>
  <c r="A39" i="5" s="1"/>
  <c r="I39" i="5" s="1"/>
  <c r="K45" i="3"/>
  <c r="C41" i="5" s="1"/>
  <c r="K41" i="5" s="1"/>
  <c r="M47" i="3"/>
  <c r="E43" i="5" s="1"/>
  <c r="M43" i="5" s="1"/>
  <c r="J50" i="3"/>
  <c r="B46" i="5" s="1"/>
  <c r="J46" i="5" s="1"/>
  <c r="L52" i="3"/>
  <c r="D48" i="5" s="1"/>
  <c r="L48" i="5" s="1"/>
  <c r="I55" i="3"/>
  <c r="A51" i="5" s="1"/>
  <c r="I51" i="5" s="1"/>
  <c r="K57" i="3"/>
  <c r="C53" i="5" s="1"/>
  <c r="K53" i="5" s="1"/>
  <c r="M59" i="3"/>
  <c r="E55" i="5" s="1"/>
  <c r="M55" i="5" s="1"/>
  <c r="J62" i="3"/>
  <c r="B58" i="5" s="1"/>
  <c r="J58" i="5" s="1"/>
  <c r="K50" i="3"/>
  <c r="C46" i="5" s="1"/>
  <c r="K46" i="5" s="1"/>
  <c r="M52" i="3"/>
  <c r="E48" i="5" s="1"/>
  <c r="M48" i="5" s="1"/>
  <c r="J55" i="3"/>
  <c r="B51" i="5" s="1"/>
  <c r="J51" i="5" s="1"/>
  <c r="L57" i="3"/>
  <c r="D53" i="5" s="1"/>
  <c r="L53" i="5" s="1"/>
  <c r="I60" i="3"/>
  <c r="A56" i="5" s="1"/>
  <c r="I56" i="5" s="1"/>
  <c r="K62" i="3"/>
  <c r="C58" i="5" s="1"/>
  <c r="K58" i="5" s="1"/>
  <c r="N93" i="6"/>
  <c r="N9" i="7" s="1"/>
  <c r="M9" i="7"/>
  <c r="M8" i="7"/>
  <c r="M7" i="7"/>
  <c r="K64" i="4" l="1"/>
  <c r="K66" i="4" s="1"/>
  <c r="I59" i="6" s="1"/>
  <c r="J64" i="5"/>
  <c r="J66" i="5" s="1"/>
  <c r="G42" i="6" s="1"/>
  <c r="K64" i="5"/>
  <c r="K66" i="5" s="1"/>
  <c r="G59" i="6" s="1"/>
  <c r="L64" i="5"/>
  <c r="L66" i="5" s="1"/>
  <c r="G76" i="6" s="1"/>
  <c r="I64" i="4"/>
  <c r="I66" i="4" s="1"/>
  <c r="I25" i="6" s="1"/>
  <c r="I64" i="5"/>
  <c r="I66" i="5" s="1"/>
  <c r="G25" i="6" s="1"/>
  <c r="M64" i="4"/>
  <c r="M66" i="4" s="1"/>
  <c r="I93" i="6" s="1"/>
  <c r="M64" i="5"/>
  <c r="M66" i="5" s="1"/>
  <c r="G93" i="6" s="1"/>
  <c r="L64" i="4"/>
  <c r="L66" i="4" s="1"/>
  <c r="I76" i="6" s="1"/>
  <c r="J64" i="4"/>
  <c r="J66" i="4" s="1"/>
  <c r="I42" i="6" s="1"/>
  <c r="I6" i="7" s="1"/>
  <c r="I5" i="7" l="1"/>
  <c r="J25" i="6"/>
  <c r="J5" i="7" s="1"/>
  <c r="J42" i="6"/>
  <c r="J6" i="7" s="1"/>
  <c r="I7" i="7"/>
  <c r="J59" i="6"/>
  <c r="J7" i="7" s="1"/>
  <c r="H76" i="6"/>
  <c r="H8" i="7" s="1"/>
  <c r="K76" i="6"/>
  <c r="G8" i="7"/>
  <c r="K42" i="6"/>
  <c r="H42" i="6"/>
  <c r="H6" i="7" s="1"/>
  <c r="G6" i="7"/>
  <c r="J76" i="6"/>
  <c r="J8" i="7" s="1"/>
  <c r="I8" i="7"/>
  <c r="K93" i="6"/>
  <c r="H93" i="6"/>
  <c r="H9" i="7" s="1"/>
  <c r="G9" i="7"/>
  <c r="H25" i="6"/>
  <c r="H5" i="7" s="1"/>
  <c r="K25" i="6"/>
  <c r="G5" i="7"/>
  <c r="H59" i="6"/>
  <c r="H7" i="7" s="1"/>
  <c r="G7" i="7"/>
  <c r="K59" i="6"/>
  <c r="I9" i="7"/>
  <c r="J93" i="6"/>
  <c r="J9" i="7" s="1"/>
  <c r="K9" i="7" l="1"/>
  <c r="L93" i="6"/>
  <c r="L9" i="7" s="1"/>
  <c r="O93" i="6"/>
  <c r="K6" i="7"/>
  <c r="L42" i="6"/>
  <c r="L6" i="7" s="1"/>
  <c r="O42" i="6"/>
  <c r="K8" i="7"/>
  <c r="L76" i="6"/>
  <c r="L8" i="7" s="1"/>
  <c r="O76" i="6"/>
  <c r="K7" i="7"/>
  <c r="O59" i="6"/>
  <c r="L59" i="6"/>
  <c r="L7" i="7" s="1"/>
  <c r="K5" i="7"/>
  <c r="L25" i="6"/>
  <c r="L5" i="7" s="1"/>
  <c r="O25" i="6"/>
  <c r="P59" i="6" l="1"/>
  <c r="O7" i="7"/>
  <c r="R7" i="7" s="1"/>
  <c r="P76" i="6"/>
  <c r="O8" i="7"/>
  <c r="R8" i="7" s="1"/>
  <c r="O6" i="7"/>
  <c r="R6" i="7" s="1"/>
  <c r="P42" i="6"/>
  <c r="O9" i="7"/>
  <c r="R9" i="7" s="1"/>
  <c r="P93" i="6"/>
  <c r="P25" i="6"/>
  <c r="O5" i="7"/>
  <c r="R5" i="7" s="1"/>
  <c r="P5" i="7" l="1"/>
  <c r="J115" i="6"/>
  <c r="M115" i="6"/>
  <c r="K115" i="6"/>
  <c r="U115" i="6"/>
  <c r="Q115" i="6"/>
  <c r="N115" i="6"/>
  <c r="P115" i="6"/>
  <c r="E115" i="6"/>
  <c r="H115" i="6"/>
  <c r="T115" i="6"/>
  <c r="I115" i="6"/>
  <c r="L115" i="6"/>
  <c r="F115" i="6"/>
  <c r="G115" i="6"/>
  <c r="R115" i="6"/>
  <c r="S115" i="6"/>
  <c r="O115" i="6"/>
  <c r="P8" i="7"/>
  <c r="T118" i="6"/>
  <c r="N118" i="6"/>
  <c r="E118" i="6"/>
  <c r="L118" i="6"/>
  <c r="J118" i="6"/>
  <c r="G118" i="6"/>
  <c r="Q118" i="6"/>
  <c r="P118" i="6"/>
  <c r="H118" i="6"/>
  <c r="K118" i="6"/>
  <c r="I118" i="6"/>
  <c r="M118" i="6"/>
  <c r="O118" i="6"/>
  <c r="R118" i="6"/>
  <c r="U118" i="6"/>
  <c r="S118" i="6"/>
  <c r="F118" i="6"/>
  <c r="P9" i="7"/>
  <c r="K119" i="6"/>
  <c r="F119" i="6"/>
  <c r="R119" i="6"/>
  <c r="P119" i="6"/>
  <c r="T119" i="6"/>
  <c r="U119" i="6"/>
  <c r="E119" i="6"/>
  <c r="N119" i="6"/>
  <c r="Q119" i="6"/>
  <c r="S119" i="6"/>
  <c r="G119" i="6"/>
  <c r="I119" i="6"/>
  <c r="L119" i="6"/>
  <c r="H119" i="6"/>
  <c r="J119" i="6"/>
  <c r="M119" i="6"/>
  <c r="O119" i="6"/>
  <c r="P6" i="7"/>
  <c r="T116" i="6"/>
  <c r="R116" i="6"/>
  <c r="Q116" i="6"/>
  <c r="H116" i="6"/>
  <c r="J116" i="6"/>
  <c r="L116" i="6"/>
  <c r="I116" i="6"/>
  <c r="O116" i="6"/>
  <c r="F116" i="6"/>
  <c r="U116" i="6"/>
  <c r="E116" i="6"/>
  <c r="K116" i="6"/>
  <c r="G116" i="6"/>
  <c r="M116" i="6"/>
  <c r="N116" i="6"/>
  <c r="S116" i="6"/>
  <c r="P116" i="6"/>
  <c r="M117" i="6"/>
  <c r="P7" i="7"/>
  <c r="I117" i="6"/>
  <c r="O117" i="6"/>
  <c r="U117" i="6"/>
  <c r="E117" i="6"/>
  <c r="S117" i="6"/>
  <c r="Q117" i="6"/>
  <c r="H117" i="6"/>
  <c r="J117" i="6"/>
  <c r="T117" i="6"/>
  <c r="G117" i="6"/>
  <c r="N117" i="6"/>
  <c r="P117" i="6"/>
  <c r="F117" i="6"/>
  <c r="K117" i="6"/>
  <c r="R117" i="6"/>
  <c r="L117" i="6"/>
  <c r="H121" i="6" l="1"/>
  <c r="P121" i="6"/>
  <c r="E121" i="6"/>
  <c r="I121" i="6"/>
  <c r="T121" i="6"/>
  <c r="O121" i="6"/>
  <c r="Q121" i="6"/>
  <c r="N121" i="6"/>
  <c r="S121" i="6"/>
  <c r="U121" i="6"/>
  <c r="R121" i="6"/>
  <c r="K121" i="6"/>
  <c r="G121" i="6"/>
  <c r="M121" i="6"/>
  <c r="F121" i="6"/>
  <c r="J121" i="6"/>
  <c r="L121" i="6"/>
</calcChain>
</file>

<file path=xl/sharedStrings.xml><?xml version="1.0" encoding="utf-8"?>
<sst xmlns="http://schemas.openxmlformats.org/spreadsheetml/2006/main" count="603" uniqueCount="238">
  <si>
    <t>Constants</t>
  </si>
  <si>
    <t>CO-PO Mapping</t>
  </si>
  <si>
    <t>Teacher</t>
  </si>
  <si>
    <t>MEE A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</si>
  <si>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</si>
  <si>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</si>
  <si>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</si>
  <si>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</si>
  <si>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</si>
  <si>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</si>
  <si>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</si>
  <si>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</si>
  <si>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</si>
  <si>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</si>
  <si>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</si>
  <si>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</si>
  <si>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</si>
  <si>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</si>
  <si>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</si>
  <si>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</si>
  <si>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</si>
  <si>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</si>
  <si>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</si>
  <si>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</si>
  <si>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</si>
  <si>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</si>
  <si>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</si>
  <si>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</si>
  <si>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</si>
  <si>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</si>
  <si>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</si>
  <si>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</si>
  <si>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</si>
  <si>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</si>
  <si>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</si>
  <si>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CO5</t>
  </si>
  <si>
    <t>Subject_Code</t>
  </si>
  <si>
    <t>19MEE383</t>
  </si>
  <si>
    <t>Subject_Name</t>
  </si>
  <si>
    <t>Machine Dynamics lab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</si>
  <si>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</si>
  <si>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</si>
  <si>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</si>
  <si>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</si>
  <si>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</si>
  <si>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</si>
  <si>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</si>
  <si>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</si>
  <si>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</si>
  <si>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</si>
  <si>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</si>
  <si>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</si>
  <si>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</si>
  <si>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</si>
  <si>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</si>
  <si>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</si>
  <si>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</si>
  <si>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</si>
  <si>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</si>
  <si>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</si>
  <si>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</si>
  <si>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</si>
  <si>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</si>
  <si>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</si>
  <si>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</si>
  <si>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</si>
  <si>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</si>
  <si>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</si>
  <si>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</si>
  <si>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</si>
  <si>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</si>
  <si>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</si>
  <si>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</si>
  <si>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</si>
  <si>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</si>
  <si>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</si>
  <si>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</si>
  <si>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</si>
  <si>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</si>
  <si>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</si>
  <si>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</si>
  <si>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</si>
  <si>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</si>
  <si>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</si>
  <si>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</si>
  <si>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</si>
  <si>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</si>
  <si>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</si>
  <si>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</si>
  <si>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</si>
  <si>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</si>
  <si>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</si>
  <si>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</si>
  <si>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</si>
  <si>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</si>
  <si>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</si>
  <si>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</si>
  <si>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</si>
  <si>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</si>
  <si>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</si>
  <si>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</si>
  <si>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</si>
  <si>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</si>
  <si>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</si>
  <si>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</si>
  <si>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</si>
  <si>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</si>
  <si>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</si>
  <si>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</si>
  <si>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</si>
  <si>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</si>
  <si>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</si>
  <si>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</si>
  <si>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</si>
  <si>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</si>
  <si>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A_2019_MEE_Even_19MEE383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</si>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</sst>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1F51564B-3112-4EDA-9020-8F39B9756548}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C17" sqref="C17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/>
      <c r="H3" s="7">
        <v>1</v>
      </c>
      <c r="I3" s="7">
        <v>1</v>
      </c>
      <c r="J3" s="7"/>
      <c r="K3" s="7"/>
      <c r="L3" s="7"/>
      <c r="M3" s="7">
        <v>1</v>
      </c>
      <c r="N3" s="7">
        <v>2</v>
      </c>
      <c r="O3" s="7"/>
      <c r="P3" s="7">
        <v>1</v>
      </c>
      <c r="Q3" s="7">
        <v>2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/>
      <c r="H4" s="9">
        <v>1</v>
      </c>
      <c r="I4" s="9">
        <v>1</v>
      </c>
      <c r="J4" s="9"/>
      <c r="K4" s="9"/>
      <c r="L4" s="9"/>
      <c r="M4" s="9">
        <v>1</v>
      </c>
      <c r="N4" s="9">
        <v>2</v>
      </c>
      <c r="O4" s="9"/>
      <c r="P4" s="9">
        <v>1</v>
      </c>
      <c r="Q4" s="9">
        <v>2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>
        <v>1</v>
      </c>
      <c r="J5" s="7"/>
      <c r="K5" s="7"/>
      <c r="L5" s="7"/>
      <c r="M5" s="7">
        <v>1</v>
      </c>
      <c r="N5" s="7">
        <v>2</v>
      </c>
      <c r="O5" s="7"/>
      <c r="P5" s="7">
        <v>1</v>
      </c>
      <c r="Q5" s="7">
        <v>2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/>
      <c r="H6" s="9">
        <v>1</v>
      </c>
      <c r="I6" s="9">
        <v>1</v>
      </c>
      <c r="J6" s="9"/>
      <c r="K6" s="9"/>
      <c r="L6" s="9"/>
      <c r="M6" s="9">
        <v>1</v>
      </c>
      <c r="N6" s="9">
        <v>2</v>
      </c>
      <c r="O6" s="9"/>
      <c r="P6" s="9">
        <v>1</v>
      </c>
      <c r="Q6" s="9">
        <v>2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2</v>
      </c>
      <c r="G7" s="7"/>
      <c r="H7" s="7">
        <v>1</v>
      </c>
      <c r="I7" s="7">
        <v>1</v>
      </c>
      <c r="J7" s="7"/>
      <c r="K7" s="7"/>
      <c r="L7" s="7"/>
      <c r="M7" s="7">
        <v>1</v>
      </c>
      <c r="N7" s="7">
        <v>2</v>
      </c>
      <c r="O7" s="7"/>
      <c r="P7" s="7">
        <v>1</v>
      </c>
      <c r="Q7" s="7">
        <v>2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55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95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95</v>
      </c>
    </row>
    <row r="14" spans="1:21" x14ac:dyDescent="0.3">
      <c r="A14" s="3" t="s">
        <v>46</v>
      </c>
      <c r="B14" s="15">
        <v>70</v>
      </c>
      <c r="C14" s="2"/>
      <c r="D14" s="11" t="s">
        <v>30</v>
      </c>
      <c r="E14" s="12">
        <v>95</v>
      </c>
    </row>
    <row r="15" spans="1:21" x14ac:dyDescent="0.3">
      <c r="A15" s="5" t="s">
        <v>47</v>
      </c>
      <c r="B15" s="16">
        <v>80</v>
      </c>
      <c r="C15" s="2"/>
      <c r="D15" s="13" t="s">
        <v>32</v>
      </c>
      <c r="E15" s="14">
        <v>95</v>
      </c>
    </row>
    <row r="16" spans="1:21" x14ac:dyDescent="0.3">
      <c r="A16" s="3" t="s">
        <v>48</v>
      </c>
      <c r="B16" s="3">
        <f>100-B15</f>
        <v>20</v>
      </c>
      <c r="C16" s="2"/>
      <c r="D16" s="11" t="s">
        <v>35</v>
      </c>
      <c r="E16" s="12">
        <v>95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75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55</v>
      </c>
      <c r="B26" s="19" t="s">
        <v>56</v>
      </c>
      <c r="C26" s="2"/>
      <c r="D26" s="2"/>
      <c r="E26" s="2"/>
    </row>
    <row r="27" spans="1:5" x14ac:dyDescent="0.3">
      <c r="A27" s="20" t="s">
        <v>57</v>
      </c>
      <c r="B27" s="20" t="s">
        <v>58</v>
      </c>
      <c r="C27" s="2"/>
      <c r="D27" s="2"/>
      <c r="E27" s="2"/>
    </row>
    <row r="28" spans="1:5" x14ac:dyDescent="0.3">
      <c r="A28" s="21" t="s">
        <v>59</v>
      </c>
      <c r="B28" s="21" t="s">
        <v>60</v>
      </c>
      <c r="C28" s="2"/>
      <c r="D28" s="2"/>
      <c r="E28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49" priority="1">
      <formula>ISBLANK(B14)</formula>
    </cfRule>
    <cfRule type="expression" dxfId="48" priority="2">
      <formula>OR(B14&gt;100,B14&lt;0)</formula>
    </cfRule>
  </conditionalFormatting>
  <conditionalFormatting sqref="B17">
    <cfRule type="expression" dxfId="47" priority="5">
      <formula>ISBLANK(B17)</formula>
    </cfRule>
    <cfRule type="expression" dxfId="46" priority="6">
      <formula>OR(B17&gt;100,B17&lt;0)</formula>
    </cfRule>
  </conditionalFormatting>
  <conditionalFormatting sqref="B19">
    <cfRule type="expression" dxfId="45" priority="7">
      <formula>ISBLANK(B19)</formula>
    </cfRule>
    <cfRule type="expression" dxfId="44" priority="8">
      <formula>OR(B19&gt;100,B19&lt;0)</formula>
    </cfRule>
  </conditionalFormatting>
  <conditionalFormatting sqref="E12:E16">
    <cfRule type="expression" dxfId="43" priority="9">
      <formula>ISBLANK(E12)</formula>
    </cfRule>
    <cfRule type="expression" dxfId="42" priority="10">
      <formula>OR(E12&gt;100,E12&lt;0)</formula>
    </cfRule>
  </conditionalFormatting>
  <conditionalFormatting sqref="E3:U7">
    <cfRule type="expression" dxfId="41" priority="19">
      <formula>ISBLANK(E3)</formula>
    </cfRule>
    <cfRule type="expression" dxfId="4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f>SUMIFS(C3:G3, C6:G6, "19MEE383_CO1")</f>
        <v>16</v>
      </c>
      <c r="J3" s="25">
        <f>SUMIFS(C3:G3, C6:G6, "19MEE383_CO2")</f>
        <v>16</v>
      </c>
      <c r="K3" s="25">
        <f>SUMIFS(C3:G3, C6:G6, "19MEE383_CO3")</f>
        <v>16</v>
      </c>
      <c r="L3" s="25">
        <f>SUMIFS(C3:G3, C6:G6, "19MEE383_CO4")</f>
        <v>16</v>
      </c>
      <c r="M3" s="25">
        <f>SUMIFS(C3:G3, C6:G6, "19MEE383_CO5")</f>
        <v>16</v>
      </c>
    </row>
    <row r="4" spans="1:13" x14ac:dyDescent="0.3">
      <c r="A4" s="2"/>
      <c r="B4" s="22" t="s">
        <v>68</v>
      </c>
      <c r="C4" s="26">
        <f>A_Input_Details!B14/100*C3</f>
        <v>11.2</v>
      </c>
      <c r="D4" s="26">
        <f>A_Input_Details!B14/100*D3</f>
        <v>11.2</v>
      </c>
      <c r="E4" s="26">
        <f>A_Input_Details!B14/100*E3</f>
        <v>11.2</v>
      </c>
      <c r="F4" s="26">
        <f>A_Input_Details!B14/100*F3</f>
        <v>11.2</v>
      </c>
      <c r="G4" s="26">
        <f>A_Input_Details!B14/100*G3</f>
        <v>11.2</v>
      </c>
      <c r="I4" s="25">
        <f>SUMIFS(C4:G4, C6:G6, "19MEE383_CO1")</f>
        <v>11.2</v>
      </c>
      <c r="J4" s="25">
        <f>SUMIFS(C4:G4, C6:G6, "19MEE383_CO2")</f>
        <v>11.2</v>
      </c>
      <c r="K4" s="25">
        <f>SUMIFS(C4:G4, C6:G6, "19MEE383_CO3")</f>
        <v>11.2</v>
      </c>
      <c r="L4" s="25">
        <f>SUMIFS(C4:G4, C6:G6, "19MEE383_CO4")</f>
        <v>11.2</v>
      </c>
      <c r="M4" s="25">
        <f>SUMIFS(C4:G4, C6:G6, "19MEE383_CO5")</f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tr">
        <f>CONCATENATE("19MEE383_CO", C5)</f>
        <v>19MEE383_CO1</v>
      </c>
      <c r="D6" s="5" t="str">
        <f>CONCATENATE("19MEE383_CO", D5)</f>
        <v>19MEE383_CO2</v>
      </c>
      <c r="E6" s="5" t="str">
        <f>CONCATENATE("19MEE383_CO", E5)</f>
        <v>19MEE383_CO3</v>
      </c>
      <c r="F6" s="5" t="str">
        <f>CONCATENATE("19MEE383_CO", F5)</f>
        <v>19MEE383_CO4</v>
      </c>
      <c r="G6" s="5" t="str">
        <f>CONCATENATE("19MEE383_CO", G5)</f>
        <v>19MEE383_CO5</v>
      </c>
    </row>
    <row r="7" spans="1:13" x14ac:dyDescent="0.3">
      <c r="A7" s="2"/>
      <c r="B7" s="22" t="s">
        <v>71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72</v>
      </c>
      <c r="C9" s="44"/>
      <c r="D9" s="44"/>
      <c r="E9" s="44"/>
      <c r="F9" s="44"/>
      <c r="G9" s="44"/>
    </row>
    <row r="10" spans="1:13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128</v>
      </c>
      <c r="B11" s="24" t="s">
        <v>129</v>
      </c>
      <c r="C11" s="24">
        <v>12.8</v>
      </c>
      <c r="D11" s="24">
        <v>12.3</v>
      </c>
      <c r="E11" s="24">
        <v>10.8</v>
      </c>
      <c r="F11" s="24">
        <v>12.3</v>
      </c>
      <c r="G11" s="24">
        <v>12.3</v>
      </c>
      <c r="I11" s="25">
        <f>SUMIFS(C11:G11, C6:G6, "19MEE383_CO1")</f>
        <v>12.8</v>
      </c>
      <c r="J11" s="25">
        <f>SUMIFS(C11:G11, C6:G6, "19MEE383_CO2")</f>
        <v>12.3</v>
      </c>
      <c r="K11" s="25">
        <f>SUMIFS(C11:G11, C6:G6, "19MEE383_CO3")</f>
        <v>10.8</v>
      </c>
      <c r="L11" s="25">
        <f>SUMIFS(C11:G11, C6:G6, "19MEE383_CO4")</f>
        <v>12.3</v>
      </c>
      <c r="M11" s="25">
        <f>SUMIFS(C11:G11, C6:G6, "19MEE383_CO5")</f>
        <v>12.3</v>
      </c>
    </row>
    <row r="12" spans="1:13" x14ac:dyDescent="0.3">
      <c r="A12" s="26" t="s">
        <v>130</v>
      </c>
      <c r="B12" s="26" t="s">
        <v>131</v>
      </c>
      <c r="C12" s="26">
        <v>12.4</v>
      </c>
      <c r="D12" s="26">
        <v>11.9</v>
      </c>
      <c r="E12" s="26">
        <v>10.4</v>
      </c>
      <c r="F12" s="26">
        <v>11.9</v>
      </c>
      <c r="G12" s="26">
        <v>11.9</v>
      </c>
      <c r="I12" s="25">
        <f>SUMIFS(C12:G12, C6:G6, "19MEE383_CO1")</f>
        <v>12.4</v>
      </c>
      <c r="J12" s="25">
        <f>SUMIFS(C12:G12, C6:G6, "19MEE383_CO2")</f>
        <v>11.9</v>
      </c>
      <c r="K12" s="25">
        <f>SUMIFS(C12:G12, C6:G6, "19MEE383_CO3")</f>
        <v>10.4</v>
      </c>
      <c r="L12" s="25">
        <f>SUMIFS(C12:G12, C6:G6, "19MEE383_CO4")</f>
        <v>11.9</v>
      </c>
      <c r="M12" s="25">
        <f>SUMIFS(C12:G12, C6:G6, "19MEE383_CO5")</f>
        <v>11.9</v>
      </c>
    </row>
    <row r="13" spans="1:13" x14ac:dyDescent="0.3">
      <c r="A13" s="24" t="s">
        <v>132</v>
      </c>
      <c r="B13" s="24" t="s">
        <v>133</v>
      </c>
      <c r="C13" s="24">
        <v>16.399999999999999</v>
      </c>
      <c r="D13" s="24">
        <v>15.9</v>
      </c>
      <c r="E13" s="24">
        <v>14.4</v>
      </c>
      <c r="F13" s="24">
        <v>15.9</v>
      </c>
      <c r="G13" s="24">
        <v>15.9</v>
      </c>
      <c r="I13" s="25">
        <f>SUMIFS(C13:G13, C6:G6, "19MEE383_CO1")</f>
        <v>16.399999999999999</v>
      </c>
      <c r="J13" s="25">
        <f>SUMIFS(C13:G13, C6:G6, "19MEE383_CO2")</f>
        <v>15.9</v>
      </c>
      <c r="K13" s="25">
        <f>SUMIFS(C13:G13, C6:G6, "19MEE383_CO3")</f>
        <v>14.4</v>
      </c>
      <c r="L13" s="25">
        <f>SUMIFS(C13:G13, C6:G6, "19MEE383_CO4")</f>
        <v>15.9</v>
      </c>
      <c r="M13" s="25">
        <f>SUMIFS(C13:G13, C6:G6, "19MEE383_CO5")</f>
        <v>15.9</v>
      </c>
    </row>
    <row r="14" spans="1:13" x14ac:dyDescent="0.3">
      <c r="A14" s="26" t="s">
        <v>134</v>
      </c>
      <c r="B14" s="26" t="s">
        <v>135</v>
      </c>
      <c r="C14" s="26">
        <v>15.2</v>
      </c>
      <c r="D14" s="26">
        <v>14.7</v>
      </c>
      <c r="E14" s="26">
        <v>13.2</v>
      </c>
      <c r="F14" s="26">
        <v>14.7</v>
      </c>
      <c r="G14" s="26">
        <v>14.7</v>
      </c>
      <c r="I14" s="25">
        <f>SUMIFS(C14:G14, C6:G6, "19MEE383_CO1")</f>
        <v>15.2</v>
      </c>
      <c r="J14" s="25">
        <f>SUMIFS(C14:G14, C6:G6, "19MEE383_CO2")</f>
        <v>14.7</v>
      </c>
      <c r="K14" s="25">
        <f>SUMIFS(C14:G14, C6:G6, "19MEE383_CO3")</f>
        <v>13.2</v>
      </c>
      <c r="L14" s="25">
        <f>SUMIFS(C14:G14, C6:G6, "19MEE383_CO4")</f>
        <v>14.7</v>
      </c>
      <c r="M14" s="25">
        <f>SUMIFS(C14:G14, C6:G6, "19MEE383_CO5")</f>
        <v>14.7</v>
      </c>
    </row>
    <row r="15" spans="1:13" x14ac:dyDescent="0.3">
      <c r="A15" s="24" t="s">
        <v>136</v>
      </c>
      <c r="B15" s="24" t="s">
        <v>137</v>
      </c>
      <c r="C15" s="24">
        <v>10</v>
      </c>
      <c r="D15" s="24">
        <v>9.5</v>
      </c>
      <c r="E15" s="24">
        <v>8</v>
      </c>
      <c r="F15" s="24">
        <v>9.5</v>
      </c>
      <c r="G15" s="24">
        <v>9.5</v>
      </c>
      <c r="I15" s="25">
        <f>SUMIFS(C15:G15, C6:G6, "19MEE383_CO1")</f>
        <v>10</v>
      </c>
      <c r="J15" s="25">
        <f>SUMIFS(C15:G15, C6:G6, "19MEE383_CO2")</f>
        <v>9.5</v>
      </c>
      <c r="K15" s="25">
        <f>SUMIFS(C15:G15, C6:G6, "19MEE383_CO3")</f>
        <v>8</v>
      </c>
      <c r="L15" s="25">
        <f>SUMIFS(C15:G15, C6:G6, "19MEE383_CO4")</f>
        <v>9.5</v>
      </c>
      <c r="M15" s="25">
        <f>SUMIFS(C15:G15, C6:G6, "19MEE383_CO5")</f>
        <v>9.5</v>
      </c>
    </row>
    <row r="16" spans="1:13" x14ac:dyDescent="0.3">
      <c r="A16" s="26" t="s">
        <v>138</v>
      </c>
      <c r="B16" s="26" t="s">
        <v>139</v>
      </c>
      <c r="C16" s="26">
        <v>13</v>
      </c>
      <c r="D16" s="26">
        <v>12.5</v>
      </c>
      <c r="E16" s="26">
        <v>11</v>
      </c>
      <c r="F16" s="26">
        <v>12.5</v>
      </c>
      <c r="G16" s="26">
        <v>12.5</v>
      </c>
      <c r="I16" s="25">
        <f>SUMIFS(C16:G16, C6:G6, "19MEE383_CO1")</f>
        <v>13</v>
      </c>
      <c r="J16" s="25">
        <f>SUMIFS(C16:G16, C6:G6, "19MEE383_CO2")</f>
        <v>12.5</v>
      </c>
      <c r="K16" s="25">
        <f>SUMIFS(C16:G16, C6:G6, "19MEE383_CO3")</f>
        <v>11</v>
      </c>
      <c r="L16" s="25">
        <f>SUMIFS(C16:G16, C6:G6, "19MEE383_CO4")</f>
        <v>12.5</v>
      </c>
      <c r="M16" s="25">
        <f>SUMIFS(C16:G16, C6:G6, "19MEE383_CO5")</f>
        <v>12.5</v>
      </c>
    </row>
    <row r="17" spans="1:13" x14ac:dyDescent="0.3">
      <c r="A17" s="24" t="s">
        <v>140</v>
      </c>
      <c r="B17" s="24" t="s">
        <v>141</v>
      </c>
      <c r="C17" s="24">
        <v>12.4</v>
      </c>
      <c r="D17" s="24">
        <v>11.9</v>
      </c>
      <c r="E17" s="24">
        <v>10.4</v>
      </c>
      <c r="F17" s="24">
        <v>11.9</v>
      </c>
      <c r="G17" s="24">
        <v>11.9</v>
      </c>
      <c r="I17" s="25">
        <f>SUMIFS(C17:G17, C6:G6, "19MEE383_CO1")</f>
        <v>12.4</v>
      </c>
      <c r="J17" s="25">
        <f>SUMIFS(C17:G17, C6:G6, "19MEE383_CO2")</f>
        <v>11.9</v>
      </c>
      <c r="K17" s="25">
        <f>SUMIFS(C17:G17, C6:G6, "19MEE383_CO3")</f>
        <v>10.4</v>
      </c>
      <c r="L17" s="25">
        <f>SUMIFS(C17:G17, C6:G6, "19MEE383_CO4")</f>
        <v>11.9</v>
      </c>
      <c r="M17" s="25">
        <f>SUMIFS(C17:G17, C6:G6, "19MEE383_CO5")</f>
        <v>11.9</v>
      </c>
    </row>
    <row r="18" spans="1:13" x14ac:dyDescent="0.3">
      <c r="A18" s="26" t="s">
        <v>142</v>
      </c>
      <c r="B18" s="26" t="s">
        <v>143</v>
      </c>
      <c r="C18" s="26">
        <v>15</v>
      </c>
      <c r="D18" s="26">
        <v>14.5</v>
      </c>
      <c r="E18" s="26">
        <v>13</v>
      </c>
      <c r="F18" s="26">
        <v>14.5</v>
      </c>
      <c r="G18" s="26">
        <v>14.5</v>
      </c>
      <c r="I18" s="25">
        <f>SUMIFS(C18:G18, C6:G6, "19MEE383_CO1")</f>
        <v>15</v>
      </c>
      <c r="J18" s="25">
        <f>SUMIFS(C18:G18, C6:G6, "19MEE383_CO2")</f>
        <v>14.5</v>
      </c>
      <c r="K18" s="25">
        <f>SUMIFS(C18:G18, C6:G6, "19MEE383_CO3")</f>
        <v>13</v>
      </c>
      <c r="L18" s="25">
        <f>SUMIFS(C18:G18, C6:G6, "19MEE383_CO4")</f>
        <v>14.5</v>
      </c>
      <c r="M18" s="25">
        <f>SUMIFS(C18:G18, C6:G6, "19MEE383_CO5")</f>
        <v>14.5</v>
      </c>
    </row>
    <row r="19" spans="1:13" x14ac:dyDescent="0.3">
      <c r="A19" s="24" t="s">
        <v>144</v>
      </c>
      <c r="B19" s="24" t="s">
        <v>145</v>
      </c>
      <c r="C19" s="24">
        <v>10</v>
      </c>
      <c r="D19" s="24">
        <v>9.5</v>
      </c>
      <c r="E19" s="24">
        <v>8</v>
      </c>
      <c r="F19" s="24">
        <v>9.5</v>
      </c>
      <c r="G19" s="24">
        <v>9.5</v>
      </c>
      <c r="I19" s="25">
        <f>SUMIFS(C19:G19, C6:G6, "19MEE383_CO1")</f>
        <v>10</v>
      </c>
      <c r="J19" s="25">
        <f>SUMIFS(C19:G19, C6:G6, "19MEE383_CO2")</f>
        <v>9.5</v>
      </c>
      <c r="K19" s="25">
        <f>SUMIFS(C19:G19, C6:G6, "19MEE383_CO3")</f>
        <v>8</v>
      </c>
      <c r="L19" s="25">
        <f>SUMIFS(C19:G19, C6:G6, "19MEE383_CO4")</f>
        <v>9.5</v>
      </c>
      <c r="M19" s="25">
        <f>SUMIFS(C19:G19, C6:G6, "19MEE383_CO5")</f>
        <v>9.5</v>
      </c>
    </row>
    <row r="20" spans="1:13" x14ac:dyDescent="0.3">
      <c r="A20" s="26" t="s">
        <v>146</v>
      </c>
      <c r="B20" s="26" t="s">
        <v>147</v>
      </c>
      <c r="C20" s="26">
        <v>14.4</v>
      </c>
      <c r="D20" s="26">
        <v>13.9</v>
      </c>
      <c r="E20" s="26">
        <v>12.4</v>
      </c>
      <c r="F20" s="26">
        <v>13.9</v>
      </c>
      <c r="G20" s="26">
        <v>13.9</v>
      </c>
      <c r="I20" s="25">
        <f>SUMIFS(C20:G20, C6:G6, "19MEE383_CO1")</f>
        <v>14.4</v>
      </c>
      <c r="J20" s="25">
        <f>SUMIFS(C20:G20, C6:G6, "19MEE383_CO2")</f>
        <v>13.9</v>
      </c>
      <c r="K20" s="25">
        <f>SUMIFS(C20:G20, C6:G6, "19MEE383_CO3")</f>
        <v>12.4</v>
      </c>
      <c r="L20" s="25">
        <f>SUMIFS(C20:G20, C6:G6, "19MEE383_CO4")</f>
        <v>13.9</v>
      </c>
      <c r="M20" s="25">
        <f>SUMIFS(C20:G20, C6:G6, "19MEE383_CO5")</f>
        <v>13.9</v>
      </c>
    </row>
    <row r="21" spans="1:13" x14ac:dyDescent="0.3">
      <c r="A21" s="24" t="s">
        <v>148</v>
      </c>
      <c r="B21" s="24" t="s">
        <v>149</v>
      </c>
      <c r="C21" s="24">
        <v>12.4</v>
      </c>
      <c r="D21" s="24">
        <v>11.9</v>
      </c>
      <c r="E21" s="24">
        <v>10.4</v>
      </c>
      <c r="F21" s="24">
        <v>11.9</v>
      </c>
      <c r="G21" s="24">
        <v>11.9</v>
      </c>
      <c r="I21" s="25">
        <f>SUMIFS(C21:G21, C6:G6, "19MEE383_CO1")</f>
        <v>12.4</v>
      </c>
      <c r="J21" s="25">
        <f>SUMIFS(C21:G21, C6:G6, "19MEE383_CO2")</f>
        <v>11.9</v>
      </c>
      <c r="K21" s="25">
        <f>SUMIFS(C21:G21, C6:G6, "19MEE383_CO3")</f>
        <v>10.4</v>
      </c>
      <c r="L21" s="25">
        <f>SUMIFS(C21:G21, C6:G6, "19MEE383_CO4")</f>
        <v>11.9</v>
      </c>
      <c r="M21" s="25">
        <f>SUMIFS(C21:G21, C6:G6, "19MEE383_CO5")</f>
        <v>11.9</v>
      </c>
    </row>
    <row r="22" spans="1:13" x14ac:dyDescent="0.3">
      <c r="A22" s="26" t="s">
        <v>150</v>
      </c>
      <c r="B22" s="26" t="s">
        <v>151</v>
      </c>
      <c r="C22" s="26">
        <v>12.6</v>
      </c>
      <c r="D22" s="26">
        <v>12.1</v>
      </c>
      <c r="E22" s="26">
        <v>10.6</v>
      </c>
      <c r="F22" s="26">
        <v>12.1</v>
      </c>
      <c r="G22" s="26">
        <v>12.1</v>
      </c>
      <c r="I22" s="25">
        <f>SUMIFS(C22:G22, C6:G6, "19MEE383_CO1")</f>
        <v>12.6</v>
      </c>
      <c r="J22" s="25">
        <f>SUMIFS(C22:G22, C6:G6, "19MEE383_CO2")</f>
        <v>12.1</v>
      </c>
      <c r="K22" s="25">
        <f>SUMIFS(C22:G22, C6:G6, "19MEE383_CO3")</f>
        <v>10.6</v>
      </c>
      <c r="L22" s="25">
        <f>SUMIFS(C22:G22, C6:G6, "19MEE383_CO4")</f>
        <v>12.1</v>
      </c>
      <c r="M22" s="25">
        <f>SUMIFS(C22:G22, C6:G6, "19MEE383_CO5")</f>
        <v>12.1</v>
      </c>
    </row>
    <row r="23" spans="1:13" x14ac:dyDescent="0.3">
      <c r="A23" s="24" t="s">
        <v>152</v>
      </c>
      <c r="B23" s="24" t="s">
        <v>153</v>
      </c>
      <c r="C23" s="24">
        <v>12.2</v>
      </c>
      <c r="D23" s="24">
        <v>11.7</v>
      </c>
      <c r="E23" s="24">
        <v>10.199999999999999</v>
      </c>
      <c r="F23" s="24">
        <v>11.7</v>
      </c>
      <c r="G23" s="24">
        <v>11.7</v>
      </c>
      <c r="I23" s="25">
        <f>SUMIFS(C23:G23, C6:G6, "19MEE383_CO1")</f>
        <v>12.2</v>
      </c>
      <c r="J23" s="25">
        <f>SUMIFS(C23:G23, C6:G6, "19MEE383_CO2")</f>
        <v>11.7</v>
      </c>
      <c r="K23" s="25">
        <f>SUMIFS(C23:G23, C6:G6, "19MEE383_CO3")</f>
        <v>10.199999999999999</v>
      </c>
      <c r="L23" s="25">
        <f>SUMIFS(C23:G23, C6:G6, "19MEE383_CO4")</f>
        <v>11.7</v>
      </c>
      <c r="M23" s="25">
        <f>SUMIFS(C23:G23, C6:G6, "19MEE383_CO5")</f>
        <v>11.7</v>
      </c>
    </row>
    <row r="24" spans="1:13" x14ac:dyDescent="0.3">
      <c r="A24" s="26" t="s">
        <v>154</v>
      </c>
      <c r="B24" s="26" t="s">
        <v>155</v>
      </c>
      <c r="C24" s="26">
        <v>13.8</v>
      </c>
      <c r="D24" s="26">
        <v>13.3</v>
      </c>
      <c r="E24" s="26">
        <v>11.8</v>
      </c>
      <c r="F24" s="26">
        <v>13.3</v>
      </c>
      <c r="G24" s="26">
        <v>13.3</v>
      </c>
      <c r="I24" s="25">
        <f>SUMIFS(C24:G24, C6:G6, "19MEE383_CO1")</f>
        <v>13.8</v>
      </c>
      <c r="J24" s="25">
        <f>SUMIFS(C24:G24, C6:G6, "19MEE383_CO2")</f>
        <v>13.3</v>
      </c>
      <c r="K24" s="25">
        <f>SUMIFS(C24:G24, C6:G6, "19MEE383_CO3")</f>
        <v>11.8</v>
      </c>
      <c r="L24" s="25">
        <f>SUMIFS(C24:G24, C6:G6, "19MEE383_CO4")</f>
        <v>13.3</v>
      </c>
      <c r="M24" s="25">
        <f>SUMIFS(C24:G24, C6:G6, "19MEE383_CO5")</f>
        <v>13.3</v>
      </c>
    </row>
    <row r="25" spans="1:13" x14ac:dyDescent="0.3">
      <c r="A25" s="24" t="s">
        <v>156</v>
      </c>
      <c r="B25" s="24" t="s">
        <v>157</v>
      </c>
      <c r="C25" s="24">
        <v>16.399999999999999</v>
      </c>
      <c r="D25" s="24">
        <v>15.9</v>
      </c>
      <c r="E25" s="24">
        <v>14.4</v>
      </c>
      <c r="F25" s="24">
        <v>15.9</v>
      </c>
      <c r="G25" s="24">
        <v>15.9</v>
      </c>
      <c r="I25" s="25">
        <f>SUMIFS(C25:G25, C6:G6, "19MEE383_CO1")</f>
        <v>16.399999999999999</v>
      </c>
      <c r="J25" s="25">
        <f>SUMIFS(C25:G25, C6:G6, "19MEE383_CO2")</f>
        <v>15.9</v>
      </c>
      <c r="K25" s="25">
        <f>SUMIFS(C25:G25, C6:G6, "19MEE383_CO3")</f>
        <v>14.4</v>
      </c>
      <c r="L25" s="25">
        <f>SUMIFS(C25:G25, C6:G6, "19MEE383_CO4")</f>
        <v>15.9</v>
      </c>
      <c r="M25" s="25">
        <f>SUMIFS(C25:G25, C6:G6, "19MEE383_CO5")</f>
        <v>15.9</v>
      </c>
    </row>
    <row r="26" spans="1:13" x14ac:dyDescent="0.3">
      <c r="A26" s="26" t="s">
        <v>158</v>
      </c>
      <c r="B26" s="26" t="s">
        <v>159</v>
      </c>
      <c r="C26" s="26">
        <v>15</v>
      </c>
      <c r="D26" s="26">
        <v>14.5</v>
      </c>
      <c r="E26" s="26">
        <v>13</v>
      </c>
      <c r="F26" s="26">
        <v>14.5</v>
      </c>
      <c r="G26" s="26">
        <v>14.5</v>
      </c>
      <c r="I26" s="25">
        <f>SUMIFS(C26:G26, C6:G6, "19MEE383_CO1")</f>
        <v>15</v>
      </c>
      <c r="J26" s="25">
        <f>SUMIFS(C26:G26, C6:G6, "19MEE383_CO2")</f>
        <v>14.5</v>
      </c>
      <c r="K26" s="25">
        <f>SUMIFS(C26:G26, C6:G6, "19MEE383_CO3")</f>
        <v>13</v>
      </c>
      <c r="L26" s="25">
        <f>SUMIFS(C26:G26, C6:G6, "19MEE383_CO4")</f>
        <v>14.5</v>
      </c>
      <c r="M26" s="25">
        <f>SUMIFS(C26:G26, C6:G6, "19MEE383_CO5")</f>
        <v>14.5</v>
      </c>
    </row>
    <row r="27" spans="1:13" x14ac:dyDescent="0.3">
      <c r="A27" s="24" t="s">
        <v>160</v>
      </c>
      <c r="B27" s="24" t="s">
        <v>161</v>
      </c>
      <c r="C27" s="24">
        <v>16.2</v>
      </c>
      <c r="D27" s="24">
        <v>15.7</v>
      </c>
      <c r="E27" s="24">
        <v>14.2</v>
      </c>
      <c r="F27" s="24">
        <v>15.7</v>
      </c>
      <c r="G27" s="24">
        <v>15.7</v>
      </c>
      <c r="I27" s="25">
        <f>SUMIFS(C27:G27, C6:G6, "19MEE383_CO1")</f>
        <v>16.2</v>
      </c>
      <c r="J27" s="25">
        <f>SUMIFS(C27:G27, C6:G6, "19MEE383_CO2")</f>
        <v>15.7</v>
      </c>
      <c r="K27" s="25">
        <f>SUMIFS(C27:G27, C6:G6, "19MEE383_CO3")</f>
        <v>14.2</v>
      </c>
      <c r="L27" s="25">
        <f>SUMIFS(C27:G27, C6:G6, "19MEE383_CO4")</f>
        <v>15.7</v>
      </c>
      <c r="M27" s="25">
        <f>SUMIFS(C27:G27, C6:G6, "19MEE383_CO5")</f>
        <v>15.7</v>
      </c>
    </row>
    <row r="28" spans="1:13" x14ac:dyDescent="0.3">
      <c r="A28" s="26" t="s">
        <v>162</v>
      </c>
      <c r="B28" s="26" t="s">
        <v>163</v>
      </c>
      <c r="C28" s="26">
        <v>12.8</v>
      </c>
      <c r="D28" s="26">
        <v>12.3</v>
      </c>
      <c r="E28" s="26">
        <v>10.8</v>
      </c>
      <c r="F28" s="26">
        <v>12.3</v>
      </c>
      <c r="G28" s="26">
        <v>12.3</v>
      </c>
      <c r="I28" s="25">
        <f>SUMIFS(C28:G28, C6:G6, "19MEE383_CO1")</f>
        <v>12.8</v>
      </c>
      <c r="J28" s="25">
        <f>SUMIFS(C28:G28, C6:G6, "19MEE383_CO2")</f>
        <v>12.3</v>
      </c>
      <c r="K28" s="25">
        <f>SUMIFS(C28:G28, C6:G6, "19MEE383_CO3")</f>
        <v>10.8</v>
      </c>
      <c r="L28" s="25">
        <f>SUMIFS(C28:G28, C6:G6, "19MEE383_CO4")</f>
        <v>12.3</v>
      </c>
      <c r="M28" s="25">
        <f>SUMIFS(C28:G28, C6:G6, "19MEE383_CO5")</f>
        <v>12.3</v>
      </c>
    </row>
    <row r="29" spans="1:13" x14ac:dyDescent="0.3">
      <c r="A29" s="24" t="s">
        <v>164</v>
      </c>
      <c r="B29" s="24" t="s">
        <v>165</v>
      </c>
      <c r="C29" s="24">
        <v>14</v>
      </c>
      <c r="D29" s="24">
        <v>13.5</v>
      </c>
      <c r="E29" s="24">
        <v>12</v>
      </c>
      <c r="F29" s="24">
        <v>13.5</v>
      </c>
      <c r="G29" s="24">
        <v>13.5</v>
      </c>
      <c r="I29" s="25">
        <f>SUMIFS(C29:G29, C6:G6, "19MEE383_CO1")</f>
        <v>14</v>
      </c>
      <c r="J29" s="25">
        <f>SUMIFS(C29:G29, C6:G6, "19MEE383_CO2")</f>
        <v>13.5</v>
      </c>
      <c r="K29" s="25">
        <f>SUMIFS(C29:G29, C6:G6, "19MEE383_CO3")</f>
        <v>12</v>
      </c>
      <c r="L29" s="25">
        <f>SUMIFS(C29:G29, C6:G6, "19MEE383_CO4")</f>
        <v>13.5</v>
      </c>
      <c r="M29" s="25">
        <f>SUMIFS(C29:G29, C6:G6, "19MEE383_CO5")</f>
        <v>13.5</v>
      </c>
    </row>
    <row r="30" spans="1:13" x14ac:dyDescent="0.3">
      <c r="A30" s="26" t="s">
        <v>166</v>
      </c>
      <c r="B30" s="26" t="s">
        <v>167</v>
      </c>
      <c r="C30" s="26">
        <v>16.600000000000001</v>
      </c>
      <c r="D30" s="26">
        <v>16.100000000000001</v>
      </c>
      <c r="E30" s="26">
        <v>14.6</v>
      </c>
      <c r="F30" s="26">
        <v>16.100000000000001</v>
      </c>
      <c r="G30" s="26">
        <v>16.100000000000001</v>
      </c>
      <c r="I30" s="25">
        <f>SUMIFS(C30:G30, C6:G6, "19MEE383_CO1")</f>
        <v>16.600000000000001</v>
      </c>
      <c r="J30" s="25">
        <f>SUMIFS(C30:G30, C6:G6, "19MEE383_CO2")</f>
        <v>16.100000000000001</v>
      </c>
      <c r="K30" s="25">
        <f>SUMIFS(C30:G30, C6:G6, "19MEE383_CO3")</f>
        <v>14.6</v>
      </c>
      <c r="L30" s="25">
        <f>SUMIFS(C30:G30, C6:G6, "19MEE383_CO4")</f>
        <v>16.100000000000001</v>
      </c>
      <c r="M30" s="25">
        <f>SUMIFS(C30:G30, C6:G6, "19MEE383_CO5")</f>
        <v>16.100000000000001</v>
      </c>
    </row>
    <row r="31" spans="1:13" x14ac:dyDescent="0.3">
      <c r="A31" s="24" t="s">
        <v>168</v>
      </c>
      <c r="B31" s="24" t="s">
        <v>169</v>
      </c>
      <c r="C31" s="24">
        <v>15.4</v>
      </c>
      <c r="D31" s="24">
        <v>14.9</v>
      </c>
      <c r="E31" s="24">
        <v>13.4</v>
      </c>
      <c r="F31" s="24">
        <v>14.9</v>
      </c>
      <c r="G31" s="24">
        <v>14.9</v>
      </c>
      <c r="I31" s="25">
        <f>SUMIFS(C31:G31, C6:G6, "19MEE383_CO1")</f>
        <v>15.4</v>
      </c>
      <c r="J31" s="25">
        <f>SUMIFS(C31:G31, C6:G6, "19MEE383_CO2")</f>
        <v>14.9</v>
      </c>
      <c r="K31" s="25">
        <f>SUMIFS(C31:G31, C6:G6, "19MEE383_CO3")</f>
        <v>13.4</v>
      </c>
      <c r="L31" s="25">
        <f>SUMIFS(C31:G31, C6:G6, "19MEE383_CO4")</f>
        <v>14.9</v>
      </c>
      <c r="M31" s="25">
        <f>SUMIFS(C31:G31, C6:G6, "19MEE383_CO5")</f>
        <v>14.9</v>
      </c>
    </row>
    <row r="32" spans="1:13" x14ac:dyDescent="0.3">
      <c r="A32" s="26" t="s">
        <v>170</v>
      </c>
      <c r="B32" s="26" t="s">
        <v>171</v>
      </c>
      <c r="C32" s="26">
        <v>16</v>
      </c>
      <c r="D32" s="26">
        <v>15.5</v>
      </c>
      <c r="E32" s="26">
        <v>14</v>
      </c>
      <c r="F32" s="26">
        <v>15.5</v>
      </c>
      <c r="G32" s="26">
        <v>15.5</v>
      </c>
      <c r="I32" s="25">
        <f>SUMIFS(C32:G32, C6:G6, "19MEE383_CO1")</f>
        <v>16</v>
      </c>
      <c r="J32" s="25">
        <f>SUMIFS(C32:G32, C6:G6, "19MEE383_CO2")</f>
        <v>15.5</v>
      </c>
      <c r="K32" s="25">
        <f>SUMIFS(C32:G32, C6:G6, "19MEE383_CO3")</f>
        <v>14</v>
      </c>
      <c r="L32" s="25">
        <f>SUMIFS(C32:G32, C6:G6, "19MEE383_CO4")</f>
        <v>15.5</v>
      </c>
      <c r="M32" s="25">
        <f>SUMIFS(C32:G32, C6:G6, "19MEE383_CO5")</f>
        <v>15.5</v>
      </c>
    </row>
    <row r="33" spans="1:13" x14ac:dyDescent="0.3">
      <c r="A33" s="24" t="s">
        <v>172</v>
      </c>
      <c r="B33" s="24" t="s">
        <v>173</v>
      </c>
      <c r="C33" s="24">
        <v>14.4</v>
      </c>
      <c r="D33" s="24">
        <v>13.9</v>
      </c>
      <c r="E33" s="24">
        <v>12.4</v>
      </c>
      <c r="F33" s="24">
        <v>13.9</v>
      </c>
      <c r="G33" s="24">
        <v>13.9</v>
      </c>
      <c r="I33" s="25">
        <f>SUMIFS(C33:G33, C6:G6, "19MEE383_CO1")</f>
        <v>14.4</v>
      </c>
      <c r="J33" s="25">
        <f>SUMIFS(C33:G33, C6:G6, "19MEE383_CO2")</f>
        <v>13.9</v>
      </c>
      <c r="K33" s="25">
        <f>SUMIFS(C33:G33, C6:G6, "19MEE383_CO3")</f>
        <v>12.4</v>
      </c>
      <c r="L33" s="25">
        <f>SUMIFS(C33:G33, C6:G6, "19MEE383_CO4")</f>
        <v>13.9</v>
      </c>
      <c r="M33" s="25">
        <f>SUMIFS(C33:G33, C6:G6, "19MEE383_CO5")</f>
        <v>13.9</v>
      </c>
    </row>
    <row r="34" spans="1:13" x14ac:dyDescent="0.3">
      <c r="A34" s="26" t="s">
        <v>174</v>
      </c>
      <c r="B34" s="26" t="s">
        <v>175</v>
      </c>
      <c r="C34" s="26">
        <v>11</v>
      </c>
      <c r="D34" s="26">
        <v>10.5</v>
      </c>
      <c r="E34" s="26">
        <v>9</v>
      </c>
      <c r="F34" s="26">
        <v>10.5</v>
      </c>
      <c r="G34" s="26">
        <v>10.5</v>
      </c>
      <c r="I34" s="25">
        <f>SUMIFS(C34:G34, C6:G6, "19MEE383_CO1")</f>
        <v>11</v>
      </c>
      <c r="J34" s="25">
        <f>SUMIFS(C34:G34, C6:G6, "19MEE383_CO2")</f>
        <v>10.5</v>
      </c>
      <c r="K34" s="25">
        <f>SUMIFS(C34:G34, C6:G6, "19MEE383_CO3")</f>
        <v>9</v>
      </c>
      <c r="L34" s="25">
        <f>SUMIFS(C34:G34, C6:G6, "19MEE383_CO4")</f>
        <v>10.5</v>
      </c>
      <c r="M34" s="25">
        <f>SUMIFS(C34:G34, C6:G6, "19MEE383_CO5")</f>
        <v>10.5</v>
      </c>
    </row>
    <row r="35" spans="1:13" x14ac:dyDescent="0.3">
      <c r="A35" s="24" t="s">
        <v>176</v>
      </c>
      <c r="B35" s="24" t="s">
        <v>177</v>
      </c>
      <c r="C35" s="24">
        <v>11.4</v>
      </c>
      <c r="D35" s="24">
        <v>10.9</v>
      </c>
      <c r="E35" s="24">
        <v>9.4</v>
      </c>
      <c r="F35" s="24">
        <v>10.9</v>
      </c>
      <c r="G35" s="24">
        <v>10.9</v>
      </c>
      <c r="I35" s="25">
        <f>SUMIFS(C35:G35, C6:G6, "19MEE383_CO1")</f>
        <v>11.4</v>
      </c>
      <c r="J35" s="25">
        <f>SUMIFS(C35:G35, C6:G6, "19MEE383_CO2")</f>
        <v>10.9</v>
      </c>
      <c r="K35" s="25">
        <f>SUMIFS(C35:G35, C6:G6, "19MEE383_CO3")</f>
        <v>9.4</v>
      </c>
      <c r="L35" s="25">
        <f>SUMIFS(C35:G35, C6:G6, "19MEE383_CO4")</f>
        <v>10.9</v>
      </c>
      <c r="M35" s="25">
        <f>SUMIFS(C35:G35, C6:G6, "19MEE383_CO5")</f>
        <v>10.9</v>
      </c>
    </row>
    <row r="36" spans="1:13" x14ac:dyDescent="0.3">
      <c r="A36" s="26" t="s">
        <v>178</v>
      </c>
      <c r="B36" s="26" t="s">
        <v>179</v>
      </c>
      <c r="C36" s="26">
        <v>14.6</v>
      </c>
      <c r="D36" s="26">
        <v>14.1</v>
      </c>
      <c r="E36" s="26">
        <v>12.6</v>
      </c>
      <c r="F36" s="26">
        <v>14.1</v>
      </c>
      <c r="G36" s="26">
        <v>14.1</v>
      </c>
      <c r="I36" s="25">
        <f>SUMIFS(C36:G36, C6:G6, "19MEE383_CO1")</f>
        <v>14.6</v>
      </c>
      <c r="J36" s="25">
        <f>SUMIFS(C36:G36, C6:G6, "19MEE383_CO2")</f>
        <v>14.1</v>
      </c>
      <c r="K36" s="25">
        <f>SUMIFS(C36:G36, C6:G6, "19MEE383_CO3")</f>
        <v>12.6</v>
      </c>
      <c r="L36" s="25">
        <f>SUMIFS(C36:G36, C6:G6, "19MEE383_CO4")</f>
        <v>14.1</v>
      </c>
      <c r="M36" s="25">
        <f>SUMIFS(C36:G36, C6:G6, "19MEE383_CO5")</f>
        <v>14.1</v>
      </c>
    </row>
    <row r="37" spans="1:13" x14ac:dyDescent="0.3">
      <c r="A37" s="24" t="s">
        <v>180</v>
      </c>
      <c r="B37" s="24" t="s">
        <v>181</v>
      </c>
      <c r="C37" s="24">
        <v>15.6</v>
      </c>
      <c r="D37" s="24">
        <v>15.1</v>
      </c>
      <c r="E37" s="24">
        <v>13.6</v>
      </c>
      <c r="F37" s="24">
        <v>15.1</v>
      </c>
      <c r="G37" s="24">
        <v>15.1</v>
      </c>
      <c r="I37" s="25">
        <f>SUMIFS(C37:G37, C6:G6, "19MEE383_CO1")</f>
        <v>15.6</v>
      </c>
      <c r="J37" s="25">
        <f>SUMIFS(C37:G37, C6:G6, "19MEE383_CO2")</f>
        <v>15.1</v>
      </c>
      <c r="K37" s="25">
        <f>SUMIFS(C37:G37, C6:G6, "19MEE383_CO3")</f>
        <v>13.6</v>
      </c>
      <c r="L37" s="25">
        <f>SUMIFS(C37:G37, C6:G6, "19MEE383_CO4")</f>
        <v>15.1</v>
      </c>
      <c r="M37" s="25">
        <f>SUMIFS(C37:G37, C6:G6, "19MEE383_CO5")</f>
        <v>15.1</v>
      </c>
    </row>
    <row r="38" spans="1:13" x14ac:dyDescent="0.3">
      <c r="A38" s="26" t="s">
        <v>182</v>
      </c>
      <c r="B38" s="26" t="s">
        <v>183</v>
      </c>
      <c r="C38" s="26">
        <v>12.6</v>
      </c>
      <c r="D38" s="26">
        <v>12.1</v>
      </c>
      <c r="E38" s="26">
        <v>10.6</v>
      </c>
      <c r="F38" s="26">
        <v>12.1</v>
      </c>
      <c r="G38" s="26">
        <v>12.1</v>
      </c>
      <c r="I38" s="25">
        <f>SUMIFS(C38:G38, C6:G6, "19MEE383_CO1")</f>
        <v>12.6</v>
      </c>
      <c r="J38" s="25">
        <f>SUMIFS(C38:G38, C6:G6, "19MEE383_CO2")</f>
        <v>12.1</v>
      </c>
      <c r="K38" s="25">
        <f>SUMIFS(C38:G38, C6:G6, "19MEE383_CO3")</f>
        <v>10.6</v>
      </c>
      <c r="L38" s="25">
        <f>SUMIFS(C38:G38, C6:G6, "19MEE383_CO4")</f>
        <v>12.1</v>
      </c>
      <c r="M38" s="25">
        <f>SUMIFS(C38:G38, C6:G6, "19MEE383_CO5")</f>
        <v>12.1</v>
      </c>
    </row>
    <row r="39" spans="1:13" x14ac:dyDescent="0.3">
      <c r="A39" s="24" t="s">
        <v>184</v>
      </c>
      <c r="B39" s="24" t="s">
        <v>185</v>
      </c>
      <c r="C39" s="24">
        <v>13</v>
      </c>
      <c r="D39" s="24">
        <v>12.5</v>
      </c>
      <c r="E39" s="24">
        <v>11</v>
      </c>
      <c r="F39" s="24">
        <v>12.5</v>
      </c>
      <c r="G39" s="24">
        <v>12.5</v>
      </c>
      <c r="I39" s="25">
        <f>SUMIFS(C39:G39, C6:G6, "19MEE383_CO1")</f>
        <v>13</v>
      </c>
      <c r="J39" s="25">
        <f>SUMIFS(C39:G39, C6:G6, "19MEE383_CO2")</f>
        <v>12.5</v>
      </c>
      <c r="K39" s="25">
        <f>SUMIFS(C39:G39, C6:G6, "19MEE383_CO3")</f>
        <v>11</v>
      </c>
      <c r="L39" s="25">
        <f>SUMIFS(C39:G39, C6:G6, "19MEE383_CO4")</f>
        <v>12.5</v>
      </c>
      <c r="M39" s="25">
        <f>SUMIFS(C39:G39, C6:G6, "19MEE383_CO5")</f>
        <v>12.5</v>
      </c>
    </row>
    <row r="40" spans="1:13" x14ac:dyDescent="0.3">
      <c r="A40" s="26" t="s">
        <v>186</v>
      </c>
      <c r="B40" s="26" t="s">
        <v>187</v>
      </c>
      <c r="C40" s="26">
        <v>12.2</v>
      </c>
      <c r="D40" s="26">
        <v>11.7</v>
      </c>
      <c r="E40" s="26">
        <v>10.199999999999999</v>
      </c>
      <c r="F40" s="26">
        <v>11.7</v>
      </c>
      <c r="G40" s="26">
        <v>11.7</v>
      </c>
      <c r="I40" s="25">
        <f>SUMIFS(C40:G40, C6:G6, "19MEE383_CO1")</f>
        <v>12.2</v>
      </c>
      <c r="J40" s="25">
        <f>SUMIFS(C40:G40, C6:G6, "19MEE383_CO2")</f>
        <v>11.7</v>
      </c>
      <c r="K40" s="25">
        <f>SUMIFS(C40:G40, C6:G6, "19MEE383_CO3")</f>
        <v>10.199999999999999</v>
      </c>
      <c r="L40" s="25">
        <f>SUMIFS(C40:G40, C6:G6, "19MEE383_CO4")</f>
        <v>11.7</v>
      </c>
      <c r="M40" s="25">
        <f>SUMIFS(C40:G40, C6:G6, "19MEE383_CO5")</f>
        <v>11.7</v>
      </c>
    </row>
    <row r="41" spans="1:13" x14ac:dyDescent="0.3">
      <c r="A41" s="24" t="s">
        <v>188</v>
      </c>
      <c r="B41" s="24" t="s">
        <v>189</v>
      </c>
      <c r="C41" s="24">
        <v>11</v>
      </c>
      <c r="D41" s="24">
        <v>10.5</v>
      </c>
      <c r="E41" s="24">
        <v>9</v>
      </c>
      <c r="F41" s="24">
        <v>10.5</v>
      </c>
      <c r="G41" s="24">
        <v>10.5</v>
      </c>
      <c r="I41" s="25">
        <f>SUMIFS(C41:G41, C6:G6, "19MEE383_CO1")</f>
        <v>11</v>
      </c>
      <c r="J41" s="25">
        <f>SUMIFS(C41:G41, C6:G6, "19MEE383_CO2")</f>
        <v>10.5</v>
      </c>
      <c r="K41" s="25">
        <f>SUMIFS(C41:G41, C6:G6, "19MEE383_CO3")</f>
        <v>9</v>
      </c>
      <c r="L41" s="25">
        <f>SUMIFS(C41:G41, C6:G6, "19MEE383_CO4")</f>
        <v>10.5</v>
      </c>
      <c r="M41" s="25">
        <f>SUMIFS(C41:G41, C6:G6, "19MEE383_CO5")</f>
        <v>10.5</v>
      </c>
    </row>
    <row r="42" spans="1:13" x14ac:dyDescent="0.3">
      <c r="A42" s="26" t="s">
        <v>190</v>
      </c>
      <c r="B42" s="26" t="s">
        <v>191</v>
      </c>
      <c r="C42" s="26">
        <v>15.8</v>
      </c>
      <c r="D42" s="26">
        <v>15.3</v>
      </c>
      <c r="E42" s="26">
        <v>13.8</v>
      </c>
      <c r="F42" s="26">
        <v>15.3</v>
      </c>
      <c r="G42" s="26">
        <v>15.3</v>
      </c>
      <c r="I42" s="25">
        <f>SUMIFS(C42:G42, C6:G6, "19MEE383_CO1")</f>
        <v>15.8</v>
      </c>
      <c r="J42" s="25">
        <f>SUMIFS(C42:G42, C6:G6, "19MEE383_CO2")</f>
        <v>15.3</v>
      </c>
      <c r="K42" s="25">
        <f>SUMIFS(C42:G42, C6:G6, "19MEE383_CO3")</f>
        <v>13.8</v>
      </c>
      <c r="L42" s="25">
        <f>SUMIFS(C42:G42, C6:G6, "19MEE383_CO4")</f>
        <v>15.3</v>
      </c>
      <c r="M42" s="25">
        <f>SUMIFS(C42:G42, C6:G6, "19MEE383_CO5")</f>
        <v>15.3</v>
      </c>
    </row>
    <row r="43" spans="1:13" x14ac:dyDescent="0.3">
      <c r="A43" s="24" t="s">
        <v>192</v>
      </c>
      <c r="B43" s="24" t="s">
        <v>193</v>
      </c>
      <c r="C43" s="24">
        <v>13.8</v>
      </c>
      <c r="D43" s="24">
        <v>13.3</v>
      </c>
      <c r="E43" s="24">
        <v>11.8</v>
      </c>
      <c r="F43" s="24">
        <v>13.3</v>
      </c>
      <c r="G43" s="24">
        <v>13.3</v>
      </c>
      <c r="I43" s="25">
        <f>SUMIFS(C43:G43, C6:G6, "19MEE383_CO1")</f>
        <v>13.8</v>
      </c>
      <c r="J43" s="25">
        <f>SUMIFS(C43:G43, C6:G6, "19MEE383_CO2")</f>
        <v>13.3</v>
      </c>
      <c r="K43" s="25">
        <f>SUMIFS(C43:G43, C6:G6, "19MEE383_CO3")</f>
        <v>11.8</v>
      </c>
      <c r="L43" s="25">
        <f>SUMIFS(C43:G43, C6:G6, "19MEE383_CO4")</f>
        <v>13.3</v>
      </c>
      <c r="M43" s="25">
        <f>SUMIFS(C43:G43, C6:G6, "19MEE383_CO5")</f>
        <v>13.3</v>
      </c>
    </row>
    <row r="44" spans="1:13" x14ac:dyDescent="0.3">
      <c r="A44" s="26" t="s">
        <v>194</v>
      </c>
      <c r="B44" s="26" t="s">
        <v>195</v>
      </c>
      <c r="C44" s="26">
        <v>12.6</v>
      </c>
      <c r="D44" s="26">
        <v>12.1</v>
      </c>
      <c r="E44" s="26">
        <v>10.6</v>
      </c>
      <c r="F44" s="26">
        <v>12.1</v>
      </c>
      <c r="G44" s="26">
        <v>12.1</v>
      </c>
      <c r="I44" s="25">
        <f>SUMIFS(C44:G44, C6:G6, "19MEE383_CO1")</f>
        <v>12.6</v>
      </c>
      <c r="J44" s="25">
        <f>SUMIFS(C44:G44, C6:G6, "19MEE383_CO2")</f>
        <v>12.1</v>
      </c>
      <c r="K44" s="25">
        <f>SUMIFS(C44:G44, C6:G6, "19MEE383_CO3")</f>
        <v>10.6</v>
      </c>
      <c r="L44" s="25">
        <f>SUMIFS(C44:G44, C6:G6, "19MEE383_CO4")</f>
        <v>12.1</v>
      </c>
      <c r="M44" s="25">
        <f>SUMIFS(C44:G44, C6:G6, "19MEE383_CO5")</f>
        <v>12.1</v>
      </c>
    </row>
    <row r="45" spans="1:13" x14ac:dyDescent="0.3">
      <c r="A45" s="24" t="s">
        <v>196</v>
      </c>
      <c r="B45" s="24" t="s">
        <v>197</v>
      </c>
      <c r="C45" s="24">
        <v>12.6</v>
      </c>
      <c r="D45" s="24">
        <v>12.1</v>
      </c>
      <c r="E45" s="24">
        <v>10.6</v>
      </c>
      <c r="F45" s="24">
        <v>12.1</v>
      </c>
      <c r="G45" s="24">
        <v>12.1</v>
      </c>
      <c r="I45" s="25">
        <f>SUMIFS(C45:G45, C6:G6, "19MEE383_CO1")</f>
        <v>12.6</v>
      </c>
      <c r="J45" s="25">
        <f>SUMIFS(C45:G45, C6:G6, "19MEE383_CO2")</f>
        <v>12.1</v>
      </c>
      <c r="K45" s="25">
        <f>SUMIFS(C45:G45, C6:G6, "19MEE383_CO3")</f>
        <v>10.6</v>
      </c>
      <c r="L45" s="25">
        <f>SUMIFS(C45:G45, C6:G6, "19MEE383_CO4")</f>
        <v>12.1</v>
      </c>
      <c r="M45" s="25">
        <f>SUMIFS(C45:G45, C6:G6, "19MEE383_CO5")</f>
        <v>12.1</v>
      </c>
    </row>
    <row r="46" spans="1:13" x14ac:dyDescent="0.3">
      <c r="A46" s="26" t="s">
        <v>198</v>
      </c>
      <c r="B46" s="26" t="s">
        <v>199</v>
      </c>
      <c r="C46" s="26">
        <v>14.2</v>
      </c>
      <c r="D46" s="26">
        <v>13.7</v>
      </c>
      <c r="E46" s="26">
        <v>12.2</v>
      </c>
      <c r="F46" s="26">
        <v>13.7</v>
      </c>
      <c r="G46" s="26">
        <v>13.7</v>
      </c>
      <c r="I46" s="25">
        <f>SUMIFS(C46:G46, C6:G6, "19MEE383_CO1")</f>
        <v>14.2</v>
      </c>
      <c r="J46" s="25">
        <f>SUMIFS(C46:G46, C6:G6, "19MEE383_CO2")</f>
        <v>13.7</v>
      </c>
      <c r="K46" s="25">
        <f>SUMIFS(C46:G46, C6:G6, "19MEE383_CO3")</f>
        <v>12.2</v>
      </c>
      <c r="L46" s="25">
        <f>SUMIFS(C46:G46, C6:G6, "19MEE383_CO4")</f>
        <v>13.7</v>
      </c>
      <c r="M46" s="25">
        <f>SUMIFS(C46:G46, C6:G6, "19MEE383_CO5")</f>
        <v>13.7</v>
      </c>
    </row>
    <row r="47" spans="1:13" x14ac:dyDescent="0.3">
      <c r="A47" s="24" t="s">
        <v>200</v>
      </c>
      <c r="B47" s="24" t="s">
        <v>201</v>
      </c>
      <c r="C47" s="24">
        <v>12.6</v>
      </c>
      <c r="D47" s="24">
        <v>12.1</v>
      </c>
      <c r="E47" s="24">
        <v>10.6</v>
      </c>
      <c r="F47" s="24">
        <v>12.1</v>
      </c>
      <c r="G47" s="24">
        <v>12.1</v>
      </c>
      <c r="I47" s="25">
        <f>SUMIFS(C47:G47, C6:G6, "19MEE383_CO1")</f>
        <v>12.6</v>
      </c>
      <c r="J47" s="25">
        <f>SUMIFS(C47:G47, C6:G6, "19MEE383_CO2")</f>
        <v>12.1</v>
      </c>
      <c r="K47" s="25">
        <f>SUMIFS(C47:G47, C6:G6, "19MEE383_CO3")</f>
        <v>10.6</v>
      </c>
      <c r="L47" s="25">
        <f>SUMIFS(C47:G47, C6:G6, "19MEE383_CO4")</f>
        <v>12.1</v>
      </c>
      <c r="M47" s="25">
        <f>SUMIFS(C47:G47, C6:G6, "19MEE383_CO5")</f>
        <v>12.1</v>
      </c>
    </row>
    <row r="48" spans="1:13" x14ac:dyDescent="0.3">
      <c r="A48" s="26" t="s">
        <v>202</v>
      </c>
      <c r="B48" s="26" t="s">
        <v>203</v>
      </c>
      <c r="C48" s="26">
        <v>14.6</v>
      </c>
      <c r="D48" s="26">
        <v>14.1</v>
      </c>
      <c r="E48" s="26">
        <v>12.6</v>
      </c>
      <c r="F48" s="26">
        <v>14.1</v>
      </c>
      <c r="G48" s="26">
        <v>14.1</v>
      </c>
      <c r="I48" s="25">
        <f>SUMIFS(C48:G48, C6:G6, "19MEE383_CO1")</f>
        <v>14.6</v>
      </c>
      <c r="J48" s="25">
        <f>SUMIFS(C48:G48, C6:G6, "19MEE383_CO2")</f>
        <v>14.1</v>
      </c>
      <c r="K48" s="25">
        <f>SUMIFS(C48:G48, C6:G6, "19MEE383_CO3")</f>
        <v>12.6</v>
      </c>
      <c r="L48" s="25">
        <f>SUMIFS(C48:G48, C6:G6, "19MEE383_CO4")</f>
        <v>14.1</v>
      </c>
      <c r="M48" s="25">
        <f>SUMIFS(C48:G48, C6:G6, "19MEE383_CO5")</f>
        <v>14.1</v>
      </c>
    </row>
    <row r="49" spans="1:13" x14ac:dyDescent="0.3">
      <c r="A49" s="24" t="s">
        <v>204</v>
      </c>
      <c r="B49" s="24" t="s">
        <v>205</v>
      </c>
      <c r="C49" s="24">
        <v>14</v>
      </c>
      <c r="D49" s="24">
        <v>13.5</v>
      </c>
      <c r="E49" s="24">
        <v>12</v>
      </c>
      <c r="F49" s="24">
        <v>13.5</v>
      </c>
      <c r="G49" s="24">
        <v>13.5</v>
      </c>
      <c r="I49" s="25">
        <f>SUMIFS(C49:G49, C6:G6, "19MEE383_CO1")</f>
        <v>14</v>
      </c>
      <c r="J49" s="25">
        <f>SUMIFS(C49:G49, C6:G6, "19MEE383_CO2")</f>
        <v>13.5</v>
      </c>
      <c r="K49" s="25">
        <f>SUMIFS(C49:G49, C6:G6, "19MEE383_CO3")</f>
        <v>12</v>
      </c>
      <c r="L49" s="25">
        <f>SUMIFS(C49:G49, C6:G6, "19MEE383_CO4")</f>
        <v>13.5</v>
      </c>
      <c r="M49" s="25">
        <f>SUMIFS(C49:G49, C6:G6, "19MEE383_CO5")</f>
        <v>13.5</v>
      </c>
    </row>
    <row r="50" spans="1:13" x14ac:dyDescent="0.3">
      <c r="A50" s="26" t="s">
        <v>206</v>
      </c>
      <c r="B50" s="26" t="s">
        <v>207</v>
      </c>
      <c r="C50" s="26">
        <v>13.4</v>
      </c>
      <c r="D50" s="26">
        <v>12.9</v>
      </c>
      <c r="E50" s="26">
        <v>11.4</v>
      </c>
      <c r="F50" s="26">
        <v>12.9</v>
      </c>
      <c r="G50" s="26">
        <v>12.9</v>
      </c>
      <c r="I50" s="25">
        <f>SUMIFS(C50:G50, C6:G6, "19MEE383_CO1")</f>
        <v>13.4</v>
      </c>
      <c r="J50" s="25">
        <f>SUMIFS(C50:G50, C6:G6, "19MEE383_CO2")</f>
        <v>12.9</v>
      </c>
      <c r="K50" s="25">
        <f>SUMIFS(C50:G50, C6:G6, "19MEE383_CO3")</f>
        <v>11.4</v>
      </c>
      <c r="L50" s="25">
        <f>SUMIFS(C50:G50, C6:G6, "19MEE383_CO4")</f>
        <v>12.9</v>
      </c>
      <c r="M50" s="25">
        <f>SUMIFS(C50:G50, C6:G6, "19MEE383_CO5")</f>
        <v>12.9</v>
      </c>
    </row>
    <row r="51" spans="1:13" x14ac:dyDescent="0.3">
      <c r="A51" s="24" t="s">
        <v>208</v>
      </c>
      <c r="B51" s="24" t="s">
        <v>209</v>
      </c>
      <c r="C51" s="24">
        <v>13.2</v>
      </c>
      <c r="D51" s="24">
        <v>12.7</v>
      </c>
      <c r="E51" s="24">
        <v>11.2</v>
      </c>
      <c r="F51" s="24">
        <v>12.7</v>
      </c>
      <c r="G51" s="24">
        <v>12.7</v>
      </c>
      <c r="I51" s="25">
        <f>SUMIFS(C51:G51, C6:G6, "19MEE383_CO1")</f>
        <v>13.2</v>
      </c>
      <c r="J51" s="25">
        <f>SUMIFS(C51:G51, C6:G6, "19MEE383_CO2")</f>
        <v>12.7</v>
      </c>
      <c r="K51" s="25">
        <f>SUMIFS(C51:G51, C6:G6, "19MEE383_CO3")</f>
        <v>11.2</v>
      </c>
      <c r="L51" s="25">
        <f>SUMIFS(C51:G51, C6:G6, "19MEE383_CO4")</f>
        <v>12.7</v>
      </c>
      <c r="M51" s="25">
        <f>SUMIFS(C51:G51, C6:G6, "19MEE383_CO5")</f>
        <v>12.7</v>
      </c>
    </row>
    <row r="52" spans="1:13" x14ac:dyDescent="0.3">
      <c r="A52" s="26" t="s">
        <v>210</v>
      </c>
      <c r="B52" s="26" t="s">
        <v>211</v>
      </c>
      <c r="C52" s="26">
        <v>12.2</v>
      </c>
      <c r="D52" s="26">
        <v>11.7</v>
      </c>
      <c r="E52" s="26">
        <v>10.199999999999999</v>
      </c>
      <c r="F52" s="26">
        <v>11.7</v>
      </c>
      <c r="G52" s="26">
        <v>11.7</v>
      </c>
      <c r="I52" s="25">
        <f>SUMIFS(C52:G52, C6:G6, "19MEE383_CO1")</f>
        <v>12.2</v>
      </c>
      <c r="J52" s="25">
        <f>SUMIFS(C52:G52, C6:G6, "19MEE383_CO2")</f>
        <v>11.7</v>
      </c>
      <c r="K52" s="25">
        <f>SUMIFS(C52:G52, C6:G6, "19MEE383_CO3")</f>
        <v>10.199999999999999</v>
      </c>
      <c r="L52" s="25">
        <f>SUMIFS(C52:G52, C6:G6, "19MEE383_CO4")</f>
        <v>11.7</v>
      </c>
      <c r="M52" s="25">
        <f>SUMIFS(C52:G52, C6:G6, "19MEE383_CO5")</f>
        <v>11.7</v>
      </c>
    </row>
    <row r="53" spans="1:13" x14ac:dyDescent="0.3">
      <c r="A53" s="24" t="s">
        <v>212</v>
      </c>
      <c r="B53" s="24" t="s">
        <v>213</v>
      </c>
      <c r="C53" s="24">
        <v>12.8</v>
      </c>
      <c r="D53" s="24">
        <v>12.3</v>
      </c>
      <c r="E53" s="24">
        <v>10.8</v>
      </c>
      <c r="F53" s="24">
        <v>12.3</v>
      </c>
      <c r="G53" s="24">
        <v>12.3</v>
      </c>
      <c r="I53" s="25">
        <f>SUMIFS(C53:G53, C6:G6, "19MEE383_CO1")</f>
        <v>12.8</v>
      </c>
      <c r="J53" s="25">
        <f>SUMIFS(C53:G53, C6:G6, "19MEE383_CO2")</f>
        <v>12.3</v>
      </c>
      <c r="K53" s="25">
        <f>SUMIFS(C53:G53, C6:G6, "19MEE383_CO3")</f>
        <v>10.8</v>
      </c>
      <c r="L53" s="25">
        <f>SUMIFS(C53:G53, C6:G6, "19MEE383_CO4")</f>
        <v>12.3</v>
      </c>
      <c r="M53" s="25">
        <f>SUMIFS(C53:G53, C6:G6, "19MEE383_CO5")</f>
        <v>12.3</v>
      </c>
    </row>
    <row r="54" spans="1:13" x14ac:dyDescent="0.3">
      <c r="A54" s="26" t="s">
        <v>214</v>
      </c>
      <c r="B54" s="26" t="s">
        <v>215</v>
      </c>
      <c r="C54" s="26">
        <v>14.6</v>
      </c>
      <c r="D54" s="26">
        <v>14.1</v>
      </c>
      <c r="E54" s="26">
        <v>12.6</v>
      </c>
      <c r="F54" s="26">
        <v>14.1</v>
      </c>
      <c r="G54" s="26">
        <v>14.1</v>
      </c>
      <c r="I54" s="25">
        <f>SUMIFS(C54:G54, C6:G6, "19MEE383_CO1")</f>
        <v>14.6</v>
      </c>
      <c r="J54" s="25">
        <f>SUMIFS(C54:G54, C6:G6, "19MEE383_CO2")</f>
        <v>14.1</v>
      </c>
      <c r="K54" s="25">
        <f>SUMIFS(C54:G54, C6:G6, "19MEE383_CO3")</f>
        <v>12.6</v>
      </c>
      <c r="L54" s="25">
        <f>SUMIFS(C54:G54, C6:G6, "19MEE383_CO4")</f>
        <v>14.1</v>
      </c>
      <c r="M54" s="25">
        <f>SUMIFS(C54:G54, C6:G6, "19MEE383_CO5")</f>
        <v>14.1</v>
      </c>
    </row>
    <row r="55" spans="1:13" x14ac:dyDescent="0.3">
      <c r="A55" s="24" t="s">
        <v>216</v>
      </c>
      <c r="B55" s="24" t="s">
        <v>217</v>
      </c>
      <c r="C55" s="24">
        <v>13.2</v>
      </c>
      <c r="D55" s="24">
        <v>12.7</v>
      </c>
      <c r="E55" s="24">
        <v>11.2</v>
      </c>
      <c r="F55" s="24">
        <v>12.7</v>
      </c>
      <c r="G55" s="24">
        <v>12.7</v>
      </c>
      <c r="I55" s="25">
        <f>SUMIFS(C55:G55, C6:G6, "19MEE383_CO1")</f>
        <v>13.2</v>
      </c>
      <c r="J55" s="25">
        <f>SUMIFS(C55:G55, C6:G6, "19MEE383_CO2")</f>
        <v>12.7</v>
      </c>
      <c r="K55" s="25">
        <f>SUMIFS(C55:G55, C6:G6, "19MEE383_CO3")</f>
        <v>11.2</v>
      </c>
      <c r="L55" s="25">
        <f>SUMIFS(C55:G55, C6:G6, "19MEE383_CO4")</f>
        <v>12.7</v>
      </c>
      <c r="M55" s="25">
        <f>SUMIFS(C55:G55, C6:G6, "19MEE383_CO5")</f>
        <v>12.7</v>
      </c>
    </row>
    <row r="56" spans="1:13" x14ac:dyDescent="0.3">
      <c r="A56" s="26" t="s">
        <v>218</v>
      </c>
      <c r="B56" s="26" t="s">
        <v>219</v>
      </c>
      <c r="C56" s="26">
        <v>12.6</v>
      </c>
      <c r="D56" s="26">
        <v>12.1</v>
      </c>
      <c r="E56" s="26">
        <v>10.6</v>
      </c>
      <c r="F56" s="26">
        <v>12.1</v>
      </c>
      <c r="G56" s="26">
        <v>12.1</v>
      </c>
      <c r="I56" s="25">
        <f>SUMIFS(C56:G56, C6:G6, "19MEE383_CO1")</f>
        <v>12.6</v>
      </c>
      <c r="J56" s="25">
        <f>SUMIFS(C56:G56, C6:G6, "19MEE383_CO2")</f>
        <v>12.1</v>
      </c>
      <c r="K56" s="25">
        <f>SUMIFS(C56:G56, C6:G6, "19MEE383_CO3")</f>
        <v>10.6</v>
      </c>
      <c r="L56" s="25">
        <f>SUMIFS(C56:G56, C6:G6, "19MEE383_CO4")</f>
        <v>12.1</v>
      </c>
      <c r="M56" s="25">
        <f>SUMIFS(C56:G56, C6:G6, "19MEE383_CO5")</f>
        <v>12.1</v>
      </c>
    </row>
    <row r="57" spans="1:13" x14ac:dyDescent="0.3">
      <c r="A57" s="24" t="s">
        <v>220</v>
      </c>
      <c r="B57" s="24" t="s">
        <v>221</v>
      </c>
      <c r="C57" s="24">
        <v>12.8</v>
      </c>
      <c r="D57" s="24">
        <v>12.3</v>
      </c>
      <c r="E57" s="24">
        <v>10.8</v>
      </c>
      <c r="F57" s="24">
        <v>12.3</v>
      </c>
      <c r="G57" s="24">
        <v>12.3</v>
      </c>
      <c r="I57" s="25">
        <f>SUMIFS(C57:G57, C6:G6, "19MEE383_CO1")</f>
        <v>12.8</v>
      </c>
      <c r="J57" s="25">
        <f>SUMIFS(C57:G57, C6:G6, "19MEE383_CO2")</f>
        <v>12.3</v>
      </c>
      <c r="K57" s="25">
        <f>SUMIFS(C57:G57, C6:G6, "19MEE383_CO3")</f>
        <v>10.8</v>
      </c>
      <c r="L57" s="25">
        <f>SUMIFS(C57:G57, C6:G6, "19MEE383_CO4")</f>
        <v>12.3</v>
      </c>
      <c r="M57" s="25">
        <f>SUMIFS(C57:G57, C6:G6, "19MEE383_CO5")</f>
        <v>12.3</v>
      </c>
    </row>
    <row r="58" spans="1:13" x14ac:dyDescent="0.3">
      <c r="A58" s="26" t="s">
        <v>222</v>
      </c>
      <c r="B58" s="26" t="s">
        <v>223</v>
      </c>
      <c r="C58" s="26">
        <v>15</v>
      </c>
      <c r="D58" s="26">
        <v>14.5</v>
      </c>
      <c r="E58" s="26">
        <v>13</v>
      </c>
      <c r="F58" s="26">
        <v>14.5</v>
      </c>
      <c r="G58" s="26">
        <v>14.5</v>
      </c>
      <c r="I58" s="25">
        <f>SUMIFS(C58:G58, C6:G6, "19MEE383_CO1")</f>
        <v>15</v>
      </c>
      <c r="J58" s="25">
        <f>SUMIFS(C58:G58, C6:G6, "19MEE383_CO2")</f>
        <v>14.5</v>
      </c>
      <c r="K58" s="25">
        <f>SUMIFS(C58:G58, C6:G6, "19MEE383_CO3")</f>
        <v>13</v>
      </c>
      <c r="L58" s="25">
        <f>SUMIFS(C58:G58, C6:G6, "19MEE383_CO4")</f>
        <v>14.5</v>
      </c>
      <c r="M58" s="25">
        <f>SUMIFS(C58:G58, C6:G6, "19MEE383_CO5")</f>
        <v>14.5</v>
      </c>
    </row>
    <row r="59" spans="1:13" x14ac:dyDescent="0.3">
      <c r="A59" s="24" t="s">
        <v>224</v>
      </c>
      <c r="B59" s="24" t="s">
        <v>225</v>
      </c>
      <c r="C59" s="24">
        <v>14.4</v>
      </c>
      <c r="D59" s="24">
        <v>13.9</v>
      </c>
      <c r="E59" s="24">
        <v>12.4</v>
      </c>
      <c r="F59" s="24">
        <v>13.9</v>
      </c>
      <c r="G59" s="24">
        <v>13.9</v>
      </c>
      <c r="I59" s="25">
        <f>SUMIFS(C59:G59, C6:G6, "19MEE383_CO1")</f>
        <v>14.4</v>
      </c>
      <c r="J59" s="25">
        <f>SUMIFS(C59:G59, C6:G6, "19MEE383_CO2")</f>
        <v>13.9</v>
      </c>
      <c r="K59" s="25">
        <f>SUMIFS(C59:G59, C6:G6, "19MEE383_CO3")</f>
        <v>12.4</v>
      </c>
      <c r="L59" s="25">
        <f>SUMIFS(C59:G59, C6:G6, "19MEE383_CO4")</f>
        <v>13.9</v>
      </c>
      <c r="M59" s="25">
        <f>SUMIFS(C59:G59, C6:G6, "19MEE383_CO5")</f>
        <v>13.9</v>
      </c>
    </row>
    <row r="60" spans="1:13" x14ac:dyDescent="0.3">
      <c r="A60" s="26" t="s">
        <v>226</v>
      </c>
      <c r="B60" s="26" t="s">
        <v>227</v>
      </c>
      <c r="C60" s="26">
        <v>13.2</v>
      </c>
      <c r="D60" s="26">
        <v>12.7</v>
      </c>
      <c r="E60" s="26">
        <v>11.2</v>
      </c>
      <c r="F60" s="26">
        <v>12.7</v>
      </c>
      <c r="G60" s="26">
        <v>12.7</v>
      </c>
      <c r="I60" s="25">
        <f>SUMIFS(C60:G60, C6:G6, "19MEE383_CO1")</f>
        <v>13.2</v>
      </c>
      <c r="J60" s="25">
        <f>SUMIFS(C60:G60, C6:G6, "19MEE383_CO2")</f>
        <v>12.7</v>
      </c>
      <c r="K60" s="25">
        <f>SUMIFS(C60:G60, C6:G6, "19MEE383_CO3")</f>
        <v>11.2</v>
      </c>
      <c r="L60" s="25">
        <f>SUMIFS(C60:G60, C6:G6, "19MEE383_CO4")</f>
        <v>12.7</v>
      </c>
      <c r="M60" s="25">
        <f>SUMIFS(C60:G60, C6:G6, "19MEE383_CO5")</f>
        <v>12.7</v>
      </c>
    </row>
    <row r="61" spans="1:13" x14ac:dyDescent="0.3">
      <c r="A61" s="24" t="s">
        <v>228</v>
      </c>
      <c r="B61" s="24" t="s">
        <v>229</v>
      </c>
      <c r="C61" s="24">
        <v>15.2</v>
      </c>
      <c r="D61" s="24">
        <v>14.7</v>
      </c>
      <c r="E61" s="24">
        <v>13.2</v>
      </c>
      <c r="F61" s="24">
        <v>14.7</v>
      </c>
      <c r="G61" s="24">
        <v>14.7</v>
      </c>
      <c r="I61" s="25">
        <f>SUMIFS(C61:G61, C6:G6, "19MEE383_CO1")</f>
        <v>15.2</v>
      </c>
      <c r="J61" s="25">
        <f>SUMIFS(C61:G61, C6:G6, "19MEE383_CO2")</f>
        <v>14.7</v>
      </c>
      <c r="K61" s="25">
        <f>SUMIFS(C61:G61, C6:G6, "19MEE383_CO3")</f>
        <v>13.2</v>
      </c>
      <c r="L61" s="25">
        <f>SUMIFS(C61:G61, C6:G6, "19MEE383_CO4")</f>
        <v>14.7</v>
      </c>
      <c r="M61" s="25">
        <f>SUMIFS(C61:G61, C6:G6, "19MEE383_CO5")</f>
        <v>14.7</v>
      </c>
    </row>
    <row r="62" spans="1:13" x14ac:dyDescent="0.3">
      <c r="A62" s="26" t="s">
        <v>230</v>
      </c>
      <c r="B62" s="26" t="s">
        <v>231</v>
      </c>
      <c r="C62" s="26">
        <v>15.2</v>
      </c>
      <c r="D62" s="26">
        <v>14.7</v>
      </c>
      <c r="E62" s="26">
        <v>13.2</v>
      </c>
      <c r="F62" s="26">
        <v>14.7</v>
      </c>
      <c r="G62" s="26">
        <v>14.7</v>
      </c>
      <c r="I62" s="25">
        <f>SUMIFS(C62:G62, C6:G6, "19MEE383_CO1")</f>
        <v>15.2</v>
      </c>
      <c r="J62" s="25">
        <f>SUMIFS(C62:G62, C6:G6, "19MEE383_CO2")</f>
        <v>14.7</v>
      </c>
      <c r="K62" s="25">
        <f>SUMIFS(C62:G62, C6:G6, "19MEE383_CO3")</f>
        <v>13.2</v>
      </c>
      <c r="L62" s="25">
        <f>SUMIFS(C62:G62, C6:G6, "19MEE383_CO4")</f>
        <v>14.7</v>
      </c>
      <c r="M62" s="25">
        <f>SUMIFS(C62:G62, C6:G6, "19MEE383_CO5")</f>
        <v>14.7</v>
      </c>
    </row>
    <row r="63" spans="1:13" x14ac:dyDescent="0.3">
      <c r="A63" s="24" t="s">
        <v>232</v>
      </c>
      <c r="B63" s="24" t="s">
        <v>233</v>
      </c>
      <c r="C63" s="24">
        <v>11.4</v>
      </c>
      <c r="D63" s="24">
        <v>10.9</v>
      </c>
      <c r="E63" s="24">
        <v>9.4</v>
      </c>
      <c r="F63" s="24">
        <v>10.9</v>
      </c>
      <c r="G63" s="24">
        <v>10.9</v>
      </c>
      <c r="I63" s="25">
        <f>SUMIFS(C63:G63, C6:G6, "19MEE383_CO1")</f>
        <v>11.4</v>
      </c>
      <c r="J63" s="25">
        <f>SUMIFS(C63:G63, C6:G6, "19MEE383_CO2")</f>
        <v>10.9</v>
      </c>
      <c r="K63" s="25">
        <f>SUMIFS(C63:G63, C6:G6, "19MEE383_CO3")</f>
        <v>9.4</v>
      </c>
      <c r="L63" s="25">
        <f>SUMIFS(C63:G63, C6:G6, "19MEE383_CO4")</f>
        <v>10.9</v>
      </c>
      <c r="M63" s="25">
        <f>SUMIFS(C63:G63, C6:G6, "19MEE383_CO5")</f>
        <v>10.9</v>
      </c>
    </row>
    <row r="64" spans="1:13" x14ac:dyDescent="0.3">
      <c r="A64" s="26" t="s">
        <v>234</v>
      </c>
      <c r="B64" s="26" t="s">
        <v>235</v>
      </c>
      <c r="C64" s="26">
        <v>13.4</v>
      </c>
      <c r="D64" s="26">
        <v>12.9</v>
      </c>
      <c r="E64" s="26">
        <v>11.4</v>
      </c>
      <c r="F64" s="26">
        <v>12.9</v>
      </c>
      <c r="G64" s="26">
        <v>12.9</v>
      </c>
      <c r="I64" s="25">
        <f>SUMIFS(C64:G64, C6:G6, "19MEE383_CO1")</f>
        <v>13.4</v>
      </c>
      <c r="J64" s="25">
        <f>SUMIFS(C64:G64, C6:G6, "19MEE383_CO2")</f>
        <v>12.9</v>
      </c>
      <c r="K64" s="25">
        <f>SUMIFS(C64:G64, C6:G6, "19MEE383_CO3")</f>
        <v>11.4</v>
      </c>
      <c r="L64" s="25">
        <f>SUMIFS(C64:G64, C6:G6, "19MEE383_CO4")</f>
        <v>12.9</v>
      </c>
      <c r="M64" s="25">
        <f>SUMIFS(C64:G64, C6:G6, "19MEE383_CO5")</f>
        <v>12.9</v>
      </c>
    </row>
    <row r="65" spans="1:13" x14ac:dyDescent="0.3">
      <c r="A65" s="24" t="s">
        <v>236</v>
      </c>
      <c r="B65" s="24" t="s">
        <v>237</v>
      </c>
      <c r="C65" s="24">
        <v>13.2</v>
      </c>
      <c r="D65" s="24">
        <v>12.7</v>
      </c>
      <c r="E65" s="24">
        <v>11.2</v>
      </c>
      <c r="F65" s="24">
        <v>12.7</v>
      </c>
      <c r="G65" s="24">
        <v>12.7</v>
      </c>
      <c r="I65" s="25">
        <f>SUMIFS(C65:G65, C6:G6, "19MEE383_CO1")</f>
        <v>13.2</v>
      </c>
      <c r="J65" s="25">
        <f>SUMIFS(C65:G65, C6:G6, "19MEE383_CO2")</f>
        <v>12.7</v>
      </c>
      <c r="K65" s="25">
        <f>SUMIFS(C65:G65, C6:G6, "19MEE383_CO3")</f>
        <v>11.2</v>
      </c>
      <c r="L65" s="25">
        <f>SUMIFS(C65:G65, C6:G6, "19MEE383_CO4")</f>
        <v>12.7</v>
      </c>
      <c r="M65" s="25">
        <f>SUMIFS(C65:G65, C6:G6, "19MEE383_CO5")</f>
        <v>12.7</v>
      </c>
    </row>
    <row r="68" spans="1:13" x14ac:dyDescent="0.3">
      <c r="A68" s="27" t="s">
        <v>55</v>
      </c>
      <c r="B68" s="49" t="s">
        <v>56</v>
      </c>
      <c r="C68" s="47"/>
    </row>
    <row r="69" spans="1:13" x14ac:dyDescent="0.3">
      <c r="A69" s="28" t="s">
        <v>57</v>
      </c>
      <c r="B69" s="46" t="s">
        <v>58</v>
      </c>
      <c r="C69" s="47"/>
    </row>
    <row r="70" spans="1:13" x14ac:dyDescent="0.3">
      <c r="A70" s="29" t="s">
        <v>59</v>
      </c>
      <c r="B70" s="48" t="s">
        <v>60</v>
      </c>
      <c r="C70" s="47"/>
    </row>
    <row r="71" spans="1:13" x14ac:dyDescent="0.3">
      <c r="A71" s="30" t="s">
        <v>75</v>
      </c>
      <c r="B71" s="51" t="s">
        <v>76</v>
      </c>
      <c r="C71" s="47"/>
    </row>
    <row r="72" spans="1:13" x14ac:dyDescent="0.3">
      <c r="A72" s="31" t="s">
        <v>77</v>
      </c>
      <c r="B72" s="50" t="s">
        <v>78</v>
      </c>
      <c r="C72" s="47"/>
    </row>
  </sheetData>
  <sheetProtection sheet="1"/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COUNTIF(C11:C65, "&gt;="&amp;$C$4)=0</formula>
    </cfRule>
  </conditionalFormatting>
  <conditionalFormatting sqref="C11:C65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COUNTIF(D11:D65, "&gt;="&amp;$D$4)=0</formula>
    </cfRule>
  </conditionalFormatting>
  <conditionalFormatting sqref="D11:D65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COUNTIF(E11:E65, "&gt;="&amp;$E$4)=0</formula>
    </cfRule>
  </conditionalFormatting>
  <conditionalFormatting sqref="E11:E65">
    <cfRule type="expression" dxfId="24" priority="53">
      <formula>E11&gt;$E$3</formula>
    </cfRule>
  </conditionalFormatting>
  <conditionalFormatting sqref="F10">
    <cfRule type="expression" dxfId="23" priority="56">
      <formula>COUNTIF(F11:F65, "&gt;="&amp;$F$4)=0</formula>
    </cfRule>
  </conditionalFormatting>
  <conditionalFormatting sqref="F11:F65">
    <cfRule type="expression" dxfId="22" priority="58">
      <formula>F11&gt;$F$3</formula>
    </cfRule>
  </conditionalFormatting>
  <conditionalFormatting sqref="G10">
    <cfRule type="expression" dxfId="21" priority="61">
      <formula>COUNTIF(G11:G65, "&gt;="&amp;$G$4)=0</formula>
    </cfRule>
  </conditionalFormatting>
  <conditionalFormatting sqref="G11:G65">
    <cfRule type="expression" dxfId="20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topLeftCell="B1" workbookViewId="0">
      <selection activeCell="G6" sqref="G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f>SUMIFS(C3:G3, C6:G6, "19MEE383_CO1")</f>
        <v>4</v>
      </c>
      <c r="J3" s="25">
        <f>SUMIFS(C3:G3, C6:G6, "19MEE383_CO2")</f>
        <v>4</v>
      </c>
      <c r="K3" s="25">
        <f>SUMIFS(C3:G3, C6:G6, "19MEE383_CO3")</f>
        <v>4</v>
      </c>
      <c r="L3" s="25">
        <f>SUMIFS(C3:G3, C6:G6, "19MEE383_CO4")</f>
        <v>4</v>
      </c>
      <c r="M3" s="25">
        <f>SUMIFS(C3:G3, C6:G6, "19MEE383_CO5")</f>
        <v>4</v>
      </c>
    </row>
    <row r="4" spans="1:13" x14ac:dyDescent="0.3">
      <c r="A4" s="2"/>
      <c r="B4" s="22" t="s">
        <v>68</v>
      </c>
      <c r="C4" s="26">
        <f>A_Input_Details!B14/100*C3</f>
        <v>2.8</v>
      </c>
      <c r="D4" s="26">
        <f>A_Input_Details!B14/100*D3</f>
        <v>2.8</v>
      </c>
      <c r="E4" s="26">
        <f>A_Input_Details!B14/100*E3</f>
        <v>2.8</v>
      </c>
      <c r="F4" s="26">
        <f>A_Input_Details!B14/100*F3</f>
        <v>2.8</v>
      </c>
      <c r="G4" s="26">
        <f>A_Input_Details!B14/100*G3</f>
        <v>2.8</v>
      </c>
      <c r="I4" s="25">
        <f>SUMIFS(C4:G4, C6:G6, "19MEE383_CO1")</f>
        <v>2.8</v>
      </c>
      <c r="J4" s="25">
        <f>SUMIFS(C4:G4, C6:G6, "19MEE383_CO2")</f>
        <v>2.8</v>
      </c>
      <c r="K4" s="25">
        <f>SUMIFS(C4:G4, C6:G6, "19MEE383_CO3")</f>
        <v>2.8</v>
      </c>
      <c r="L4" s="25">
        <f>SUMIFS(C4:G4, C6:G6, "19MEE383_CO4")</f>
        <v>2.8</v>
      </c>
      <c r="M4" s="25">
        <f>SUMIFS(C4:G4, C6:G6, "19MEE383_CO5")</f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tr">
        <f>CONCATENATE("19MEE383_CO", C5)</f>
        <v>19MEE383_CO1</v>
      </c>
      <c r="D6" s="5" t="str">
        <f>CONCATENATE("19MEE383_CO", D5)</f>
        <v>19MEE383_CO2</v>
      </c>
      <c r="E6" s="5" t="str">
        <f>CONCATENATE("19MEE383_CO", E5)</f>
        <v>19MEE383_CO3</v>
      </c>
      <c r="F6" s="5" t="str">
        <f>CONCATENATE("19MEE383_CO", F5)</f>
        <v>19MEE383_CO4</v>
      </c>
      <c r="G6" s="5" t="str">
        <f>CONCATENATE("19MEE383_CO", G5)</f>
        <v>19MEE383_CO5</v>
      </c>
    </row>
    <row r="7" spans="1:13" x14ac:dyDescent="0.3">
      <c r="A7" s="2"/>
      <c r="B7" s="22" t="s">
        <v>71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72</v>
      </c>
      <c r="C9" s="44"/>
      <c r="D9" s="44"/>
      <c r="E9" s="44"/>
      <c r="F9" s="44"/>
      <c r="G9" s="44"/>
    </row>
    <row r="10" spans="1:13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128</v>
      </c>
      <c r="B11" s="24" t="s">
        <v>129</v>
      </c>
      <c r="C11" s="24">
        <v>2.8</v>
      </c>
      <c r="D11" s="24">
        <v>2.8</v>
      </c>
      <c r="E11" s="24">
        <v>3.3</v>
      </c>
      <c r="F11" s="24">
        <v>2.8</v>
      </c>
      <c r="G11" s="24">
        <v>2.8</v>
      </c>
      <c r="I11" s="25">
        <f>SUMIFS(C11:G11, C6:G6, "19MEE383_CO1")</f>
        <v>2.8</v>
      </c>
      <c r="J11" s="25">
        <f>SUMIFS(C11:G11, C6:G6, "19MEE383_CO2")</f>
        <v>2.8</v>
      </c>
      <c r="K11" s="25">
        <f>SUMIFS(C11:G11, C6:G6, "19MEE383_CO3")</f>
        <v>3.3</v>
      </c>
      <c r="L11" s="25">
        <f>SUMIFS(C11:G11, C6:G6, "19MEE383_CO4")</f>
        <v>2.8</v>
      </c>
      <c r="M11" s="25">
        <f>SUMIFS(C11:G11, C6:G6, "19MEE383_CO5")</f>
        <v>2.8</v>
      </c>
    </row>
    <row r="12" spans="1:13" x14ac:dyDescent="0.3">
      <c r="A12" s="26" t="s">
        <v>130</v>
      </c>
      <c r="B12" s="26" t="s">
        <v>131</v>
      </c>
      <c r="C12" s="26">
        <v>2.5</v>
      </c>
      <c r="D12" s="26">
        <v>2.5</v>
      </c>
      <c r="E12" s="26">
        <v>3</v>
      </c>
      <c r="F12" s="26">
        <v>2.5</v>
      </c>
      <c r="G12" s="26">
        <v>2.5</v>
      </c>
      <c r="I12" s="25">
        <f>SUMIFS(C12:G12, C6:G6, "19MEE383_CO1")</f>
        <v>2.5</v>
      </c>
      <c r="J12" s="25">
        <f>SUMIFS(C12:G12, C6:G6, "19MEE383_CO2")</f>
        <v>2.5</v>
      </c>
      <c r="K12" s="25">
        <f>SUMIFS(C12:G12, C6:G6, "19MEE383_CO3")</f>
        <v>3</v>
      </c>
      <c r="L12" s="25">
        <f>SUMIFS(C12:G12, C6:G6, "19MEE383_CO4")</f>
        <v>2.5</v>
      </c>
      <c r="M12" s="25">
        <f>SUMIFS(C12:G12, C6:G6, "19MEE383_CO5")</f>
        <v>2.5</v>
      </c>
    </row>
    <row r="13" spans="1:13" x14ac:dyDescent="0.3">
      <c r="A13" s="24" t="s">
        <v>132</v>
      </c>
      <c r="B13" s="24" t="s">
        <v>133</v>
      </c>
      <c r="C13" s="24">
        <v>3.4</v>
      </c>
      <c r="D13" s="24">
        <v>3.4</v>
      </c>
      <c r="E13" s="24">
        <v>3.9</v>
      </c>
      <c r="F13" s="24">
        <v>3.4</v>
      </c>
      <c r="G13" s="24">
        <v>3.4</v>
      </c>
      <c r="I13" s="25">
        <f>SUMIFS(C13:G13, C6:G6, "19MEE383_CO1")</f>
        <v>3.4</v>
      </c>
      <c r="J13" s="25">
        <f>SUMIFS(C13:G13, C6:G6, "19MEE383_CO2")</f>
        <v>3.4</v>
      </c>
      <c r="K13" s="25">
        <f>SUMIFS(C13:G13, C6:G6, "19MEE383_CO3")</f>
        <v>3.9</v>
      </c>
      <c r="L13" s="25">
        <f>SUMIFS(C13:G13, C6:G6, "19MEE383_CO4")</f>
        <v>3.4</v>
      </c>
      <c r="M13" s="25">
        <f>SUMIFS(C13:G13, C6:G6, "19MEE383_CO5")</f>
        <v>3.4</v>
      </c>
    </row>
    <row r="14" spans="1:13" x14ac:dyDescent="0.3">
      <c r="A14" s="26" t="s">
        <v>134</v>
      </c>
      <c r="B14" s="26" t="s">
        <v>135</v>
      </c>
      <c r="C14" s="26">
        <v>3.6</v>
      </c>
      <c r="D14" s="26">
        <v>3.6</v>
      </c>
      <c r="E14" s="26">
        <v>4</v>
      </c>
      <c r="F14" s="26">
        <v>3.6</v>
      </c>
      <c r="G14" s="26">
        <v>3.6</v>
      </c>
      <c r="I14" s="25">
        <f>SUMIFS(C14:G14, C6:G6, "19MEE383_CO1")</f>
        <v>3.6</v>
      </c>
      <c r="J14" s="25">
        <f>SUMIFS(C14:G14, C6:G6, "19MEE383_CO2")</f>
        <v>3.6</v>
      </c>
      <c r="K14" s="25">
        <f>SUMIFS(C14:G14, C6:G6, "19MEE383_CO3")</f>
        <v>4</v>
      </c>
      <c r="L14" s="25">
        <f>SUMIFS(C14:G14, C6:G6, "19MEE383_CO4")</f>
        <v>3.6</v>
      </c>
      <c r="M14" s="25">
        <f>SUMIFS(C14:G14, C6:G6, "19MEE383_CO5")</f>
        <v>3.6</v>
      </c>
    </row>
    <row r="15" spans="1:13" x14ac:dyDescent="0.3">
      <c r="A15" s="24" t="s">
        <v>136</v>
      </c>
      <c r="B15" s="24" t="s">
        <v>137</v>
      </c>
      <c r="C15" s="24">
        <v>3</v>
      </c>
      <c r="D15" s="24">
        <v>3</v>
      </c>
      <c r="E15" s="24">
        <v>3.5</v>
      </c>
      <c r="F15" s="24">
        <v>3</v>
      </c>
      <c r="G15" s="24">
        <v>3</v>
      </c>
      <c r="I15" s="25">
        <f>SUMIFS(C15:G15, C6:G6, "19MEE383_CO1")</f>
        <v>3</v>
      </c>
      <c r="J15" s="25">
        <f>SUMIFS(C15:G15, C6:G6, "19MEE383_CO2")</f>
        <v>3</v>
      </c>
      <c r="K15" s="25">
        <f>SUMIFS(C15:G15, C6:G6, "19MEE383_CO3")</f>
        <v>3.5</v>
      </c>
      <c r="L15" s="25">
        <f>SUMIFS(C15:G15, C6:G6, "19MEE383_CO4")</f>
        <v>3</v>
      </c>
      <c r="M15" s="25">
        <f>SUMIFS(C15:G15, C6:G6, "19MEE383_CO5")</f>
        <v>3</v>
      </c>
    </row>
    <row r="16" spans="1:13" x14ac:dyDescent="0.3">
      <c r="A16" s="26" t="s">
        <v>138</v>
      </c>
      <c r="B16" s="26" t="s">
        <v>139</v>
      </c>
      <c r="C16" s="26">
        <v>2.8</v>
      </c>
      <c r="D16" s="26">
        <v>2.8</v>
      </c>
      <c r="E16" s="26">
        <v>3.3</v>
      </c>
      <c r="F16" s="26">
        <v>2.8</v>
      </c>
      <c r="G16" s="26">
        <v>2.8</v>
      </c>
      <c r="I16" s="25">
        <f>SUMIFS(C16:G16, C6:G6, "19MEE383_CO1")</f>
        <v>2.8</v>
      </c>
      <c r="J16" s="25">
        <f>SUMIFS(C16:G16, C6:G6, "19MEE383_CO2")</f>
        <v>2.8</v>
      </c>
      <c r="K16" s="25">
        <f>SUMIFS(C16:G16, C6:G6, "19MEE383_CO3")</f>
        <v>3.3</v>
      </c>
      <c r="L16" s="25">
        <f>SUMIFS(C16:G16, C6:G6, "19MEE383_CO4")</f>
        <v>2.8</v>
      </c>
      <c r="M16" s="25">
        <f>SUMIFS(C16:G16, C6:G6, "19MEE383_CO5")</f>
        <v>2.8</v>
      </c>
    </row>
    <row r="17" spans="1:13" x14ac:dyDescent="0.3">
      <c r="A17" s="24" t="s">
        <v>140</v>
      </c>
      <c r="B17" s="24" t="s">
        <v>141</v>
      </c>
      <c r="C17" s="24">
        <v>2.9</v>
      </c>
      <c r="D17" s="24">
        <v>2.9</v>
      </c>
      <c r="E17" s="24">
        <v>3.4</v>
      </c>
      <c r="F17" s="24">
        <v>2.9</v>
      </c>
      <c r="G17" s="24">
        <v>2.9</v>
      </c>
      <c r="I17" s="25">
        <f>SUMIFS(C17:G17, C6:G6, "19MEE383_CO1")</f>
        <v>2.9</v>
      </c>
      <c r="J17" s="25">
        <f>SUMIFS(C17:G17, C6:G6, "19MEE383_CO2")</f>
        <v>2.9</v>
      </c>
      <c r="K17" s="25">
        <f>SUMIFS(C17:G17, C6:G6, "19MEE383_CO3")</f>
        <v>3.4</v>
      </c>
      <c r="L17" s="25">
        <f>SUMIFS(C17:G17, C6:G6, "19MEE383_CO4")</f>
        <v>2.9</v>
      </c>
      <c r="M17" s="25">
        <f>SUMIFS(C17:G17, C6:G6, "19MEE383_CO5")</f>
        <v>2.9</v>
      </c>
    </row>
    <row r="18" spans="1:13" x14ac:dyDescent="0.3">
      <c r="A18" s="26" t="s">
        <v>142</v>
      </c>
      <c r="B18" s="26" t="s">
        <v>143</v>
      </c>
      <c r="C18" s="26">
        <v>3</v>
      </c>
      <c r="D18" s="26">
        <v>3</v>
      </c>
      <c r="E18" s="26">
        <v>3.5</v>
      </c>
      <c r="F18" s="26">
        <v>3</v>
      </c>
      <c r="G18" s="26">
        <v>3</v>
      </c>
      <c r="I18" s="25">
        <f>SUMIFS(C18:G18, C6:G6, "19MEE383_CO1")</f>
        <v>3</v>
      </c>
      <c r="J18" s="25">
        <f>SUMIFS(C18:G18, C6:G6, "19MEE383_CO2")</f>
        <v>3</v>
      </c>
      <c r="K18" s="25">
        <f>SUMIFS(C18:G18, C6:G6, "19MEE383_CO3")</f>
        <v>3.5</v>
      </c>
      <c r="L18" s="25">
        <f>SUMIFS(C18:G18, C6:G6, "19MEE383_CO4")</f>
        <v>3</v>
      </c>
      <c r="M18" s="25">
        <f>SUMIFS(C18:G18, C6:G6, "19MEE383_CO5")</f>
        <v>3</v>
      </c>
    </row>
    <row r="19" spans="1:13" x14ac:dyDescent="0.3">
      <c r="A19" s="24" t="s">
        <v>144</v>
      </c>
      <c r="B19" s="24" t="s">
        <v>145</v>
      </c>
      <c r="C19" s="24">
        <v>2.4</v>
      </c>
      <c r="D19" s="24">
        <v>2.4</v>
      </c>
      <c r="E19" s="24">
        <v>2.9</v>
      </c>
      <c r="F19" s="24">
        <v>2.4</v>
      </c>
      <c r="G19" s="24">
        <v>2.4</v>
      </c>
      <c r="I19" s="25">
        <f>SUMIFS(C19:G19, C6:G6, "19MEE383_CO1")</f>
        <v>2.4</v>
      </c>
      <c r="J19" s="25">
        <f>SUMIFS(C19:G19, C6:G6, "19MEE383_CO2")</f>
        <v>2.4</v>
      </c>
      <c r="K19" s="25">
        <f>SUMIFS(C19:G19, C6:G6, "19MEE383_CO3")</f>
        <v>2.9</v>
      </c>
      <c r="L19" s="25">
        <f>SUMIFS(C19:G19, C6:G6, "19MEE383_CO4")</f>
        <v>2.4</v>
      </c>
      <c r="M19" s="25">
        <f>SUMIFS(C19:G19, C6:G6, "19MEE383_CO5")</f>
        <v>2.4</v>
      </c>
    </row>
    <row r="20" spans="1:13" x14ac:dyDescent="0.3">
      <c r="A20" s="26" t="s">
        <v>146</v>
      </c>
      <c r="B20" s="26" t="s">
        <v>147</v>
      </c>
      <c r="C20" s="26">
        <v>2.6</v>
      </c>
      <c r="D20" s="26">
        <v>2.6</v>
      </c>
      <c r="E20" s="26">
        <v>3.1</v>
      </c>
      <c r="F20" s="26">
        <v>2.6</v>
      </c>
      <c r="G20" s="26">
        <v>2.6</v>
      </c>
      <c r="I20" s="25">
        <f>SUMIFS(C20:G20, C6:G6, "19MEE383_CO1")</f>
        <v>2.6</v>
      </c>
      <c r="J20" s="25">
        <f>SUMIFS(C20:G20, C6:G6, "19MEE383_CO2")</f>
        <v>2.6</v>
      </c>
      <c r="K20" s="25">
        <f>SUMIFS(C20:G20, C6:G6, "19MEE383_CO3")</f>
        <v>3.1</v>
      </c>
      <c r="L20" s="25">
        <f>SUMIFS(C20:G20, C6:G6, "19MEE383_CO4")</f>
        <v>2.6</v>
      </c>
      <c r="M20" s="25">
        <f>SUMIFS(C20:G20, C6:G6, "19MEE383_CO5")</f>
        <v>2.6</v>
      </c>
    </row>
    <row r="21" spans="1:13" x14ac:dyDescent="0.3">
      <c r="A21" s="24" t="s">
        <v>148</v>
      </c>
      <c r="B21" s="24" t="s">
        <v>149</v>
      </c>
      <c r="C21" s="24">
        <v>3</v>
      </c>
      <c r="D21" s="24">
        <v>3</v>
      </c>
      <c r="E21" s="24">
        <v>3.5</v>
      </c>
      <c r="F21" s="24">
        <v>3</v>
      </c>
      <c r="G21" s="24">
        <v>3</v>
      </c>
      <c r="I21" s="25">
        <f>SUMIFS(C21:G21, C6:G6, "19MEE383_CO1")</f>
        <v>3</v>
      </c>
      <c r="J21" s="25">
        <f>SUMIFS(C21:G21, C6:G6, "19MEE383_CO2")</f>
        <v>3</v>
      </c>
      <c r="K21" s="25">
        <f>SUMIFS(C21:G21, C6:G6, "19MEE383_CO3")</f>
        <v>3.5</v>
      </c>
      <c r="L21" s="25">
        <f>SUMIFS(C21:G21, C6:G6, "19MEE383_CO4")</f>
        <v>3</v>
      </c>
      <c r="M21" s="25">
        <f>SUMIFS(C21:G21, C6:G6, "19MEE383_CO5")</f>
        <v>3</v>
      </c>
    </row>
    <row r="22" spans="1:13" x14ac:dyDescent="0.3">
      <c r="A22" s="26" t="s">
        <v>150</v>
      </c>
      <c r="B22" s="26" t="s">
        <v>151</v>
      </c>
      <c r="C22" s="26">
        <v>2.4</v>
      </c>
      <c r="D22" s="26">
        <v>2.4</v>
      </c>
      <c r="E22" s="26">
        <v>2.9</v>
      </c>
      <c r="F22" s="26">
        <v>2.4</v>
      </c>
      <c r="G22" s="26">
        <v>2.4</v>
      </c>
      <c r="I22" s="25">
        <f>SUMIFS(C22:G22, C6:G6, "19MEE383_CO1")</f>
        <v>2.4</v>
      </c>
      <c r="J22" s="25">
        <f>SUMIFS(C22:G22, C6:G6, "19MEE383_CO2")</f>
        <v>2.4</v>
      </c>
      <c r="K22" s="25">
        <f>SUMIFS(C22:G22, C6:G6, "19MEE383_CO3")</f>
        <v>2.9</v>
      </c>
      <c r="L22" s="25">
        <f>SUMIFS(C22:G22, C6:G6, "19MEE383_CO4")</f>
        <v>2.4</v>
      </c>
      <c r="M22" s="25">
        <f>SUMIFS(C22:G22, C6:G6, "19MEE383_CO5")</f>
        <v>2.4</v>
      </c>
    </row>
    <row r="23" spans="1:13" x14ac:dyDescent="0.3">
      <c r="A23" s="24" t="s">
        <v>152</v>
      </c>
      <c r="B23" s="24" t="s">
        <v>153</v>
      </c>
      <c r="C23" s="24">
        <v>2.7</v>
      </c>
      <c r="D23" s="24">
        <v>2.7</v>
      </c>
      <c r="E23" s="24">
        <v>3.2</v>
      </c>
      <c r="F23" s="24">
        <v>2.7</v>
      </c>
      <c r="G23" s="24">
        <v>2.7</v>
      </c>
      <c r="I23" s="25">
        <f>SUMIFS(C23:G23, C6:G6, "19MEE383_CO1")</f>
        <v>2.7</v>
      </c>
      <c r="J23" s="25">
        <f>SUMIFS(C23:G23, C6:G6, "19MEE383_CO2")</f>
        <v>2.7</v>
      </c>
      <c r="K23" s="25">
        <f>SUMIFS(C23:G23, C6:G6, "19MEE383_CO3")</f>
        <v>3.2</v>
      </c>
      <c r="L23" s="25">
        <f>SUMIFS(C23:G23, C6:G6, "19MEE383_CO4")</f>
        <v>2.7</v>
      </c>
      <c r="M23" s="25">
        <f>SUMIFS(C23:G23, C6:G6, "19MEE383_CO5")</f>
        <v>2.7</v>
      </c>
    </row>
    <row r="24" spans="1:13" x14ac:dyDescent="0.3">
      <c r="A24" s="26" t="s">
        <v>154</v>
      </c>
      <c r="B24" s="26" t="s">
        <v>155</v>
      </c>
      <c r="C24" s="26">
        <v>3.2</v>
      </c>
      <c r="D24" s="26">
        <v>3.2</v>
      </c>
      <c r="E24" s="26">
        <v>3.7</v>
      </c>
      <c r="F24" s="26">
        <v>3.2</v>
      </c>
      <c r="G24" s="26">
        <v>3.2</v>
      </c>
      <c r="I24" s="25">
        <f>SUMIFS(C24:G24, C6:G6, "19MEE383_CO1")</f>
        <v>3.2</v>
      </c>
      <c r="J24" s="25">
        <f>SUMIFS(C24:G24, C6:G6, "19MEE383_CO2")</f>
        <v>3.2</v>
      </c>
      <c r="K24" s="25">
        <f>SUMIFS(C24:G24, C6:G6, "19MEE383_CO3")</f>
        <v>3.7</v>
      </c>
      <c r="L24" s="25">
        <f>SUMIFS(C24:G24, C6:G6, "19MEE383_CO4")</f>
        <v>3.2</v>
      </c>
      <c r="M24" s="25">
        <f>SUMIFS(C24:G24, C6:G6, "19MEE383_CO5")</f>
        <v>3.2</v>
      </c>
    </row>
    <row r="25" spans="1:13" x14ac:dyDescent="0.3">
      <c r="A25" s="24" t="s">
        <v>156</v>
      </c>
      <c r="B25" s="24" t="s">
        <v>157</v>
      </c>
      <c r="C25" s="24">
        <v>3.8</v>
      </c>
      <c r="D25" s="24">
        <v>3.8</v>
      </c>
      <c r="E25" s="24">
        <v>4.3</v>
      </c>
      <c r="F25" s="24">
        <v>3.8</v>
      </c>
      <c r="G25" s="24">
        <v>3.8</v>
      </c>
      <c r="I25" s="25">
        <f>SUMIFS(C25:G25, C6:G6, "19MEE383_CO1")</f>
        <v>3.8</v>
      </c>
      <c r="J25" s="25">
        <f>SUMIFS(C25:G25, C6:G6, "19MEE383_CO2")</f>
        <v>3.8</v>
      </c>
      <c r="K25" s="25">
        <f>SUMIFS(C25:G25, C6:G6, "19MEE383_CO3")</f>
        <v>4.3</v>
      </c>
      <c r="L25" s="25">
        <f>SUMIFS(C25:G25, C6:G6, "19MEE383_CO4")</f>
        <v>3.8</v>
      </c>
      <c r="M25" s="25">
        <f>SUMIFS(C25:G25, C6:G6, "19MEE383_CO5")</f>
        <v>3.8</v>
      </c>
    </row>
    <row r="26" spans="1:13" x14ac:dyDescent="0.3">
      <c r="A26" s="26" t="s">
        <v>158</v>
      </c>
      <c r="B26" s="26" t="s">
        <v>159</v>
      </c>
      <c r="C26" s="26">
        <v>3</v>
      </c>
      <c r="D26" s="26">
        <v>3</v>
      </c>
      <c r="E26" s="26">
        <v>3.5</v>
      </c>
      <c r="F26" s="26">
        <v>3</v>
      </c>
      <c r="G26" s="26">
        <v>3</v>
      </c>
      <c r="I26" s="25">
        <f>SUMIFS(C26:G26, C6:G6, "19MEE383_CO1")</f>
        <v>3</v>
      </c>
      <c r="J26" s="25">
        <f>SUMIFS(C26:G26, C6:G6, "19MEE383_CO2")</f>
        <v>3</v>
      </c>
      <c r="K26" s="25">
        <f>SUMIFS(C26:G26, C6:G6, "19MEE383_CO3")</f>
        <v>3.5</v>
      </c>
      <c r="L26" s="25">
        <f>SUMIFS(C26:G26, C6:G6, "19MEE383_CO4")</f>
        <v>3</v>
      </c>
      <c r="M26" s="25">
        <f>SUMIFS(C26:G26, C6:G6, "19MEE383_CO5")</f>
        <v>3</v>
      </c>
    </row>
    <row r="27" spans="1:13" x14ac:dyDescent="0.3">
      <c r="A27" s="24" t="s">
        <v>160</v>
      </c>
      <c r="B27" s="24" t="s">
        <v>161</v>
      </c>
      <c r="C27" s="24">
        <v>3.6</v>
      </c>
      <c r="D27" s="24">
        <v>3.6</v>
      </c>
      <c r="E27" s="24">
        <v>4</v>
      </c>
      <c r="F27" s="24">
        <v>3.6</v>
      </c>
      <c r="G27" s="24">
        <v>3.6</v>
      </c>
      <c r="I27" s="25">
        <f>SUMIFS(C27:G27, C6:G6, "19MEE383_CO1")</f>
        <v>3.6</v>
      </c>
      <c r="J27" s="25">
        <f>SUMIFS(C27:G27, C6:G6, "19MEE383_CO2")</f>
        <v>3.6</v>
      </c>
      <c r="K27" s="25">
        <f>SUMIFS(C27:G27, C6:G6, "19MEE383_CO3")</f>
        <v>4</v>
      </c>
      <c r="L27" s="25">
        <f>SUMIFS(C27:G27, C6:G6, "19MEE383_CO4")</f>
        <v>3.6</v>
      </c>
      <c r="M27" s="25">
        <f>SUMIFS(C27:G27, C6:G6, "19MEE383_CO5")</f>
        <v>3.6</v>
      </c>
    </row>
    <row r="28" spans="1:13" x14ac:dyDescent="0.3">
      <c r="A28" s="26" t="s">
        <v>162</v>
      </c>
      <c r="B28" s="26" t="s">
        <v>163</v>
      </c>
      <c r="C28" s="26">
        <v>3</v>
      </c>
      <c r="D28" s="26">
        <v>3</v>
      </c>
      <c r="E28" s="26">
        <v>3.5</v>
      </c>
      <c r="F28" s="26">
        <v>3</v>
      </c>
      <c r="G28" s="26">
        <v>3</v>
      </c>
      <c r="I28" s="25">
        <f>SUMIFS(C28:G28, C6:G6, "19MEE383_CO1")</f>
        <v>3</v>
      </c>
      <c r="J28" s="25">
        <f>SUMIFS(C28:G28, C6:G6, "19MEE383_CO2")</f>
        <v>3</v>
      </c>
      <c r="K28" s="25">
        <f>SUMIFS(C28:G28, C6:G6, "19MEE383_CO3")</f>
        <v>3.5</v>
      </c>
      <c r="L28" s="25">
        <f>SUMIFS(C28:G28, C6:G6, "19MEE383_CO4")</f>
        <v>3</v>
      </c>
      <c r="M28" s="25">
        <f>SUMIFS(C28:G28, C6:G6, "19MEE383_CO5")</f>
        <v>3</v>
      </c>
    </row>
    <row r="29" spans="1:13" x14ac:dyDescent="0.3">
      <c r="A29" s="24" t="s">
        <v>164</v>
      </c>
      <c r="B29" s="24" t="s">
        <v>165</v>
      </c>
      <c r="C29" s="24">
        <v>2.4</v>
      </c>
      <c r="D29" s="24">
        <v>2.4</v>
      </c>
      <c r="E29" s="24">
        <v>2.9</v>
      </c>
      <c r="F29" s="24">
        <v>2.4</v>
      </c>
      <c r="G29" s="24">
        <v>2.4</v>
      </c>
      <c r="I29" s="25">
        <f>SUMIFS(C29:G29, C6:G6, "19MEE383_CO1")</f>
        <v>2.4</v>
      </c>
      <c r="J29" s="25">
        <f>SUMIFS(C29:G29, C6:G6, "19MEE383_CO2")</f>
        <v>2.4</v>
      </c>
      <c r="K29" s="25">
        <f>SUMIFS(C29:G29, C6:G6, "19MEE383_CO3")</f>
        <v>2.9</v>
      </c>
      <c r="L29" s="25">
        <f>SUMIFS(C29:G29, C6:G6, "19MEE383_CO4")</f>
        <v>2.4</v>
      </c>
      <c r="M29" s="25">
        <f>SUMIFS(C29:G29, C6:G6, "19MEE383_CO5")</f>
        <v>2.4</v>
      </c>
    </row>
    <row r="30" spans="1:13" x14ac:dyDescent="0.3">
      <c r="A30" s="26" t="s">
        <v>166</v>
      </c>
      <c r="B30" s="26" t="s">
        <v>167</v>
      </c>
      <c r="C30" s="26">
        <v>2.6</v>
      </c>
      <c r="D30" s="26">
        <v>2.6</v>
      </c>
      <c r="E30" s="26">
        <v>3.1</v>
      </c>
      <c r="F30" s="26">
        <v>2.6</v>
      </c>
      <c r="G30" s="26">
        <v>2.6</v>
      </c>
      <c r="I30" s="25">
        <f>SUMIFS(C30:G30, C6:G6, "19MEE383_CO1")</f>
        <v>2.6</v>
      </c>
      <c r="J30" s="25">
        <f>SUMIFS(C30:G30, C6:G6, "19MEE383_CO2")</f>
        <v>2.6</v>
      </c>
      <c r="K30" s="25">
        <f>SUMIFS(C30:G30, C6:G6, "19MEE383_CO3")</f>
        <v>3.1</v>
      </c>
      <c r="L30" s="25">
        <f>SUMIFS(C30:G30, C6:G6, "19MEE383_CO4")</f>
        <v>2.6</v>
      </c>
      <c r="M30" s="25">
        <f>SUMIFS(C30:G30, C6:G6, "19MEE383_CO5")</f>
        <v>2.6</v>
      </c>
    </row>
    <row r="31" spans="1:13" x14ac:dyDescent="0.3">
      <c r="A31" s="24" t="s">
        <v>168</v>
      </c>
      <c r="B31" s="24" t="s">
        <v>169</v>
      </c>
      <c r="C31" s="24">
        <v>3.2</v>
      </c>
      <c r="D31" s="24">
        <v>3.2</v>
      </c>
      <c r="E31" s="24">
        <v>3.7</v>
      </c>
      <c r="F31" s="24">
        <v>3.2</v>
      </c>
      <c r="G31" s="24">
        <v>3.2</v>
      </c>
      <c r="I31" s="25">
        <f>SUMIFS(C31:G31, C6:G6, "19MEE383_CO1")</f>
        <v>3.2</v>
      </c>
      <c r="J31" s="25">
        <f>SUMIFS(C31:G31, C6:G6, "19MEE383_CO2")</f>
        <v>3.2</v>
      </c>
      <c r="K31" s="25">
        <f>SUMIFS(C31:G31, C6:G6, "19MEE383_CO3")</f>
        <v>3.7</v>
      </c>
      <c r="L31" s="25">
        <f>SUMIFS(C31:G31, C6:G6, "19MEE383_CO4")</f>
        <v>3.2</v>
      </c>
      <c r="M31" s="25">
        <f>SUMIFS(C31:G31, C6:G6, "19MEE383_CO5")</f>
        <v>3.2</v>
      </c>
    </row>
    <row r="32" spans="1:13" x14ac:dyDescent="0.3">
      <c r="A32" s="26" t="s">
        <v>170</v>
      </c>
      <c r="B32" s="26" t="s">
        <v>171</v>
      </c>
      <c r="C32" s="26">
        <v>3.4</v>
      </c>
      <c r="D32" s="26">
        <v>3.4</v>
      </c>
      <c r="E32" s="26">
        <v>3.9</v>
      </c>
      <c r="F32" s="26">
        <v>3.4</v>
      </c>
      <c r="G32" s="26">
        <v>3.4</v>
      </c>
      <c r="I32" s="25">
        <f>SUMIFS(C32:G32, C6:G6, "19MEE383_CO1")</f>
        <v>3.4</v>
      </c>
      <c r="J32" s="25">
        <f>SUMIFS(C32:G32, C6:G6, "19MEE383_CO2")</f>
        <v>3.4</v>
      </c>
      <c r="K32" s="25">
        <f>SUMIFS(C32:G32, C6:G6, "19MEE383_CO3")</f>
        <v>3.9</v>
      </c>
      <c r="L32" s="25">
        <f>SUMIFS(C32:G32, C6:G6, "19MEE383_CO4")</f>
        <v>3.4</v>
      </c>
      <c r="M32" s="25">
        <f>SUMIFS(C32:G32, C6:G6, "19MEE383_CO5")</f>
        <v>3.4</v>
      </c>
    </row>
    <row r="33" spans="1:13" x14ac:dyDescent="0.3">
      <c r="A33" s="24" t="s">
        <v>172</v>
      </c>
      <c r="B33" s="24" t="s">
        <v>173</v>
      </c>
      <c r="C33" s="24">
        <v>2.8</v>
      </c>
      <c r="D33" s="24">
        <v>2.8</v>
      </c>
      <c r="E33" s="24">
        <v>3.3</v>
      </c>
      <c r="F33" s="24">
        <v>2.8</v>
      </c>
      <c r="G33" s="24">
        <v>2.8</v>
      </c>
      <c r="I33" s="25">
        <f>SUMIFS(C33:G33, C6:G6, "19MEE383_CO1")</f>
        <v>2.8</v>
      </c>
      <c r="J33" s="25">
        <f>SUMIFS(C33:G33, C6:G6, "19MEE383_CO2")</f>
        <v>2.8</v>
      </c>
      <c r="K33" s="25">
        <f>SUMIFS(C33:G33, C6:G6, "19MEE383_CO3")</f>
        <v>3.3</v>
      </c>
      <c r="L33" s="25">
        <f>SUMIFS(C33:G33, C6:G6, "19MEE383_CO4")</f>
        <v>2.8</v>
      </c>
      <c r="M33" s="25">
        <f>SUMIFS(C33:G33, C6:G6, "19MEE383_CO5")</f>
        <v>2.8</v>
      </c>
    </row>
    <row r="34" spans="1:13" x14ac:dyDescent="0.3">
      <c r="A34" s="26" t="s">
        <v>174</v>
      </c>
      <c r="B34" s="26" t="s">
        <v>175</v>
      </c>
      <c r="C34" s="26">
        <v>0.8</v>
      </c>
      <c r="D34" s="26">
        <v>0.8</v>
      </c>
      <c r="E34" s="26">
        <v>1.3</v>
      </c>
      <c r="F34" s="26">
        <v>0.8</v>
      </c>
      <c r="G34" s="26">
        <v>0.8</v>
      </c>
      <c r="I34" s="25">
        <f>SUMIFS(C34:G34, C6:G6, "19MEE383_CO1")</f>
        <v>0.8</v>
      </c>
      <c r="J34" s="25">
        <f>SUMIFS(C34:G34, C6:G6, "19MEE383_CO2")</f>
        <v>0.8</v>
      </c>
      <c r="K34" s="25">
        <f>SUMIFS(C34:G34, C6:G6, "19MEE383_CO3")</f>
        <v>1.3</v>
      </c>
      <c r="L34" s="25">
        <f>SUMIFS(C34:G34, C6:G6, "19MEE383_CO4")</f>
        <v>0.8</v>
      </c>
      <c r="M34" s="25">
        <f>SUMIFS(C34:G34, C6:G6, "19MEE383_CO5")</f>
        <v>0.8</v>
      </c>
    </row>
    <row r="35" spans="1:13" x14ac:dyDescent="0.3">
      <c r="A35" s="24" t="s">
        <v>176</v>
      </c>
      <c r="B35" s="24" t="s">
        <v>177</v>
      </c>
      <c r="C35" s="24">
        <v>2</v>
      </c>
      <c r="D35" s="24">
        <v>2</v>
      </c>
      <c r="E35" s="24">
        <v>2.5</v>
      </c>
      <c r="F35" s="24">
        <v>2</v>
      </c>
      <c r="G35" s="24">
        <v>2</v>
      </c>
      <c r="I35" s="25">
        <f>SUMIFS(C35:G35, C6:G6, "19MEE383_CO1")</f>
        <v>2</v>
      </c>
      <c r="J35" s="25">
        <f>SUMIFS(C35:G35, C6:G6, "19MEE383_CO2")</f>
        <v>2</v>
      </c>
      <c r="K35" s="25">
        <f>SUMIFS(C35:G35, C6:G6, "19MEE383_CO3")</f>
        <v>2.5</v>
      </c>
      <c r="L35" s="25">
        <f>SUMIFS(C35:G35, C6:G6, "19MEE383_CO4")</f>
        <v>2</v>
      </c>
      <c r="M35" s="25">
        <f>SUMIFS(C35:G35, C6:G6, "19MEE383_CO5")</f>
        <v>2</v>
      </c>
    </row>
    <row r="36" spans="1:13" x14ac:dyDescent="0.3">
      <c r="A36" s="26" t="s">
        <v>178</v>
      </c>
      <c r="B36" s="26" t="s">
        <v>179</v>
      </c>
      <c r="C36" s="26">
        <v>2.6</v>
      </c>
      <c r="D36" s="26">
        <v>2.6</v>
      </c>
      <c r="E36" s="26">
        <v>3.1</v>
      </c>
      <c r="F36" s="26">
        <v>2.6</v>
      </c>
      <c r="G36" s="26">
        <v>2.6</v>
      </c>
      <c r="I36" s="25">
        <f>SUMIFS(C36:G36, C6:G6, "19MEE383_CO1")</f>
        <v>2.6</v>
      </c>
      <c r="J36" s="25">
        <f>SUMIFS(C36:G36, C6:G6, "19MEE383_CO2")</f>
        <v>2.6</v>
      </c>
      <c r="K36" s="25">
        <f>SUMIFS(C36:G36, C6:G6, "19MEE383_CO3")</f>
        <v>3.1</v>
      </c>
      <c r="L36" s="25">
        <f>SUMIFS(C36:G36, C6:G6, "19MEE383_CO4")</f>
        <v>2.6</v>
      </c>
      <c r="M36" s="25">
        <f>SUMIFS(C36:G36, C6:G6, "19MEE383_CO5")</f>
        <v>2.6</v>
      </c>
    </row>
    <row r="37" spans="1:13" x14ac:dyDescent="0.3">
      <c r="A37" s="24" t="s">
        <v>180</v>
      </c>
      <c r="B37" s="24" t="s">
        <v>181</v>
      </c>
      <c r="C37" s="24">
        <v>2.8</v>
      </c>
      <c r="D37" s="24">
        <v>2.8</v>
      </c>
      <c r="E37" s="24">
        <v>3.3</v>
      </c>
      <c r="F37" s="24">
        <v>2.8</v>
      </c>
      <c r="G37" s="24">
        <v>2.8</v>
      </c>
      <c r="I37" s="25">
        <f>SUMIFS(C37:G37, C6:G6, "19MEE383_CO1")</f>
        <v>2.8</v>
      </c>
      <c r="J37" s="25">
        <f>SUMIFS(C37:G37, C6:G6, "19MEE383_CO2")</f>
        <v>2.8</v>
      </c>
      <c r="K37" s="25">
        <f>SUMIFS(C37:G37, C6:G6, "19MEE383_CO3")</f>
        <v>3.3</v>
      </c>
      <c r="L37" s="25">
        <f>SUMIFS(C37:G37, C6:G6, "19MEE383_CO4")</f>
        <v>2.8</v>
      </c>
      <c r="M37" s="25">
        <f>SUMIFS(C37:G37, C6:G6, "19MEE383_CO5")</f>
        <v>2.8</v>
      </c>
    </row>
    <row r="38" spans="1:13" x14ac:dyDescent="0.3">
      <c r="A38" s="26" t="s">
        <v>182</v>
      </c>
      <c r="B38" s="26" t="s">
        <v>183</v>
      </c>
      <c r="C38" s="26">
        <v>2.4</v>
      </c>
      <c r="D38" s="26">
        <v>2.4</v>
      </c>
      <c r="E38" s="26">
        <v>2.9</v>
      </c>
      <c r="F38" s="26">
        <v>2.4</v>
      </c>
      <c r="G38" s="26">
        <v>2.4</v>
      </c>
      <c r="I38" s="25">
        <f>SUMIFS(C38:G38, C6:G6, "19MEE383_CO1")</f>
        <v>2.4</v>
      </c>
      <c r="J38" s="25">
        <f>SUMIFS(C38:G38, C6:G6, "19MEE383_CO2")</f>
        <v>2.4</v>
      </c>
      <c r="K38" s="25">
        <f>SUMIFS(C38:G38, C6:G6, "19MEE383_CO3")</f>
        <v>2.9</v>
      </c>
      <c r="L38" s="25">
        <f>SUMIFS(C38:G38, C6:G6, "19MEE383_CO4")</f>
        <v>2.4</v>
      </c>
      <c r="M38" s="25">
        <f>SUMIFS(C38:G38, C6:G6, "19MEE383_CO5")</f>
        <v>2.4</v>
      </c>
    </row>
    <row r="39" spans="1:13" x14ac:dyDescent="0.3">
      <c r="A39" s="24" t="s">
        <v>184</v>
      </c>
      <c r="B39" s="24" t="s">
        <v>185</v>
      </c>
      <c r="C39" s="24">
        <v>2.2000000000000002</v>
      </c>
      <c r="D39" s="24">
        <v>2.2000000000000002</v>
      </c>
      <c r="E39" s="24">
        <v>2.7</v>
      </c>
      <c r="F39" s="24">
        <v>2.2000000000000002</v>
      </c>
      <c r="G39" s="24">
        <v>2.2000000000000002</v>
      </c>
      <c r="I39" s="25">
        <f>SUMIFS(C39:G39, C6:G6, "19MEE383_CO1")</f>
        <v>2.2000000000000002</v>
      </c>
      <c r="J39" s="25">
        <f>SUMIFS(C39:G39, C6:G6, "19MEE383_CO2")</f>
        <v>2.2000000000000002</v>
      </c>
      <c r="K39" s="25">
        <f>SUMIFS(C39:G39, C6:G6, "19MEE383_CO3")</f>
        <v>2.7</v>
      </c>
      <c r="L39" s="25">
        <f>SUMIFS(C39:G39, C6:G6, "19MEE383_CO4")</f>
        <v>2.2000000000000002</v>
      </c>
      <c r="M39" s="25">
        <f>SUMIFS(C39:G39, C6:G6, "19MEE383_CO5")</f>
        <v>2.2000000000000002</v>
      </c>
    </row>
    <row r="40" spans="1:13" x14ac:dyDescent="0.3">
      <c r="A40" s="26" t="s">
        <v>186</v>
      </c>
      <c r="B40" s="26" t="s">
        <v>187</v>
      </c>
      <c r="C40" s="26">
        <v>2</v>
      </c>
      <c r="D40" s="26">
        <v>2</v>
      </c>
      <c r="E40" s="26">
        <v>2.5</v>
      </c>
      <c r="F40" s="26">
        <v>2</v>
      </c>
      <c r="G40" s="26">
        <v>2</v>
      </c>
      <c r="I40" s="25">
        <f>SUMIFS(C40:G40, C6:G6, "19MEE383_CO1")</f>
        <v>2</v>
      </c>
      <c r="J40" s="25">
        <f>SUMIFS(C40:G40, C6:G6, "19MEE383_CO2")</f>
        <v>2</v>
      </c>
      <c r="K40" s="25">
        <f>SUMIFS(C40:G40, C6:G6, "19MEE383_CO3")</f>
        <v>2.5</v>
      </c>
      <c r="L40" s="25">
        <f>SUMIFS(C40:G40, C6:G6, "19MEE383_CO4")</f>
        <v>2</v>
      </c>
      <c r="M40" s="25">
        <f>SUMIFS(C40:G40, C6:G6, "19MEE383_CO5")</f>
        <v>2</v>
      </c>
    </row>
    <row r="41" spans="1:13" x14ac:dyDescent="0.3">
      <c r="A41" s="24" t="s">
        <v>188</v>
      </c>
      <c r="B41" s="24" t="s">
        <v>189</v>
      </c>
      <c r="C41" s="24">
        <v>1.8</v>
      </c>
      <c r="D41" s="24">
        <v>1.8</v>
      </c>
      <c r="E41" s="24">
        <v>2.2999999999999998</v>
      </c>
      <c r="F41" s="24">
        <v>1.8</v>
      </c>
      <c r="G41" s="24">
        <v>1.8</v>
      </c>
      <c r="I41" s="25">
        <f>SUMIFS(C41:G41, C6:G6, "19MEE383_CO1")</f>
        <v>1.8</v>
      </c>
      <c r="J41" s="25">
        <f>SUMIFS(C41:G41, C6:G6, "19MEE383_CO2")</f>
        <v>1.8</v>
      </c>
      <c r="K41" s="25">
        <f>SUMIFS(C41:G41, C6:G6, "19MEE383_CO3")</f>
        <v>2.2999999999999998</v>
      </c>
      <c r="L41" s="25">
        <f>SUMIFS(C41:G41, C6:G6, "19MEE383_CO4")</f>
        <v>1.8</v>
      </c>
      <c r="M41" s="25">
        <f>SUMIFS(C41:G41, C6:G6, "19MEE383_CO5")</f>
        <v>1.8</v>
      </c>
    </row>
    <row r="42" spans="1:13" x14ac:dyDescent="0.3">
      <c r="A42" s="26" t="s">
        <v>190</v>
      </c>
      <c r="B42" s="26" t="s">
        <v>191</v>
      </c>
      <c r="C42" s="26">
        <v>3</v>
      </c>
      <c r="D42" s="26">
        <v>3</v>
      </c>
      <c r="E42" s="26">
        <v>3.5</v>
      </c>
      <c r="F42" s="26">
        <v>3</v>
      </c>
      <c r="G42" s="26">
        <v>3</v>
      </c>
      <c r="I42" s="25">
        <f>SUMIFS(C42:G42, C6:G6, "19MEE383_CO1")</f>
        <v>3</v>
      </c>
      <c r="J42" s="25">
        <f>SUMIFS(C42:G42, C6:G6, "19MEE383_CO2")</f>
        <v>3</v>
      </c>
      <c r="K42" s="25">
        <f>SUMIFS(C42:G42, C6:G6, "19MEE383_CO3")</f>
        <v>3.5</v>
      </c>
      <c r="L42" s="25">
        <f>SUMIFS(C42:G42, C6:G6, "19MEE383_CO4")</f>
        <v>3</v>
      </c>
      <c r="M42" s="25">
        <f>SUMIFS(C42:G42, C6:G6, "19MEE383_CO5")</f>
        <v>3</v>
      </c>
    </row>
    <row r="43" spans="1:13" x14ac:dyDescent="0.3">
      <c r="A43" s="24" t="s">
        <v>192</v>
      </c>
      <c r="B43" s="24" t="s">
        <v>193</v>
      </c>
      <c r="C43" s="24">
        <v>2.8</v>
      </c>
      <c r="D43" s="24">
        <v>2.8</v>
      </c>
      <c r="E43" s="24">
        <v>3.3</v>
      </c>
      <c r="F43" s="24">
        <v>2.8</v>
      </c>
      <c r="G43" s="24">
        <v>2.8</v>
      </c>
      <c r="I43" s="25">
        <f>SUMIFS(C43:G43, C6:G6, "19MEE383_CO1")</f>
        <v>2.8</v>
      </c>
      <c r="J43" s="25">
        <f>SUMIFS(C43:G43, C6:G6, "19MEE383_CO2")</f>
        <v>2.8</v>
      </c>
      <c r="K43" s="25">
        <f>SUMIFS(C43:G43, C6:G6, "19MEE383_CO3")</f>
        <v>3.3</v>
      </c>
      <c r="L43" s="25">
        <f>SUMIFS(C43:G43, C6:G6, "19MEE383_CO4")</f>
        <v>2.8</v>
      </c>
      <c r="M43" s="25">
        <f>SUMIFS(C43:G43, C6:G6, "19MEE383_CO5")</f>
        <v>2.8</v>
      </c>
    </row>
    <row r="44" spans="1:13" x14ac:dyDescent="0.3">
      <c r="A44" s="26" t="s">
        <v>194</v>
      </c>
      <c r="B44" s="26" t="s">
        <v>195</v>
      </c>
      <c r="C44" s="26">
        <v>2.2000000000000002</v>
      </c>
      <c r="D44" s="26">
        <v>2.2000000000000002</v>
      </c>
      <c r="E44" s="26">
        <v>2.7</v>
      </c>
      <c r="F44" s="26">
        <v>2.2000000000000002</v>
      </c>
      <c r="G44" s="26">
        <v>2.2000000000000002</v>
      </c>
      <c r="I44" s="25">
        <f>SUMIFS(C44:G44, C6:G6, "19MEE383_CO1")</f>
        <v>2.2000000000000002</v>
      </c>
      <c r="J44" s="25">
        <f>SUMIFS(C44:G44, C6:G6, "19MEE383_CO2")</f>
        <v>2.2000000000000002</v>
      </c>
      <c r="K44" s="25">
        <f>SUMIFS(C44:G44, C6:G6, "19MEE383_CO3")</f>
        <v>2.7</v>
      </c>
      <c r="L44" s="25">
        <f>SUMIFS(C44:G44, C6:G6, "19MEE383_CO4")</f>
        <v>2.2000000000000002</v>
      </c>
      <c r="M44" s="25">
        <f>SUMIFS(C44:G44, C6:G6, "19MEE383_CO5")</f>
        <v>2.2000000000000002</v>
      </c>
    </row>
    <row r="45" spans="1:13" x14ac:dyDescent="0.3">
      <c r="A45" s="24" t="s">
        <v>196</v>
      </c>
      <c r="B45" s="24" t="s">
        <v>197</v>
      </c>
      <c r="C45" s="24">
        <v>2</v>
      </c>
      <c r="D45" s="24">
        <v>2</v>
      </c>
      <c r="E45" s="24">
        <v>2.5</v>
      </c>
      <c r="F45" s="24">
        <v>2</v>
      </c>
      <c r="G45" s="24">
        <v>2</v>
      </c>
      <c r="I45" s="25">
        <f>SUMIFS(C45:G45, C6:G6, "19MEE383_CO1")</f>
        <v>2</v>
      </c>
      <c r="J45" s="25">
        <f>SUMIFS(C45:G45, C6:G6, "19MEE383_CO2")</f>
        <v>2</v>
      </c>
      <c r="K45" s="25">
        <f>SUMIFS(C45:G45, C6:G6, "19MEE383_CO3")</f>
        <v>2.5</v>
      </c>
      <c r="L45" s="25">
        <f>SUMIFS(C45:G45, C6:G6, "19MEE383_CO4")</f>
        <v>2</v>
      </c>
      <c r="M45" s="25">
        <f>SUMIFS(C45:G45, C6:G6, "19MEE383_CO5")</f>
        <v>2</v>
      </c>
    </row>
    <row r="46" spans="1:13" x14ac:dyDescent="0.3">
      <c r="A46" s="26" t="s">
        <v>198</v>
      </c>
      <c r="B46" s="26" t="s">
        <v>199</v>
      </c>
      <c r="C46" s="26">
        <v>3</v>
      </c>
      <c r="D46" s="26">
        <v>3</v>
      </c>
      <c r="E46" s="26">
        <v>3.5</v>
      </c>
      <c r="F46" s="26">
        <v>3</v>
      </c>
      <c r="G46" s="26">
        <v>3</v>
      </c>
      <c r="I46" s="25">
        <f>SUMIFS(C46:G46, C6:G6, "19MEE383_CO1")</f>
        <v>3</v>
      </c>
      <c r="J46" s="25">
        <f>SUMIFS(C46:G46, C6:G6, "19MEE383_CO2")</f>
        <v>3</v>
      </c>
      <c r="K46" s="25">
        <f>SUMIFS(C46:G46, C6:G6, "19MEE383_CO3")</f>
        <v>3.5</v>
      </c>
      <c r="L46" s="25">
        <f>SUMIFS(C46:G46, C6:G6, "19MEE383_CO4")</f>
        <v>3</v>
      </c>
      <c r="M46" s="25">
        <f>SUMIFS(C46:G46, C6:G6, "19MEE383_CO5")</f>
        <v>3</v>
      </c>
    </row>
    <row r="47" spans="1:13" x14ac:dyDescent="0.3">
      <c r="A47" s="24" t="s">
        <v>200</v>
      </c>
      <c r="B47" s="24" t="s">
        <v>201</v>
      </c>
      <c r="C47" s="24">
        <v>3</v>
      </c>
      <c r="D47" s="24">
        <v>3</v>
      </c>
      <c r="E47" s="24">
        <v>3.5</v>
      </c>
      <c r="F47" s="24">
        <v>3</v>
      </c>
      <c r="G47" s="24">
        <v>3</v>
      </c>
      <c r="I47" s="25">
        <f>SUMIFS(C47:G47, C6:G6, "19MEE383_CO1")</f>
        <v>3</v>
      </c>
      <c r="J47" s="25">
        <f>SUMIFS(C47:G47, C6:G6, "19MEE383_CO2")</f>
        <v>3</v>
      </c>
      <c r="K47" s="25">
        <f>SUMIFS(C47:G47, C6:G6, "19MEE383_CO3")</f>
        <v>3.5</v>
      </c>
      <c r="L47" s="25">
        <f>SUMIFS(C47:G47, C6:G6, "19MEE383_CO4")</f>
        <v>3</v>
      </c>
      <c r="M47" s="25">
        <f>SUMIFS(C47:G47, C6:G6, "19MEE383_CO5")</f>
        <v>3</v>
      </c>
    </row>
    <row r="48" spans="1:13" x14ac:dyDescent="0.3">
      <c r="A48" s="26" t="s">
        <v>202</v>
      </c>
      <c r="B48" s="26" t="s">
        <v>203</v>
      </c>
      <c r="C48" s="26">
        <v>2.6</v>
      </c>
      <c r="D48" s="26">
        <v>2.6</v>
      </c>
      <c r="E48" s="26">
        <v>3.1</v>
      </c>
      <c r="F48" s="26">
        <v>2.6</v>
      </c>
      <c r="G48" s="26">
        <v>2.6</v>
      </c>
      <c r="I48" s="25">
        <f>SUMIFS(C48:G48, C6:G6, "19MEE383_CO1")</f>
        <v>2.6</v>
      </c>
      <c r="J48" s="25">
        <f>SUMIFS(C48:G48, C6:G6, "19MEE383_CO2")</f>
        <v>2.6</v>
      </c>
      <c r="K48" s="25">
        <f>SUMIFS(C48:G48, C6:G6, "19MEE383_CO3")</f>
        <v>3.1</v>
      </c>
      <c r="L48" s="25">
        <f>SUMIFS(C48:G48, C6:G6, "19MEE383_CO4")</f>
        <v>2.6</v>
      </c>
      <c r="M48" s="25">
        <f>SUMIFS(C48:G48, C6:G6, "19MEE383_CO5")</f>
        <v>2.6</v>
      </c>
    </row>
    <row r="49" spans="1:13" x14ac:dyDescent="0.3">
      <c r="A49" s="24" t="s">
        <v>204</v>
      </c>
      <c r="B49" s="24" t="s">
        <v>205</v>
      </c>
      <c r="C49" s="24">
        <v>3.2</v>
      </c>
      <c r="D49" s="24">
        <v>3.2</v>
      </c>
      <c r="E49" s="24">
        <v>3.7</v>
      </c>
      <c r="F49" s="24">
        <v>3.2</v>
      </c>
      <c r="G49" s="24">
        <v>3.2</v>
      </c>
      <c r="I49" s="25">
        <f>SUMIFS(C49:G49, C6:G6, "19MEE383_CO1")</f>
        <v>3.2</v>
      </c>
      <c r="J49" s="25">
        <f>SUMIFS(C49:G49, C6:G6, "19MEE383_CO2")</f>
        <v>3.2</v>
      </c>
      <c r="K49" s="25">
        <f>SUMIFS(C49:G49, C6:G6, "19MEE383_CO3")</f>
        <v>3.7</v>
      </c>
      <c r="L49" s="25">
        <f>SUMIFS(C49:G49, C6:G6, "19MEE383_CO4")</f>
        <v>3.2</v>
      </c>
      <c r="M49" s="25">
        <f>SUMIFS(C49:G49, C6:G6, "19MEE383_CO5")</f>
        <v>3.2</v>
      </c>
    </row>
    <row r="50" spans="1:13" x14ac:dyDescent="0.3">
      <c r="A50" s="26" t="s">
        <v>206</v>
      </c>
      <c r="B50" s="26" t="s">
        <v>207</v>
      </c>
      <c r="C50" s="26">
        <v>2.5</v>
      </c>
      <c r="D50" s="26">
        <v>2.5</v>
      </c>
      <c r="E50" s="26">
        <v>3</v>
      </c>
      <c r="F50" s="26">
        <v>2.5</v>
      </c>
      <c r="G50" s="26">
        <v>2.5</v>
      </c>
      <c r="I50" s="25">
        <f>SUMIFS(C50:G50, C6:G6, "19MEE383_CO1")</f>
        <v>2.5</v>
      </c>
      <c r="J50" s="25">
        <f>SUMIFS(C50:G50, C6:G6, "19MEE383_CO2")</f>
        <v>2.5</v>
      </c>
      <c r="K50" s="25">
        <f>SUMIFS(C50:G50, C6:G6, "19MEE383_CO3")</f>
        <v>3</v>
      </c>
      <c r="L50" s="25">
        <f>SUMIFS(C50:G50, C6:G6, "19MEE383_CO4")</f>
        <v>2.5</v>
      </c>
      <c r="M50" s="25">
        <f>SUMIFS(C50:G50, C6:G6, "19MEE383_CO5")</f>
        <v>2.5</v>
      </c>
    </row>
    <row r="51" spans="1:13" x14ac:dyDescent="0.3">
      <c r="A51" s="24" t="s">
        <v>208</v>
      </c>
      <c r="B51" s="24" t="s">
        <v>209</v>
      </c>
      <c r="C51" s="24">
        <v>2.7</v>
      </c>
      <c r="D51" s="24">
        <v>2.7</v>
      </c>
      <c r="E51" s="24">
        <v>3.2</v>
      </c>
      <c r="F51" s="24">
        <v>2.7</v>
      </c>
      <c r="G51" s="24">
        <v>2.7</v>
      </c>
      <c r="I51" s="25">
        <f>SUMIFS(C51:G51, C6:G6, "19MEE383_CO1")</f>
        <v>2.7</v>
      </c>
      <c r="J51" s="25">
        <f>SUMIFS(C51:G51, C6:G6, "19MEE383_CO2")</f>
        <v>2.7</v>
      </c>
      <c r="K51" s="25">
        <f>SUMIFS(C51:G51, C6:G6, "19MEE383_CO3")</f>
        <v>3.2</v>
      </c>
      <c r="L51" s="25">
        <f>SUMIFS(C51:G51, C6:G6, "19MEE383_CO4")</f>
        <v>2.7</v>
      </c>
      <c r="M51" s="25">
        <f>SUMIFS(C51:G51, C6:G6, "19MEE383_CO5")</f>
        <v>2.7</v>
      </c>
    </row>
    <row r="52" spans="1:13" x14ac:dyDescent="0.3">
      <c r="A52" s="26" t="s">
        <v>210</v>
      </c>
      <c r="B52" s="26" t="s">
        <v>211</v>
      </c>
      <c r="C52" s="26">
        <v>2.9</v>
      </c>
      <c r="D52" s="26">
        <v>2.9</v>
      </c>
      <c r="E52" s="26">
        <v>3.4</v>
      </c>
      <c r="F52" s="26">
        <v>2.9</v>
      </c>
      <c r="G52" s="26">
        <v>2.9</v>
      </c>
      <c r="I52" s="25">
        <f>SUMIFS(C52:G52, C6:G6, "19MEE383_CO1")</f>
        <v>2.9</v>
      </c>
      <c r="J52" s="25">
        <f>SUMIFS(C52:G52, C6:G6, "19MEE383_CO2")</f>
        <v>2.9</v>
      </c>
      <c r="K52" s="25">
        <f>SUMIFS(C52:G52, C6:G6, "19MEE383_CO3")</f>
        <v>3.4</v>
      </c>
      <c r="L52" s="25">
        <f>SUMIFS(C52:G52, C6:G6, "19MEE383_CO4")</f>
        <v>2.9</v>
      </c>
      <c r="M52" s="25">
        <f>SUMIFS(C52:G52, C6:G6, "19MEE383_CO5")</f>
        <v>2.9</v>
      </c>
    </row>
    <row r="53" spans="1:13" x14ac:dyDescent="0.3">
      <c r="A53" s="24" t="s">
        <v>212</v>
      </c>
      <c r="B53" s="24" t="s">
        <v>213</v>
      </c>
      <c r="C53" s="24">
        <v>2.9</v>
      </c>
      <c r="D53" s="24">
        <v>2.9</v>
      </c>
      <c r="E53" s="24">
        <v>3.4</v>
      </c>
      <c r="F53" s="24">
        <v>2.9</v>
      </c>
      <c r="G53" s="24">
        <v>2.9</v>
      </c>
      <c r="I53" s="25">
        <f>SUMIFS(C53:G53, C6:G6, "19MEE383_CO1")</f>
        <v>2.9</v>
      </c>
      <c r="J53" s="25">
        <f>SUMIFS(C53:G53, C6:G6, "19MEE383_CO2")</f>
        <v>2.9</v>
      </c>
      <c r="K53" s="25">
        <f>SUMIFS(C53:G53, C6:G6, "19MEE383_CO3")</f>
        <v>3.4</v>
      </c>
      <c r="L53" s="25">
        <f>SUMIFS(C53:G53, C6:G6, "19MEE383_CO4")</f>
        <v>2.9</v>
      </c>
      <c r="M53" s="25">
        <f>SUMIFS(C53:G53, C6:G6, "19MEE383_CO5")</f>
        <v>2.9</v>
      </c>
    </row>
    <row r="54" spans="1:13" x14ac:dyDescent="0.3">
      <c r="A54" s="26" t="s">
        <v>214</v>
      </c>
      <c r="B54" s="26" t="s">
        <v>215</v>
      </c>
      <c r="C54" s="26">
        <v>2.9</v>
      </c>
      <c r="D54" s="26">
        <v>2.9</v>
      </c>
      <c r="E54" s="26">
        <v>3.4</v>
      </c>
      <c r="F54" s="26">
        <v>2.9</v>
      </c>
      <c r="G54" s="26">
        <v>2.9</v>
      </c>
      <c r="I54" s="25">
        <f>SUMIFS(C54:G54, C6:G6, "19MEE383_CO1")</f>
        <v>2.9</v>
      </c>
      <c r="J54" s="25">
        <f>SUMIFS(C54:G54, C6:G6, "19MEE383_CO2")</f>
        <v>2.9</v>
      </c>
      <c r="K54" s="25">
        <f>SUMIFS(C54:G54, C6:G6, "19MEE383_CO3")</f>
        <v>3.4</v>
      </c>
      <c r="L54" s="25">
        <f>SUMIFS(C54:G54, C6:G6, "19MEE383_CO4")</f>
        <v>2.9</v>
      </c>
      <c r="M54" s="25">
        <f>SUMIFS(C54:G54, C6:G6, "19MEE383_CO5")</f>
        <v>2.9</v>
      </c>
    </row>
    <row r="55" spans="1:13" x14ac:dyDescent="0.3">
      <c r="A55" s="24" t="s">
        <v>216</v>
      </c>
      <c r="B55" s="24" t="s">
        <v>217</v>
      </c>
      <c r="C55" s="24">
        <v>2.9</v>
      </c>
      <c r="D55" s="24">
        <v>2.9</v>
      </c>
      <c r="E55" s="24">
        <v>3.4</v>
      </c>
      <c r="F55" s="24">
        <v>2.9</v>
      </c>
      <c r="G55" s="24">
        <v>2.9</v>
      </c>
      <c r="I55" s="25">
        <f>SUMIFS(C55:G55, C6:G6, "19MEE383_CO1")</f>
        <v>2.9</v>
      </c>
      <c r="J55" s="25">
        <f>SUMIFS(C55:G55, C6:G6, "19MEE383_CO2")</f>
        <v>2.9</v>
      </c>
      <c r="K55" s="25">
        <f>SUMIFS(C55:G55, C6:G6, "19MEE383_CO3")</f>
        <v>3.4</v>
      </c>
      <c r="L55" s="25">
        <f>SUMIFS(C55:G55, C6:G6, "19MEE383_CO4")</f>
        <v>2.9</v>
      </c>
      <c r="M55" s="25">
        <f>SUMIFS(C55:G55, C6:G6, "19MEE383_CO5")</f>
        <v>2.9</v>
      </c>
    </row>
    <row r="56" spans="1:13" x14ac:dyDescent="0.3">
      <c r="A56" s="26" t="s">
        <v>218</v>
      </c>
      <c r="B56" s="26" t="s">
        <v>219</v>
      </c>
      <c r="C56" s="26">
        <v>2.7</v>
      </c>
      <c r="D56" s="26">
        <v>2.7</v>
      </c>
      <c r="E56" s="26">
        <v>3.2</v>
      </c>
      <c r="F56" s="26">
        <v>2.7</v>
      </c>
      <c r="G56" s="26">
        <v>2.7</v>
      </c>
      <c r="I56" s="25">
        <f>SUMIFS(C56:G56, C6:G6, "19MEE383_CO1")</f>
        <v>2.7</v>
      </c>
      <c r="J56" s="25">
        <f>SUMIFS(C56:G56, C6:G6, "19MEE383_CO2")</f>
        <v>2.7</v>
      </c>
      <c r="K56" s="25">
        <f>SUMIFS(C56:G56, C6:G6, "19MEE383_CO3")</f>
        <v>3.2</v>
      </c>
      <c r="L56" s="25">
        <f>SUMIFS(C56:G56, C6:G6, "19MEE383_CO4")</f>
        <v>2.7</v>
      </c>
      <c r="M56" s="25">
        <f>SUMIFS(C56:G56, C6:G6, "19MEE383_CO5")</f>
        <v>2.7</v>
      </c>
    </row>
    <row r="57" spans="1:13" x14ac:dyDescent="0.3">
      <c r="A57" s="24" t="s">
        <v>220</v>
      </c>
      <c r="B57" s="24" t="s">
        <v>221</v>
      </c>
      <c r="C57" s="24">
        <v>3.3</v>
      </c>
      <c r="D57" s="24">
        <v>3.3</v>
      </c>
      <c r="E57" s="24">
        <v>3.8</v>
      </c>
      <c r="F57" s="24">
        <v>3.3</v>
      </c>
      <c r="G57" s="24">
        <v>3.3</v>
      </c>
      <c r="I57" s="25">
        <f>SUMIFS(C57:G57, C6:G6, "19MEE383_CO1")</f>
        <v>3.3</v>
      </c>
      <c r="J57" s="25">
        <f>SUMIFS(C57:G57, C6:G6, "19MEE383_CO2")</f>
        <v>3.3</v>
      </c>
      <c r="K57" s="25">
        <f>SUMIFS(C57:G57, C6:G6, "19MEE383_CO3")</f>
        <v>3.8</v>
      </c>
      <c r="L57" s="25">
        <f>SUMIFS(C57:G57, C6:G6, "19MEE383_CO4")</f>
        <v>3.3</v>
      </c>
      <c r="M57" s="25">
        <f>SUMIFS(C57:G57, C6:G6, "19MEE383_CO5")</f>
        <v>3.3</v>
      </c>
    </row>
    <row r="58" spans="1:13" x14ac:dyDescent="0.3">
      <c r="A58" s="26" t="s">
        <v>222</v>
      </c>
      <c r="B58" s="26" t="s">
        <v>223</v>
      </c>
      <c r="C58" s="26">
        <v>3.2</v>
      </c>
      <c r="D58" s="26">
        <v>3.2</v>
      </c>
      <c r="E58" s="26">
        <v>3.7</v>
      </c>
      <c r="F58" s="26">
        <v>3.2</v>
      </c>
      <c r="G58" s="26">
        <v>3.2</v>
      </c>
      <c r="I58" s="25">
        <f>SUMIFS(C58:G58, C6:G6, "19MEE383_CO1")</f>
        <v>3.2</v>
      </c>
      <c r="J58" s="25">
        <f>SUMIFS(C58:G58, C6:G6, "19MEE383_CO2")</f>
        <v>3.2</v>
      </c>
      <c r="K58" s="25">
        <f>SUMIFS(C58:G58, C6:G6, "19MEE383_CO3")</f>
        <v>3.7</v>
      </c>
      <c r="L58" s="25">
        <f>SUMIFS(C58:G58, C6:G6, "19MEE383_CO4")</f>
        <v>3.2</v>
      </c>
      <c r="M58" s="25">
        <f>SUMIFS(C58:G58, C6:G6, "19MEE383_CO5")</f>
        <v>3.2</v>
      </c>
    </row>
    <row r="59" spans="1:13" x14ac:dyDescent="0.3">
      <c r="A59" s="24" t="s">
        <v>224</v>
      </c>
      <c r="B59" s="24" t="s">
        <v>225</v>
      </c>
      <c r="C59" s="24">
        <v>2.6</v>
      </c>
      <c r="D59" s="24">
        <v>2.6</v>
      </c>
      <c r="E59" s="24">
        <v>3.1</v>
      </c>
      <c r="F59" s="24">
        <v>2.6</v>
      </c>
      <c r="G59" s="24">
        <v>2.6</v>
      </c>
      <c r="I59" s="25">
        <f>SUMIFS(C59:G59, C6:G6, "19MEE383_CO1")</f>
        <v>2.6</v>
      </c>
      <c r="J59" s="25">
        <f>SUMIFS(C59:G59, C6:G6, "19MEE383_CO2")</f>
        <v>2.6</v>
      </c>
      <c r="K59" s="25">
        <f>SUMIFS(C59:G59, C6:G6, "19MEE383_CO3")</f>
        <v>3.1</v>
      </c>
      <c r="L59" s="25">
        <f>SUMIFS(C59:G59, C6:G6, "19MEE383_CO4")</f>
        <v>2.6</v>
      </c>
      <c r="M59" s="25">
        <f>SUMIFS(C59:G59, C6:G6, "19MEE383_CO5")</f>
        <v>2.6</v>
      </c>
    </row>
    <row r="60" spans="1:13" x14ac:dyDescent="0.3">
      <c r="A60" s="26" t="s">
        <v>226</v>
      </c>
      <c r="B60" s="26" t="s">
        <v>227</v>
      </c>
      <c r="C60" s="26">
        <v>2.9</v>
      </c>
      <c r="D60" s="26">
        <v>2.9</v>
      </c>
      <c r="E60" s="26">
        <v>3.4</v>
      </c>
      <c r="F60" s="26">
        <v>2.9</v>
      </c>
      <c r="G60" s="26">
        <v>2.9</v>
      </c>
      <c r="I60" s="25">
        <f>SUMIFS(C60:G60, C6:G6, "19MEE383_CO1")</f>
        <v>2.9</v>
      </c>
      <c r="J60" s="25">
        <f>SUMIFS(C60:G60, C6:G6, "19MEE383_CO2")</f>
        <v>2.9</v>
      </c>
      <c r="K60" s="25">
        <f>SUMIFS(C60:G60, C6:G6, "19MEE383_CO3")</f>
        <v>3.4</v>
      </c>
      <c r="L60" s="25">
        <f>SUMIFS(C60:G60, C6:G6, "19MEE383_CO4")</f>
        <v>2.9</v>
      </c>
      <c r="M60" s="25">
        <f>SUMIFS(C60:G60, C6:G6, "19MEE383_CO5")</f>
        <v>2.9</v>
      </c>
    </row>
    <row r="61" spans="1:13" x14ac:dyDescent="0.3">
      <c r="A61" s="24" t="s">
        <v>228</v>
      </c>
      <c r="B61" s="24" t="s">
        <v>229</v>
      </c>
      <c r="C61" s="24">
        <v>3.1</v>
      </c>
      <c r="D61" s="24">
        <v>3.1</v>
      </c>
      <c r="E61" s="24">
        <v>3.6</v>
      </c>
      <c r="F61" s="24">
        <v>3.1</v>
      </c>
      <c r="G61" s="24">
        <v>3.1</v>
      </c>
      <c r="I61" s="25">
        <f>SUMIFS(C61:G61, C6:G6, "19MEE383_CO1")</f>
        <v>3.1</v>
      </c>
      <c r="J61" s="25">
        <f>SUMIFS(C61:G61, C6:G6, "19MEE383_CO2")</f>
        <v>3.1</v>
      </c>
      <c r="K61" s="25">
        <f>SUMIFS(C61:G61, C6:G6, "19MEE383_CO3")</f>
        <v>3.6</v>
      </c>
      <c r="L61" s="25">
        <f>SUMIFS(C61:G61, C6:G6, "19MEE383_CO4")</f>
        <v>3.1</v>
      </c>
      <c r="M61" s="25">
        <f>SUMIFS(C61:G61, C6:G6, "19MEE383_CO5")</f>
        <v>3.1</v>
      </c>
    </row>
    <row r="62" spans="1:13" x14ac:dyDescent="0.3">
      <c r="A62" s="26" t="s">
        <v>230</v>
      </c>
      <c r="B62" s="26" t="s">
        <v>231</v>
      </c>
      <c r="C62" s="26">
        <v>2.2999999999999998</v>
      </c>
      <c r="D62" s="26">
        <v>2.2999999999999998</v>
      </c>
      <c r="E62" s="26">
        <v>2.8</v>
      </c>
      <c r="F62" s="26">
        <v>2.2999999999999998</v>
      </c>
      <c r="G62" s="26">
        <v>2.2999999999999998</v>
      </c>
      <c r="I62" s="25">
        <f>SUMIFS(C62:G62, C6:G6, "19MEE383_CO1")</f>
        <v>2.2999999999999998</v>
      </c>
      <c r="J62" s="25">
        <f>SUMIFS(C62:G62, C6:G6, "19MEE383_CO2")</f>
        <v>2.2999999999999998</v>
      </c>
      <c r="K62" s="25">
        <f>SUMIFS(C62:G62, C6:G6, "19MEE383_CO3")</f>
        <v>2.8</v>
      </c>
      <c r="L62" s="25">
        <f>SUMIFS(C62:G62, C6:G6, "19MEE383_CO4")</f>
        <v>2.2999999999999998</v>
      </c>
      <c r="M62" s="25">
        <f>SUMIFS(C62:G62, C6:G6, "19MEE383_CO5")</f>
        <v>2.2999999999999998</v>
      </c>
    </row>
    <row r="63" spans="1:13" x14ac:dyDescent="0.3">
      <c r="A63" s="24" t="s">
        <v>232</v>
      </c>
      <c r="B63" s="24" t="s">
        <v>233</v>
      </c>
      <c r="C63" s="24">
        <v>2.2000000000000002</v>
      </c>
      <c r="D63" s="24">
        <v>2.2000000000000002</v>
      </c>
      <c r="E63" s="24">
        <v>2.7</v>
      </c>
      <c r="F63" s="24">
        <v>2.2000000000000002</v>
      </c>
      <c r="G63" s="24">
        <v>2.2000000000000002</v>
      </c>
      <c r="I63" s="25">
        <f>SUMIFS(C63:G63, C6:G6, "19MEE383_CO1")</f>
        <v>2.2000000000000002</v>
      </c>
      <c r="J63" s="25">
        <f>SUMIFS(C63:G63, C6:G6, "19MEE383_CO2")</f>
        <v>2.2000000000000002</v>
      </c>
      <c r="K63" s="25">
        <f>SUMIFS(C63:G63, C6:G6, "19MEE383_CO3")</f>
        <v>2.7</v>
      </c>
      <c r="L63" s="25">
        <f>SUMIFS(C63:G63, C6:G6, "19MEE383_CO4")</f>
        <v>2.2000000000000002</v>
      </c>
      <c r="M63" s="25">
        <f>SUMIFS(C63:G63, C6:G6, "19MEE383_CO5")</f>
        <v>2.2000000000000002</v>
      </c>
    </row>
    <row r="64" spans="1:13" x14ac:dyDescent="0.3">
      <c r="A64" s="26" t="s">
        <v>234</v>
      </c>
      <c r="B64" s="26" t="s">
        <v>235</v>
      </c>
      <c r="C64" s="26">
        <v>3.3</v>
      </c>
      <c r="D64" s="26">
        <v>3.3</v>
      </c>
      <c r="E64" s="26">
        <v>3.8</v>
      </c>
      <c r="F64" s="26">
        <v>3.3</v>
      </c>
      <c r="G64" s="26">
        <v>3.3</v>
      </c>
      <c r="I64" s="25">
        <f>SUMIFS(C64:G64, C6:G6, "19MEE383_CO1")</f>
        <v>3.3</v>
      </c>
      <c r="J64" s="25">
        <f>SUMIFS(C64:G64, C6:G6, "19MEE383_CO2")</f>
        <v>3.3</v>
      </c>
      <c r="K64" s="25">
        <f>SUMIFS(C64:G64, C6:G6, "19MEE383_CO3")</f>
        <v>3.8</v>
      </c>
      <c r="L64" s="25">
        <f>SUMIFS(C64:G64, C6:G6, "19MEE383_CO4")</f>
        <v>3.3</v>
      </c>
      <c r="M64" s="25">
        <f>SUMIFS(C64:G64, C6:G6, "19MEE383_CO5")</f>
        <v>3.3</v>
      </c>
    </row>
    <row r="65" spans="1:13" x14ac:dyDescent="0.3">
      <c r="A65" s="24" t="s">
        <v>236</v>
      </c>
      <c r="B65" s="24" t="s">
        <v>237</v>
      </c>
      <c r="C65" s="24">
        <v>2.7</v>
      </c>
      <c r="D65" s="24">
        <v>2.7</v>
      </c>
      <c r="E65" s="24">
        <v>3.2</v>
      </c>
      <c r="F65" s="24">
        <v>2.7</v>
      </c>
      <c r="G65" s="24">
        <v>2.7</v>
      </c>
      <c r="I65" s="25">
        <f>SUMIFS(C65:G65, C6:G6, "19MEE383_CO1")</f>
        <v>2.7</v>
      </c>
      <c r="J65" s="25">
        <f>SUMIFS(C65:G65, C6:G6, "19MEE383_CO2")</f>
        <v>2.7</v>
      </c>
      <c r="K65" s="25">
        <f>SUMIFS(C65:G65, C6:G6, "19MEE383_CO3")</f>
        <v>3.2</v>
      </c>
      <c r="L65" s="25">
        <f>SUMIFS(C65:G65, C6:G6, "19MEE383_CO4")</f>
        <v>2.7</v>
      </c>
      <c r="M65" s="25">
        <f>SUMIFS(C65:G65, C6:G6, "19MEE383_CO5")</f>
        <v>2.7</v>
      </c>
    </row>
    <row r="68" spans="1:13" x14ac:dyDescent="0.3">
      <c r="A68" s="27" t="s">
        <v>55</v>
      </c>
      <c r="B68" s="49" t="s">
        <v>56</v>
      </c>
      <c r="C68" s="47"/>
    </row>
    <row r="69" spans="1:13" x14ac:dyDescent="0.3">
      <c r="A69" s="28" t="s">
        <v>57</v>
      </c>
      <c r="B69" s="46" t="s">
        <v>58</v>
      </c>
      <c r="C69" s="47"/>
    </row>
    <row r="70" spans="1:13" x14ac:dyDescent="0.3">
      <c r="A70" s="29" t="s">
        <v>59</v>
      </c>
      <c r="B70" s="48" t="s">
        <v>60</v>
      </c>
      <c r="C70" s="47"/>
    </row>
    <row r="71" spans="1:13" x14ac:dyDescent="0.3">
      <c r="A71" s="30" t="s">
        <v>75</v>
      </c>
      <c r="B71" s="51" t="s">
        <v>76</v>
      </c>
      <c r="C71" s="47"/>
    </row>
    <row r="72" spans="1:13" x14ac:dyDescent="0.3">
      <c r="A72" s="31" t="s">
        <v>77</v>
      </c>
      <c r="B72" s="50" t="s">
        <v>78</v>
      </c>
      <c r="C72" s="47"/>
    </row>
  </sheetData>
  <sheetProtection sheet="1"/>
  <mergeCells count="7">
    <mergeCell ref="B1:G1"/>
    <mergeCell ref="B71:C71"/>
    <mergeCell ref="B69:C69"/>
    <mergeCell ref="B70:C70"/>
    <mergeCell ref="B68:C68"/>
    <mergeCell ref="B72:C72"/>
    <mergeCell ref="B9:G9"/>
  </mergeCells>
  <conditionalFormatting sqref="A11:G65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COUNTIF(C11:C65, "&gt;="&amp;$C$4)=0</formula>
    </cfRule>
  </conditionalFormatting>
  <conditionalFormatting sqref="C11:C65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COUNTIF(D11:D65, "&gt;="&amp;$D$4)=0</formula>
    </cfRule>
  </conditionalFormatting>
  <conditionalFormatting sqref="D11:D65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COUNTIF(E11:E65, "&gt;="&amp;$E$4)=0</formula>
    </cfRule>
  </conditionalFormatting>
  <conditionalFormatting sqref="E11:E65">
    <cfRule type="expression" dxfId="4" priority="53">
      <formula>E11&gt;$E$3</formula>
    </cfRule>
  </conditionalFormatting>
  <conditionalFormatting sqref="F10">
    <cfRule type="expression" dxfId="3" priority="56">
      <formula>COUNTIF(F11:F65, "&gt;="&amp;$F$4)=0</formula>
    </cfRule>
  </conditionalFormatting>
  <conditionalFormatting sqref="F11:F65">
    <cfRule type="expression" dxfId="2" priority="58">
      <formula>F11&gt;$F$3</formula>
    </cfRule>
  </conditionalFormatting>
  <conditionalFormatting sqref="G10">
    <cfRule type="expression" dxfId="1" priority="61">
      <formula>COUNTIF(G11:G65, "&gt;="&amp;$G$4)=0</formula>
    </cfRule>
  </conditionalFormatting>
  <conditionalFormatting sqref="G11:G65">
    <cfRule type="expression" dxfId="0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6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53</v>
      </c>
      <c r="B1" s="53"/>
      <c r="C1" s="53"/>
      <c r="D1" s="53"/>
      <c r="E1" s="53"/>
      <c r="G1" s="32"/>
      <c r="I1" s="52" t="s">
        <v>79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'A_CA-I'!I3</f>
        <v>16</v>
      </c>
      <c r="B3" s="18">
        <f>'A_CA-I'!J3</f>
        <v>16</v>
      </c>
      <c r="C3" s="18">
        <f>'A_CA-I'!K3</f>
        <v>16</v>
      </c>
      <c r="D3" s="18">
        <f>'A_CA-I'!L3</f>
        <v>16</v>
      </c>
      <c r="E3" s="18">
        <f>'A_CA-I'!M3</f>
        <v>16</v>
      </c>
      <c r="G3" s="32"/>
      <c r="I3" s="18">
        <f t="shared" ref="I3:M4" si="0">SUM(A3)</f>
        <v>16</v>
      </c>
      <c r="J3" s="18">
        <f t="shared" si="0"/>
        <v>16</v>
      </c>
      <c r="K3" s="18">
        <f t="shared" si="0"/>
        <v>16</v>
      </c>
      <c r="L3" s="18">
        <f t="shared" si="0"/>
        <v>16</v>
      </c>
      <c r="M3" s="18">
        <f t="shared" si="0"/>
        <v>16</v>
      </c>
    </row>
    <row r="4" spans="1:13" x14ac:dyDescent="0.3">
      <c r="A4" s="18">
        <f>'A_CA-I'!I4</f>
        <v>11.2</v>
      </c>
      <c r="B4" s="18">
        <f>'A_CA-I'!J4</f>
        <v>11.2</v>
      </c>
      <c r="C4" s="18">
        <f>'A_CA-I'!K4</f>
        <v>11.2</v>
      </c>
      <c r="D4" s="18">
        <f>'A_CA-I'!L4</f>
        <v>11.2</v>
      </c>
      <c r="E4" s="18">
        <f>'A_CA-I'!M4</f>
        <v>11.2</v>
      </c>
      <c r="G4" s="32"/>
      <c r="I4" s="18">
        <f t="shared" si="0"/>
        <v>11.2</v>
      </c>
      <c r="J4" s="18">
        <f t="shared" si="0"/>
        <v>11.2</v>
      </c>
      <c r="K4" s="18">
        <f t="shared" si="0"/>
        <v>11.2</v>
      </c>
      <c r="L4" s="18">
        <f t="shared" si="0"/>
        <v>11.2</v>
      </c>
      <c r="M4" s="18">
        <f t="shared" si="0"/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'A_CA-I'!I11</f>
        <v>12.8</v>
      </c>
      <c r="B7" s="18">
        <f>'A_CA-I'!J11</f>
        <v>12.3</v>
      </c>
      <c r="C7" s="18">
        <f>'A_CA-I'!K11</f>
        <v>10.8</v>
      </c>
      <c r="D7" s="18">
        <f>'A_CA-I'!L11</f>
        <v>12.3</v>
      </c>
      <c r="E7" s="18">
        <f>'A_CA-I'!M11</f>
        <v>12.3</v>
      </c>
      <c r="G7" s="32"/>
      <c r="I7" s="18">
        <f t="shared" ref="I7:I38" si="1">SUM(A7)</f>
        <v>12.8</v>
      </c>
      <c r="J7" s="18">
        <f t="shared" ref="J7:J38" si="2">SUM(B7)</f>
        <v>12.3</v>
      </c>
      <c r="K7" s="18">
        <f t="shared" ref="K7:K38" si="3">SUM(C7)</f>
        <v>10.8</v>
      </c>
      <c r="L7" s="18">
        <f t="shared" ref="L7:L38" si="4">SUM(D7)</f>
        <v>12.3</v>
      </c>
      <c r="M7" s="18">
        <f t="shared" ref="M7:M38" si="5">SUM(E7)</f>
        <v>12.3</v>
      </c>
    </row>
    <row r="8" spans="1:13" x14ac:dyDescent="0.3">
      <c r="A8" s="18">
        <f>'A_CA-I'!I12</f>
        <v>12.4</v>
      </c>
      <c r="B8" s="18">
        <f>'A_CA-I'!J12</f>
        <v>11.9</v>
      </c>
      <c r="C8" s="18">
        <f>'A_CA-I'!K12</f>
        <v>10.4</v>
      </c>
      <c r="D8" s="18">
        <f>'A_CA-I'!L12</f>
        <v>11.9</v>
      </c>
      <c r="E8" s="18">
        <f>'A_CA-I'!M12</f>
        <v>11.9</v>
      </c>
      <c r="G8" s="32"/>
      <c r="I8" s="18">
        <f t="shared" si="1"/>
        <v>12.4</v>
      </c>
      <c r="J8" s="18">
        <f t="shared" si="2"/>
        <v>11.9</v>
      </c>
      <c r="K8" s="18">
        <f t="shared" si="3"/>
        <v>10.4</v>
      </c>
      <c r="L8" s="18">
        <f t="shared" si="4"/>
        <v>11.9</v>
      </c>
      <c r="M8" s="18">
        <f t="shared" si="5"/>
        <v>11.9</v>
      </c>
    </row>
    <row r="9" spans="1:13" x14ac:dyDescent="0.3">
      <c r="A9" s="18">
        <f>'A_CA-I'!I13</f>
        <v>16.399999999999999</v>
      </c>
      <c r="B9" s="18">
        <f>'A_CA-I'!J13</f>
        <v>15.9</v>
      </c>
      <c r="C9" s="18">
        <f>'A_CA-I'!K13</f>
        <v>14.4</v>
      </c>
      <c r="D9" s="18">
        <f>'A_CA-I'!L13</f>
        <v>15.9</v>
      </c>
      <c r="E9" s="18">
        <f>'A_CA-I'!M13</f>
        <v>15.9</v>
      </c>
      <c r="G9" s="32"/>
      <c r="I9" s="18">
        <f t="shared" si="1"/>
        <v>16.399999999999999</v>
      </c>
      <c r="J9" s="18">
        <f t="shared" si="2"/>
        <v>15.9</v>
      </c>
      <c r="K9" s="18">
        <f t="shared" si="3"/>
        <v>14.4</v>
      </c>
      <c r="L9" s="18">
        <f t="shared" si="4"/>
        <v>15.9</v>
      </c>
      <c r="M9" s="18">
        <f t="shared" si="5"/>
        <v>15.9</v>
      </c>
    </row>
    <row r="10" spans="1:13" x14ac:dyDescent="0.3">
      <c r="A10" s="18">
        <f>'A_CA-I'!I14</f>
        <v>15.2</v>
      </c>
      <c r="B10" s="18">
        <f>'A_CA-I'!J14</f>
        <v>14.7</v>
      </c>
      <c r="C10" s="18">
        <f>'A_CA-I'!K14</f>
        <v>13.2</v>
      </c>
      <c r="D10" s="18">
        <f>'A_CA-I'!L14</f>
        <v>14.7</v>
      </c>
      <c r="E10" s="18">
        <f>'A_CA-I'!M14</f>
        <v>14.7</v>
      </c>
      <c r="G10" s="32"/>
      <c r="I10" s="18">
        <f t="shared" si="1"/>
        <v>15.2</v>
      </c>
      <c r="J10" s="18">
        <f t="shared" si="2"/>
        <v>14.7</v>
      </c>
      <c r="K10" s="18">
        <f t="shared" si="3"/>
        <v>13.2</v>
      </c>
      <c r="L10" s="18">
        <f t="shared" si="4"/>
        <v>14.7</v>
      </c>
      <c r="M10" s="18">
        <f t="shared" si="5"/>
        <v>14.7</v>
      </c>
    </row>
    <row r="11" spans="1:13" x14ac:dyDescent="0.3">
      <c r="A11" s="18">
        <f>'A_CA-I'!I15</f>
        <v>10</v>
      </c>
      <c r="B11" s="18">
        <f>'A_CA-I'!J15</f>
        <v>9.5</v>
      </c>
      <c r="C11" s="18">
        <f>'A_CA-I'!K15</f>
        <v>8</v>
      </c>
      <c r="D11" s="18">
        <f>'A_CA-I'!L15</f>
        <v>9.5</v>
      </c>
      <c r="E11" s="18">
        <f>'A_CA-I'!M15</f>
        <v>9.5</v>
      </c>
      <c r="G11" s="32"/>
      <c r="I11" s="18">
        <f t="shared" si="1"/>
        <v>10</v>
      </c>
      <c r="J11" s="18">
        <f t="shared" si="2"/>
        <v>9.5</v>
      </c>
      <c r="K11" s="18">
        <f t="shared" si="3"/>
        <v>8</v>
      </c>
      <c r="L11" s="18">
        <f t="shared" si="4"/>
        <v>9.5</v>
      </c>
      <c r="M11" s="18">
        <f t="shared" si="5"/>
        <v>9.5</v>
      </c>
    </row>
    <row r="12" spans="1:13" x14ac:dyDescent="0.3">
      <c r="A12" s="18">
        <f>'A_CA-I'!I16</f>
        <v>13</v>
      </c>
      <c r="B12" s="18">
        <f>'A_CA-I'!J16</f>
        <v>12.5</v>
      </c>
      <c r="C12" s="18">
        <f>'A_CA-I'!K16</f>
        <v>11</v>
      </c>
      <c r="D12" s="18">
        <f>'A_CA-I'!L16</f>
        <v>12.5</v>
      </c>
      <c r="E12" s="18">
        <f>'A_CA-I'!M16</f>
        <v>12.5</v>
      </c>
      <c r="G12" s="32"/>
      <c r="I12" s="18">
        <f t="shared" si="1"/>
        <v>13</v>
      </c>
      <c r="J12" s="18">
        <f t="shared" si="2"/>
        <v>12.5</v>
      </c>
      <c r="K12" s="18">
        <f t="shared" si="3"/>
        <v>11</v>
      </c>
      <c r="L12" s="18">
        <f t="shared" si="4"/>
        <v>12.5</v>
      </c>
      <c r="M12" s="18">
        <f t="shared" si="5"/>
        <v>12.5</v>
      </c>
    </row>
    <row r="13" spans="1:13" x14ac:dyDescent="0.3">
      <c r="A13" s="18">
        <f>'A_CA-I'!I17</f>
        <v>12.4</v>
      </c>
      <c r="B13" s="18">
        <f>'A_CA-I'!J17</f>
        <v>11.9</v>
      </c>
      <c r="C13" s="18">
        <f>'A_CA-I'!K17</f>
        <v>10.4</v>
      </c>
      <c r="D13" s="18">
        <f>'A_CA-I'!L17</f>
        <v>11.9</v>
      </c>
      <c r="E13" s="18">
        <f>'A_CA-I'!M17</f>
        <v>11.9</v>
      </c>
      <c r="G13" s="32"/>
      <c r="I13" s="18">
        <f t="shared" si="1"/>
        <v>12.4</v>
      </c>
      <c r="J13" s="18">
        <f t="shared" si="2"/>
        <v>11.9</v>
      </c>
      <c r="K13" s="18">
        <f t="shared" si="3"/>
        <v>10.4</v>
      </c>
      <c r="L13" s="18">
        <f t="shared" si="4"/>
        <v>11.9</v>
      </c>
      <c r="M13" s="18">
        <f t="shared" si="5"/>
        <v>11.9</v>
      </c>
    </row>
    <row r="14" spans="1:13" x14ac:dyDescent="0.3">
      <c r="A14" s="18">
        <f>'A_CA-I'!I18</f>
        <v>15</v>
      </c>
      <c r="B14" s="18">
        <f>'A_CA-I'!J18</f>
        <v>14.5</v>
      </c>
      <c r="C14" s="18">
        <f>'A_CA-I'!K18</f>
        <v>13</v>
      </c>
      <c r="D14" s="18">
        <f>'A_CA-I'!L18</f>
        <v>14.5</v>
      </c>
      <c r="E14" s="18">
        <f>'A_CA-I'!M18</f>
        <v>14.5</v>
      </c>
      <c r="G14" s="32"/>
      <c r="I14" s="18">
        <f t="shared" si="1"/>
        <v>15</v>
      </c>
      <c r="J14" s="18">
        <f t="shared" si="2"/>
        <v>14.5</v>
      </c>
      <c r="K14" s="18">
        <f t="shared" si="3"/>
        <v>13</v>
      </c>
      <c r="L14" s="18">
        <f t="shared" si="4"/>
        <v>14.5</v>
      </c>
      <c r="M14" s="18">
        <f t="shared" si="5"/>
        <v>14.5</v>
      </c>
    </row>
    <row r="15" spans="1:13" x14ac:dyDescent="0.3">
      <c r="A15" s="18">
        <f>'A_CA-I'!I19</f>
        <v>10</v>
      </c>
      <c r="B15" s="18">
        <f>'A_CA-I'!J19</f>
        <v>9.5</v>
      </c>
      <c r="C15" s="18">
        <f>'A_CA-I'!K19</f>
        <v>8</v>
      </c>
      <c r="D15" s="18">
        <f>'A_CA-I'!L19</f>
        <v>9.5</v>
      </c>
      <c r="E15" s="18">
        <f>'A_CA-I'!M19</f>
        <v>9.5</v>
      </c>
      <c r="G15" s="32"/>
      <c r="I15" s="18">
        <f t="shared" si="1"/>
        <v>10</v>
      </c>
      <c r="J15" s="18">
        <f t="shared" si="2"/>
        <v>9.5</v>
      </c>
      <c r="K15" s="18">
        <f t="shared" si="3"/>
        <v>8</v>
      </c>
      <c r="L15" s="18">
        <f t="shared" si="4"/>
        <v>9.5</v>
      </c>
      <c r="M15" s="18">
        <f t="shared" si="5"/>
        <v>9.5</v>
      </c>
    </row>
    <row r="16" spans="1:13" x14ac:dyDescent="0.3">
      <c r="A16" s="18">
        <f>'A_CA-I'!I20</f>
        <v>14.4</v>
      </c>
      <c r="B16" s="18">
        <f>'A_CA-I'!J20</f>
        <v>13.9</v>
      </c>
      <c r="C16" s="18">
        <f>'A_CA-I'!K20</f>
        <v>12.4</v>
      </c>
      <c r="D16" s="18">
        <f>'A_CA-I'!L20</f>
        <v>13.9</v>
      </c>
      <c r="E16" s="18">
        <f>'A_CA-I'!M20</f>
        <v>13.9</v>
      </c>
      <c r="G16" s="32"/>
      <c r="I16" s="18">
        <f t="shared" si="1"/>
        <v>14.4</v>
      </c>
      <c r="J16" s="18">
        <f t="shared" si="2"/>
        <v>13.9</v>
      </c>
      <c r="K16" s="18">
        <f t="shared" si="3"/>
        <v>12.4</v>
      </c>
      <c r="L16" s="18">
        <f t="shared" si="4"/>
        <v>13.9</v>
      </c>
      <c r="M16" s="18">
        <f t="shared" si="5"/>
        <v>13.9</v>
      </c>
    </row>
    <row r="17" spans="1:13" x14ac:dyDescent="0.3">
      <c r="A17" s="18">
        <f>'A_CA-I'!I21</f>
        <v>12.4</v>
      </c>
      <c r="B17" s="18">
        <f>'A_CA-I'!J21</f>
        <v>11.9</v>
      </c>
      <c r="C17" s="18">
        <f>'A_CA-I'!K21</f>
        <v>10.4</v>
      </c>
      <c r="D17" s="18">
        <f>'A_CA-I'!L21</f>
        <v>11.9</v>
      </c>
      <c r="E17" s="18">
        <f>'A_CA-I'!M21</f>
        <v>11.9</v>
      </c>
      <c r="G17" s="32"/>
      <c r="I17" s="18">
        <f t="shared" si="1"/>
        <v>12.4</v>
      </c>
      <c r="J17" s="18">
        <f t="shared" si="2"/>
        <v>11.9</v>
      </c>
      <c r="K17" s="18">
        <f t="shared" si="3"/>
        <v>10.4</v>
      </c>
      <c r="L17" s="18">
        <f t="shared" si="4"/>
        <v>11.9</v>
      </c>
      <c r="M17" s="18">
        <f t="shared" si="5"/>
        <v>11.9</v>
      </c>
    </row>
    <row r="18" spans="1:13" x14ac:dyDescent="0.3">
      <c r="A18" s="18">
        <f>'A_CA-I'!I22</f>
        <v>12.6</v>
      </c>
      <c r="B18" s="18">
        <f>'A_CA-I'!J22</f>
        <v>12.1</v>
      </c>
      <c r="C18" s="18">
        <f>'A_CA-I'!K22</f>
        <v>10.6</v>
      </c>
      <c r="D18" s="18">
        <f>'A_CA-I'!L22</f>
        <v>12.1</v>
      </c>
      <c r="E18" s="18">
        <f>'A_CA-I'!M22</f>
        <v>12.1</v>
      </c>
      <c r="G18" s="32"/>
      <c r="I18" s="18">
        <f t="shared" si="1"/>
        <v>12.6</v>
      </c>
      <c r="J18" s="18">
        <f t="shared" si="2"/>
        <v>12.1</v>
      </c>
      <c r="K18" s="18">
        <f t="shared" si="3"/>
        <v>10.6</v>
      </c>
      <c r="L18" s="18">
        <f t="shared" si="4"/>
        <v>12.1</v>
      </c>
      <c r="M18" s="18">
        <f t="shared" si="5"/>
        <v>12.1</v>
      </c>
    </row>
    <row r="19" spans="1:13" x14ac:dyDescent="0.3">
      <c r="A19" s="18">
        <f>'A_CA-I'!I23</f>
        <v>12.2</v>
      </c>
      <c r="B19" s="18">
        <f>'A_CA-I'!J23</f>
        <v>11.7</v>
      </c>
      <c r="C19" s="18">
        <f>'A_CA-I'!K23</f>
        <v>10.199999999999999</v>
      </c>
      <c r="D19" s="18">
        <f>'A_CA-I'!L23</f>
        <v>11.7</v>
      </c>
      <c r="E19" s="18">
        <f>'A_CA-I'!M23</f>
        <v>11.7</v>
      </c>
      <c r="G19" s="32"/>
      <c r="I19" s="18">
        <f t="shared" si="1"/>
        <v>12.2</v>
      </c>
      <c r="J19" s="18">
        <f t="shared" si="2"/>
        <v>11.7</v>
      </c>
      <c r="K19" s="18">
        <f t="shared" si="3"/>
        <v>10.199999999999999</v>
      </c>
      <c r="L19" s="18">
        <f t="shared" si="4"/>
        <v>11.7</v>
      </c>
      <c r="M19" s="18">
        <f t="shared" si="5"/>
        <v>11.7</v>
      </c>
    </row>
    <row r="20" spans="1:13" x14ac:dyDescent="0.3">
      <c r="A20" s="18">
        <f>'A_CA-I'!I24</f>
        <v>13.8</v>
      </c>
      <c r="B20" s="18">
        <f>'A_CA-I'!J24</f>
        <v>13.3</v>
      </c>
      <c r="C20" s="18">
        <f>'A_CA-I'!K24</f>
        <v>11.8</v>
      </c>
      <c r="D20" s="18">
        <f>'A_CA-I'!L24</f>
        <v>13.3</v>
      </c>
      <c r="E20" s="18">
        <f>'A_CA-I'!M24</f>
        <v>13.3</v>
      </c>
      <c r="G20" s="32"/>
      <c r="I20" s="18">
        <f t="shared" si="1"/>
        <v>13.8</v>
      </c>
      <c r="J20" s="18">
        <f t="shared" si="2"/>
        <v>13.3</v>
      </c>
      <c r="K20" s="18">
        <f t="shared" si="3"/>
        <v>11.8</v>
      </c>
      <c r="L20" s="18">
        <f t="shared" si="4"/>
        <v>13.3</v>
      </c>
      <c r="M20" s="18">
        <f t="shared" si="5"/>
        <v>13.3</v>
      </c>
    </row>
    <row r="21" spans="1:13" x14ac:dyDescent="0.3">
      <c r="A21" s="18">
        <f>'A_CA-I'!I25</f>
        <v>16.399999999999999</v>
      </c>
      <c r="B21" s="18">
        <f>'A_CA-I'!J25</f>
        <v>15.9</v>
      </c>
      <c r="C21" s="18">
        <f>'A_CA-I'!K25</f>
        <v>14.4</v>
      </c>
      <c r="D21" s="18">
        <f>'A_CA-I'!L25</f>
        <v>15.9</v>
      </c>
      <c r="E21" s="18">
        <f>'A_CA-I'!M25</f>
        <v>15.9</v>
      </c>
      <c r="G21" s="32"/>
      <c r="I21" s="18">
        <f t="shared" si="1"/>
        <v>16.399999999999999</v>
      </c>
      <c r="J21" s="18">
        <f t="shared" si="2"/>
        <v>15.9</v>
      </c>
      <c r="K21" s="18">
        <f t="shared" si="3"/>
        <v>14.4</v>
      </c>
      <c r="L21" s="18">
        <f t="shared" si="4"/>
        <v>15.9</v>
      </c>
      <c r="M21" s="18">
        <f t="shared" si="5"/>
        <v>15.9</v>
      </c>
    </row>
    <row r="22" spans="1:13" x14ac:dyDescent="0.3">
      <c r="A22" s="18">
        <f>'A_CA-I'!I26</f>
        <v>15</v>
      </c>
      <c r="B22" s="18">
        <f>'A_CA-I'!J26</f>
        <v>14.5</v>
      </c>
      <c r="C22" s="18">
        <f>'A_CA-I'!K26</f>
        <v>13</v>
      </c>
      <c r="D22" s="18">
        <f>'A_CA-I'!L26</f>
        <v>14.5</v>
      </c>
      <c r="E22" s="18">
        <f>'A_CA-I'!M26</f>
        <v>14.5</v>
      </c>
      <c r="G22" s="32"/>
      <c r="I22" s="18">
        <f t="shared" si="1"/>
        <v>15</v>
      </c>
      <c r="J22" s="18">
        <f t="shared" si="2"/>
        <v>14.5</v>
      </c>
      <c r="K22" s="18">
        <f t="shared" si="3"/>
        <v>13</v>
      </c>
      <c r="L22" s="18">
        <f t="shared" si="4"/>
        <v>14.5</v>
      </c>
      <c r="M22" s="18">
        <f t="shared" si="5"/>
        <v>14.5</v>
      </c>
    </row>
    <row r="23" spans="1:13" x14ac:dyDescent="0.3">
      <c r="A23" s="18">
        <f>'A_CA-I'!I27</f>
        <v>16.2</v>
      </c>
      <c r="B23" s="18">
        <f>'A_CA-I'!J27</f>
        <v>15.7</v>
      </c>
      <c r="C23" s="18">
        <f>'A_CA-I'!K27</f>
        <v>14.2</v>
      </c>
      <c r="D23" s="18">
        <f>'A_CA-I'!L27</f>
        <v>15.7</v>
      </c>
      <c r="E23" s="18">
        <f>'A_CA-I'!M27</f>
        <v>15.7</v>
      </c>
      <c r="G23" s="32"/>
      <c r="I23" s="18">
        <f t="shared" si="1"/>
        <v>16.2</v>
      </c>
      <c r="J23" s="18">
        <f t="shared" si="2"/>
        <v>15.7</v>
      </c>
      <c r="K23" s="18">
        <f t="shared" si="3"/>
        <v>14.2</v>
      </c>
      <c r="L23" s="18">
        <f t="shared" si="4"/>
        <v>15.7</v>
      </c>
      <c r="M23" s="18">
        <f t="shared" si="5"/>
        <v>15.7</v>
      </c>
    </row>
    <row r="24" spans="1:13" x14ac:dyDescent="0.3">
      <c r="A24" s="18">
        <f>'A_CA-I'!I28</f>
        <v>12.8</v>
      </c>
      <c r="B24" s="18">
        <f>'A_CA-I'!J28</f>
        <v>12.3</v>
      </c>
      <c r="C24" s="18">
        <f>'A_CA-I'!K28</f>
        <v>10.8</v>
      </c>
      <c r="D24" s="18">
        <f>'A_CA-I'!L28</f>
        <v>12.3</v>
      </c>
      <c r="E24" s="18">
        <f>'A_CA-I'!M28</f>
        <v>12.3</v>
      </c>
      <c r="G24" s="32"/>
      <c r="I24" s="18">
        <f t="shared" si="1"/>
        <v>12.8</v>
      </c>
      <c r="J24" s="18">
        <f t="shared" si="2"/>
        <v>12.3</v>
      </c>
      <c r="K24" s="18">
        <f t="shared" si="3"/>
        <v>10.8</v>
      </c>
      <c r="L24" s="18">
        <f t="shared" si="4"/>
        <v>12.3</v>
      </c>
      <c r="M24" s="18">
        <f t="shared" si="5"/>
        <v>12.3</v>
      </c>
    </row>
    <row r="25" spans="1:13" x14ac:dyDescent="0.3">
      <c r="A25" s="18">
        <f>'A_CA-I'!I29</f>
        <v>14</v>
      </c>
      <c r="B25" s="18">
        <f>'A_CA-I'!J29</f>
        <v>13.5</v>
      </c>
      <c r="C25" s="18">
        <f>'A_CA-I'!K29</f>
        <v>12</v>
      </c>
      <c r="D25" s="18">
        <f>'A_CA-I'!L29</f>
        <v>13.5</v>
      </c>
      <c r="E25" s="18">
        <f>'A_CA-I'!M29</f>
        <v>13.5</v>
      </c>
      <c r="G25" s="32"/>
      <c r="I25" s="18">
        <f t="shared" si="1"/>
        <v>14</v>
      </c>
      <c r="J25" s="18">
        <f t="shared" si="2"/>
        <v>13.5</v>
      </c>
      <c r="K25" s="18">
        <f t="shared" si="3"/>
        <v>12</v>
      </c>
      <c r="L25" s="18">
        <f t="shared" si="4"/>
        <v>13.5</v>
      </c>
      <c r="M25" s="18">
        <f t="shared" si="5"/>
        <v>13.5</v>
      </c>
    </row>
    <row r="26" spans="1:13" x14ac:dyDescent="0.3">
      <c r="A26" s="18">
        <f>'A_CA-I'!I30</f>
        <v>16.600000000000001</v>
      </c>
      <c r="B26" s="18">
        <f>'A_CA-I'!J30</f>
        <v>16.100000000000001</v>
      </c>
      <c r="C26" s="18">
        <f>'A_CA-I'!K30</f>
        <v>14.6</v>
      </c>
      <c r="D26" s="18">
        <f>'A_CA-I'!L30</f>
        <v>16.100000000000001</v>
      </c>
      <c r="E26" s="18">
        <f>'A_CA-I'!M30</f>
        <v>16.100000000000001</v>
      </c>
      <c r="G26" s="32"/>
      <c r="I26" s="18">
        <f t="shared" si="1"/>
        <v>16.600000000000001</v>
      </c>
      <c r="J26" s="18">
        <f t="shared" si="2"/>
        <v>16.100000000000001</v>
      </c>
      <c r="K26" s="18">
        <f t="shared" si="3"/>
        <v>14.6</v>
      </c>
      <c r="L26" s="18">
        <f t="shared" si="4"/>
        <v>16.100000000000001</v>
      </c>
      <c r="M26" s="18">
        <f t="shared" si="5"/>
        <v>16.100000000000001</v>
      </c>
    </row>
    <row r="27" spans="1:13" x14ac:dyDescent="0.3">
      <c r="A27" s="18">
        <f>'A_CA-I'!I31</f>
        <v>15.4</v>
      </c>
      <c r="B27" s="18">
        <f>'A_CA-I'!J31</f>
        <v>14.9</v>
      </c>
      <c r="C27" s="18">
        <f>'A_CA-I'!K31</f>
        <v>13.4</v>
      </c>
      <c r="D27" s="18">
        <f>'A_CA-I'!L31</f>
        <v>14.9</v>
      </c>
      <c r="E27" s="18">
        <f>'A_CA-I'!M31</f>
        <v>14.9</v>
      </c>
      <c r="G27" s="32"/>
      <c r="I27" s="18">
        <f t="shared" si="1"/>
        <v>15.4</v>
      </c>
      <c r="J27" s="18">
        <f t="shared" si="2"/>
        <v>14.9</v>
      </c>
      <c r="K27" s="18">
        <f t="shared" si="3"/>
        <v>13.4</v>
      </c>
      <c r="L27" s="18">
        <f t="shared" si="4"/>
        <v>14.9</v>
      </c>
      <c r="M27" s="18">
        <f t="shared" si="5"/>
        <v>14.9</v>
      </c>
    </row>
    <row r="28" spans="1:13" x14ac:dyDescent="0.3">
      <c r="A28" s="18">
        <f>'A_CA-I'!I32</f>
        <v>16</v>
      </c>
      <c r="B28" s="18">
        <f>'A_CA-I'!J32</f>
        <v>15.5</v>
      </c>
      <c r="C28" s="18">
        <f>'A_CA-I'!K32</f>
        <v>14</v>
      </c>
      <c r="D28" s="18">
        <f>'A_CA-I'!L32</f>
        <v>15.5</v>
      </c>
      <c r="E28" s="18">
        <f>'A_CA-I'!M32</f>
        <v>15.5</v>
      </c>
      <c r="G28" s="32"/>
      <c r="I28" s="18">
        <f t="shared" si="1"/>
        <v>16</v>
      </c>
      <c r="J28" s="18">
        <f t="shared" si="2"/>
        <v>15.5</v>
      </c>
      <c r="K28" s="18">
        <f t="shared" si="3"/>
        <v>14</v>
      </c>
      <c r="L28" s="18">
        <f t="shared" si="4"/>
        <v>15.5</v>
      </c>
      <c r="M28" s="18">
        <f t="shared" si="5"/>
        <v>15.5</v>
      </c>
    </row>
    <row r="29" spans="1:13" x14ac:dyDescent="0.3">
      <c r="A29" s="18">
        <f>'A_CA-I'!I33</f>
        <v>14.4</v>
      </c>
      <c r="B29" s="18">
        <f>'A_CA-I'!J33</f>
        <v>13.9</v>
      </c>
      <c r="C29" s="18">
        <f>'A_CA-I'!K33</f>
        <v>12.4</v>
      </c>
      <c r="D29" s="18">
        <f>'A_CA-I'!L33</f>
        <v>13.9</v>
      </c>
      <c r="E29" s="18">
        <f>'A_CA-I'!M33</f>
        <v>13.9</v>
      </c>
      <c r="G29" s="32"/>
      <c r="I29" s="18">
        <f t="shared" si="1"/>
        <v>14.4</v>
      </c>
      <c r="J29" s="18">
        <f t="shared" si="2"/>
        <v>13.9</v>
      </c>
      <c r="K29" s="18">
        <f t="shared" si="3"/>
        <v>12.4</v>
      </c>
      <c r="L29" s="18">
        <f t="shared" si="4"/>
        <v>13.9</v>
      </c>
      <c r="M29" s="18">
        <f t="shared" si="5"/>
        <v>13.9</v>
      </c>
    </row>
    <row r="30" spans="1:13" x14ac:dyDescent="0.3">
      <c r="A30" s="18">
        <f>'A_CA-I'!I34</f>
        <v>11</v>
      </c>
      <c r="B30" s="18">
        <f>'A_CA-I'!J34</f>
        <v>10.5</v>
      </c>
      <c r="C30" s="18">
        <f>'A_CA-I'!K34</f>
        <v>9</v>
      </c>
      <c r="D30" s="18">
        <f>'A_CA-I'!L34</f>
        <v>10.5</v>
      </c>
      <c r="E30" s="18">
        <f>'A_CA-I'!M34</f>
        <v>10.5</v>
      </c>
      <c r="G30" s="32"/>
      <c r="I30" s="18">
        <f t="shared" si="1"/>
        <v>11</v>
      </c>
      <c r="J30" s="18">
        <f t="shared" si="2"/>
        <v>10.5</v>
      </c>
      <c r="K30" s="18">
        <f t="shared" si="3"/>
        <v>9</v>
      </c>
      <c r="L30" s="18">
        <f t="shared" si="4"/>
        <v>10.5</v>
      </c>
      <c r="M30" s="18">
        <f t="shared" si="5"/>
        <v>10.5</v>
      </c>
    </row>
    <row r="31" spans="1:13" x14ac:dyDescent="0.3">
      <c r="A31" s="18">
        <f>'A_CA-I'!I35</f>
        <v>11.4</v>
      </c>
      <c r="B31" s="18">
        <f>'A_CA-I'!J35</f>
        <v>10.9</v>
      </c>
      <c r="C31" s="18">
        <f>'A_CA-I'!K35</f>
        <v>9.4</v>
      </c>
      <c r="D31" s="18">
        <f>'A_CA-I'!L35</f>
        <v>10.9</v>
      </c>
      <c r="E31" s="18">
        <f>'A_CA-I'!M35</f>
        <v>10.9</v>
      </c>
      <c r="G31" s="32"/>
      <c r="I31" s="18">
        <f t="shared" si="1"/>
        <v>11.4</v>
      </c>
      <c r="J31" s="18">
        <f t="shared" si="2"/>
        <v>10.9</v>
      </c>
      <c r="K31" s="18">
        <f t="shared" si="3"/>
        <v>9.4</v>
      </c>
      <c r="L31" s="18">
        <f t="shared" si="4"/>
        <v>10.9</v>
      </c>
      <c r="M31" s="18">
        <f t="shared" si="5"/>
        <v>10.9</v>
      </c>
    </row>
    <row r="32" spans="1:13" x14ac:dyDescent="0.3">
      <c r="A32" s="18">
        <f>'A_CA-I'!I36</f>
        <v>14.6</v>
      </c>
      <c r="B32" s="18">
        <f>'A_CA-I'!J36</f>
        <v>14.1</v>
      </c>
      <c r="C32" s="18">
        <f>'A_CA-I'!K36</f>
        <v>12.6</v>
      </c>
      <c r="D32" s="18">
        <f>'A_CA-I'!L36</f>
        <v>14.1</v>
      </c>
      <c r="E32" s="18">
        <f>'A_CA-I'!M36</f>
        <v>14.1</v>
      </c>
      <c r="G32" s="32"/>
      <c r="I32" s="18">
        <f t="shared" si="1"/>
        <v>14.6</v>
      </c>
      <c r="J32" s="18">
        <f t="shared" si="2"/>
        <v>14.1</v>
      </c>
      <c r="K32" s="18">
        <f t="shared" si="3"/>
        <v>12.6</v>
      </c>
      <c r="L32" s="18">
        <f t="shared" si="4"/>
        <v>14.1</v>
      </c>
      <c r="M32" s="18">
        <f t="shared" si="5"/>
        <v>14.1</v>
      </c>
    </row>
    <row r="33" spans="1:13" x14ac:dyDescent="0.3">
      <c r="A33" s="18">
        <f>'A_CA-I'!I37</f>
        <v>15.6</v>
      </c>
      <c r="B33" s="18">
        <f>'A_CA-I'!J37</f>
        <v>15.1</v>
      </c>
      <c r="C33" s="18">
        <f>'A_CA-I'!K37</f>
        <v>13.6</v>
      </c>
      <c r="D33" s="18">
        <f>'A_CA-I'!L37</f>
        <v>15.1</v>
      </c>
      <c r="E33" s="18">
        <f>'A_CA-I'!M37</f>
        <v>15.1</v>
      </c>
      <c r="G33" s="32"/>
      <c r="I33" s="18">
        <f t="shared" si="1"/>
        <v>15.6</v>
      </c>
      <c r="J33" s="18">
        <f t="shared" si="2"/>
        <v>15.1</v>
      </c>
      <c r="K33" s="18">
        <f t="shared" si="3"/>
        <v>13.6</v>
      </c>
      <c r="L33" s="18">
        <f t="shared" si="4"/>
        <v>15.1</v>
      </c>
      <c r="M33" s="18">
        <f t="shared" si="5"/>
        <v>15.1</v>
      </c>
    </row>
    <row r="34" spans="1:13" x14ac:dyDescent="0.3">
      <c r="A34" s="18">
        <f>'A_CA-I'!I38</f>
        <v>12.6</v>
      </c>
      <c r="B34" s="18">
        <f>'A_CA-I'!J38</f>
        <v>12.1</v>
      </c>
      <c r="C34" s="18">
        <f>'A_CA-I'!K38</f>
        <v>10.6</v>
      </c>
      <c r="D34" s="18">
        <f>'A_CA-I'!L38</f>
        <v>12.1</v>
      </c>
      <c r="E34" s="18">
        <f>'A_CA-I'!M38</f>
        <v>12.1</v>
      </c>
      <c r="G34" s="32"/>
      <c r="I34" s="18">
        <f t="shared" si="1"/>
        <v>12.6</v>
      </c>
      <c r="J34" s="18">
        <f t="shared" si="2"/>
        <v>12.1</v>
      </c>
      <c r="K34" s="18">
        <f t="shared" si="3"/>
        <v>10.6</v>
      </c>
      <c r="L34" s="18">
        <f t="shared" si="4"/>
        <v>12.1</v>
      </c>
      <c r="M34" s="18">
        <f t="shared" si="5"/>
        <v>12.1</v>
      </c>
    </row>
    <row r="35" spans="1:13" x14ac:dyDescent="0.3">
      <c r="A35" s="18">
        <f>'A_CA-I'!I39</f>
        <v>13</v>
      </c>
      <c r="B35" s="18">
        <f>'A_CA-I'!J39</f>
        <v>12.5</v>
      </c>
      <c r="C35" s="18">
        <f>'A_CA-I'!K39</f>
        <v>11</v>
      </c>
      <c r="D35" s="18">
        <f>'A_CA-I'!L39</f>
        <v>12.5</v>
      </c>
      <c r="E35" s="18">
        <f>'A_CA-I'!M39</f>
        <v>12.5</v>
      </c>
      <c r="G35" s="32"/>
      <c r="I35" s="18">
        <f t="shared" si="1"/>
        <v>13</v>
      </c>
      <c r="J35" s="18">
        <f t="shared" si="2"/>
        <v>12.5</v>
      </c>
      <c r="K35" s="18">
        <f t="shared" si="3"/>
        <v>11</v>
      </c>
      <c r="L35" s="18">
        <f t="shared" si="4"/>
        <v>12.5</v>
      </c>
      <c r="M35" s="18">
        <f t="shared" si="5"/>
        <v>12.5</v>
      </c>
    </row>
    <row r="36" spans="1:13" x14ac:dyDescent="0.3">
      <c r="A36" s="18">
        <f>'A_CA-I'!I40</f>
        <v>12.2</v>
      </c>
      <c r="B36" s="18">
        <f>'A_CA-I'!J40</f>
        <v>11.7</v>
      </c>
      <c r="C36" s="18">
        <f>'A_CA-I'!K40</f>
        <v>10.199999999999999</v>
      </c>
      <c r="D36" s="18">
        <f>'A_CA-I'!L40</f>
        <v>11.7</v>
      </c>
      <c r="E36" s="18">
        <f>'A_CA-I'!M40</f>
        <v>11.7</v>
      </c>
      <c r="G36" s="32"/>
      <c r="I36" s="18">
        <f t="shared" si="1"/>
        <v>12.2</v>
      </c>
      <c r="J36" s="18">
        <f t="shared" si="2"/>
        <v>11.7</v>
      </c>
      <c r="K36" s="18">
        <f t="shared" si="3"/>
        <v>10.199999999999999</v>
      </c>
      <c r="L36" s="18">
        <f t="shared" si="4"/>
        <v>11.7</v>
      </c>
      <c r="M36" s="18">
        <f t="shared" si="5"/>
        <v>11.7</v>
      </c>
    </row>
    <row r="37" spans="1:13" x14ac:dyDescent="0.3">
      <c r="A37" s="18">
        <f>'A_CA-I'!I41</f>
        <v>11</v>
      </c>
      <c r="B37" s="18">
        <f>'A_CA-I'!J41</f>
        <v>10.5</v>
      </c>
      <c r="C37" s="18">
        <f>'A_CA-I'!K41</f>
        <v>9</v>
      </c>
      <c r="D37" s="18">
        <f>'A_CA-I'!L41</f>
        <v>10.5</v>
      </c>
      <c r="E37" s="18">
        <f>'A_CA-I'!M41</f>
        <v>10.5</v>
      </c>
      <c r="G37" s="32"/>
      <c r="I37" s="18">
        <f t="shared" si="1"/>
        <v>11</v>
      </c>
      <c r="J37" s="18">
        <f t="shared" si="2"/>
        <v>10.5</v>
      </c>
      <c r="K37" s="18">
        <f t="shared" si="3"/>
        <v>9</v>
      </c>
      <c r="L37" s="18">
        <f t="shared" si="4"/>
        <v>10.5</v>
      </c>
      <c r="M37" s="18">
        <f t="shared" si="5"/>
        <v>10.5</v>
      </c>
    </row>
    <row r="38" spans="1:13" x14ac:dyDescent="0.3">
      <c r="A38" s="18">
        <f>'A_CA-I'!I42</f>
        <v>15.8</v>
      </c>
      <c r="B38" s="18">
        <f>'A_CA-I'!J42</f>
        <v>15.3</v>
      </c>
      <c r="C38" s="18">
        <f>'A_CA-I'!K42</f>
        <v>13.8</v>
      </c>
      <c r="D38" s="18">
        <f>'A_CA-I'!L42</f>
        <v>15.3</v>
      </c>
      <c r="E38" s="18">
        <f>'A_CA-I'!M42</f>
        <v>15.3</v>
      </c>
      <c r="G38" s="32"/>
      <c r="I38" s="18">
        <f t="shared" si="1"/>
        <v>15.8</v>
      </c>
      <c r="J38" s="18">
        <f t="shared" si="2"/>
        <v>15.3</v>
      </c>
      <c r="K38" s="18">
        <f t="shared" si="3"/>
        <v>13.8</v>
      </c>
      <c r="L38" s="18">
        <f t="shared" si="4"/>
        <v>15.3</v>
      </c>
      <c r="M38" s="18">
        <f t="shared" si="5"/>
        <v>15.3</v>
      </c>
    </row>
    <row r="39" spans="1:13" x14ac:dyDescent="0.3">
      <c r="A39" s="18">
        <f>'A_CA-I'!I43</f>
        <v>13.8</v>
      </c>
      <c r="B39" s="18">
        <f>'A_CA-I'!J43</f>
        <v>13.3</v>
      </c>
      <c r="C39" s="18">
        <f>'A_CA-I'!K43</f>
        <v>11.8</v>
      </c>
      <c r="D39" s="18">
        <f>'A_CA-I'!L43</f>
        <v>13.3</v>
      </c>
      <c r="E39" s="18">
        <f>'A_CA-I'!M43</f>
        <v>13.3</v>
      </c>
      <c r="G39" s="32"/>
      <c r="I39" s="18">
        <f t="shared" ref="I39:I61" si="6">SUM(A39)</f>
        <v>13.8</v>
      </c>
      <c r="J39" s="18">
        <f t="shared" ref="J39:J61" si="7">SUM(B39)</f>
        <v>13.3</v>
      </c>
      <c r="K39" s="18">
        <f t="shared" ref="K39:K61" si="8">SUM(C39)</f>
        <v>11.8</v>
      </c>
      <c r="L39" s="18">
        <f t="shared" ref="L39:L61" si="9">SUM(D39)</f>
        <v>13.3</v>
      </c>
      <c r="M39" s="18">
        <f t="shared" ref="M39:M61" si="10">SUM(E39)</f>
        <v>13.3</v>
      </c>
    </row>
    <row r="40" spans="1:13" x14ac:dyDescent="0.3">
      <c r="A40" s="18">
        <f>'A_CA-I'!I44</f>
        <v>12.6</v>
      </c>
      <c r="B40" s="18">
        <f>'A_CA-I'!J44</f>
        <v>12.1</v>
      </c>
      <c r="C40" s="18">
        <f>'A_CA-I'!K44</f>
        <v>10.6</v>
      </c>
      <c r="D40" s="18">
        <f>'A_CA-I'!L44</f>
        <v>12.1</v>
      </c>
      <c r="E40" s="18">
        <f>'A_CA-I'!M44</f>
        <v>12.1</v>
      </c>
      <c r="G40" s="32"/>
      <c r="I40" s="18">
        <f t="shared" si="6"/>
        <v>12.6</v>
      </c>
      <c r="J40" s="18">
        <f t="shared" si="7"/>
        <v>12.1</v>
      </c>
      <c r="K40" s="18">
        <f t="shared" si="8"/>
        <v>10.6</v>
      </c>
      <c r="L40" s="18">
        <f t="shared" si="9"/>
        <v>12.1</v>
      </c>
      <c r="M40" s="18">
        <f t="shared" si="10"/>
        <v>12.1</v>
      </c>
    </row>
    <row r="41" spans="1:13" x14ac:dyDescent="0.3">
      <c r="A41" s="18">
        <f>'A_CA-I'!I45</f>
        <v>12.6</v>
      </c>
      <c r="B41" s="18">
        <f>'A_CA-I'!J45</f>
        <v>12.1</v>
      </c>
      <c r="C41" s="18">
        <f>'A_CA-I'!K45</f>
        <v>10.6</v>
      </c>
      <c r="D41" s="18">
        <f>'A_CA-I'!L45</f>
        <v>12.1</v>
      </c>
      <c r="E41" s="18">
        <f>'A_CA-I'!M45</f>
        <v>12.1</v>
      </c>
      <c r="G41" s="32"/>
      <c r="I41" s="18">
        <f t="shared" si="6"/>
        <v>12.6</v>
      </c>
      <c r="J41" s="18">
        <f t="shared" si="7"/>
        <v>12.1</v>
      </c>
      <c r="K41" s="18">
        <f t="shared" si="8"/>
        <v>10.6</v>
      </c>
      <c r="L41" s="18">
        <f t="shared" si="9"/>
        <v>12.1</v>
      </c>
      <c r="M41" s="18">
        <f t="shared" si="10"/>
        <v>12.1</v>
      </c>
    </row>
    <row r="42" spans="1:13" x14ac:dyDescent="0.3">
      <c r="A42" s="18">
        <f>'A_CA-I'!I46</f>
        <v>14.2</v>
      </c>
      <c r="B42" s="18">
        <f>'A_CA-I'!J46</f>
        <v>13.7</v>
      </c>
      <c r="C42" s="18">
        <f>'A_CA-I'!K46</f>
        <v>12.2</v>
      </c>
      <c r="D42" s="18">
        <f>'A_CA-I'!L46</f>
        <v>13.7</v>
      </c>
      <c r="E42" s="18">
        <f>'A_CA-I'!M46</f>
        <v>13.7</v>
      </c>
      <c r="G42" s="32"/>
      <c r="I42" s="18">
        <f t="shared" si="6"/>
        <v>14.2</v>
      </c>
      <c r="J42" s="18">
        <f t="shared" si="7"/>
        <v>13.7</v>
      </c>
      <c r="K42" s="18">
        <f t="shared" si="8"/>
        <v>12.2</v>
      </c>
      <c r="L42" s="18">
        <f t="shared" si="9"/>
        <v>13.7</v>
      </c>
      <c r="M42" s="18">
        <f t="shared" si="10"/>
        <v>13.7</v>
      </c>
    </row>
    <row r="43" spans="1:13" x14ac:dyDescent="0.3">
      <c r="A43" s="18">
        <f>'A_CA-I'!I47</f>
        <v>12.6</v>
      </c>
      <c r="B43" s="18">
        <f>'A_CA-I'!J47</f>
        <v>12.1</v>
      </c>
      <c r="C43" s="18">
        <f>'A_CA-I'!K47</f>
        <v>10.6</v>
      </c>
      <c r="D43" s="18">
        <f>'A_CA-I'!L47</f>
        <v>12.1</v>
      </c>
      <c r="E43" s="18">
        <f>'A_CA-I'!M47</f>
        <v>12.1</v>
      </c>
      <c r="G43" s="32"/>
      <c r="I43" s="18">
        <f t="shared" si="6"/>
        <v>12.6</v>
      </c>
      <c r="J43" s="18">
        <f t="shared" si="7"/>
        <v>12.1</v>
      </c>
      <c r="K43" s="18">
        <f t="shared" si="8"/>
        <v>10.6</v>
      </c>
      <c r="L43" s="18">
        <f t="shared" si="9"/>
        <v>12.1</v>
      </c>
      <c r="M43" s="18">
        <f t="shared" si="10"/>
        <v>12.1</v>
      </c>
    </row>
    <row r="44" spans="1:13" x14ac:dyDescent="0.3">
      <c r="A44" s="18">
        <f>'A_CA-I'!I48</f>
        <v>14.6</v>
      </c>
      <c r="B44" s="18">
        <f>'A_CA-I'!J48</f>
        <v>14.1</v>
      </c>
      <c r="C44" s="18">
        <f>'A_CA-I'!K48</f>
        <v>12.6</v>
      </c>
      <c r="D44" s="18">
        <f>'A_CA-I'!L48</f>
        <v>14.1</v>
      </c>
      <c r="E44" s="18">
        <f>'A_CA-I'!M48</f>
        <v>14.1</v>
      </c>
      <c r="G44" s="32"/>
      <c r="I44" s="18">
        <f t="shared" si="6"/>
        <v>14.6</v>
      </c>
      <c r="J44" s="18">
        <f t="shared" si="7"/>
        <v>14.1</v>
      </c>
      <c r="K44" s="18">
        <f t="shared" si="8"/>
        <v>12.6</v>
      </c>
      <c r="L44" s="18">
        <f t="shared" si="9"/>
        <v>14.1</v>
      </c>
      <c r="M44" s="18">
        <f t="shared" si="10"/>
        <v>14.1</v>
      </c>
    </row>
    <row r="45" spans="1:13" x14ac:dyDescent="0.3">
      <c r="A45" s="18">
        <f>'A_CA-I'!I49</f>
        <v>14</v>
      </c>
      <c r="B45" s="18">
        <f>'A_CA-I'!J49</f>
        <v>13.5</v>
      </c>
      <c r="C45" s="18">
        <f>'A_CA-I'!K49</f>
        <v>12</v>
      </c>
      <c r="D45" s="18">
        <f>'A_CA-I'!L49</f>
        <v>13.5</v>
      </c>
      <c r="E45" s="18">
        <f>'A_CA-I'!M49</f>
        <v>13.5</v>
      </c>
      <c r="G45" s="32"/>
      <c r="I45" s="18">
        <f t="shared" si="6"/>
        <v>14</v>
      </c>
      <c r="J45" s="18">
        <f t="shared" si="7"/>
        <v>13.5</v>
      </c>
      <c r="K45" s="18">
        <f t="shared" si="8"/>
        <v>12</v>
      </c>
      <c r="L45" s="18">
        <f t="shared" si="9"/>
        <v>13.5</v>
      </c>
      <c r="M45" s="18">
        <f t="shared" si="10"/>
        <v>13.5</v>
      </c>
    </row>
    <row r="46" spans="1:13" x14ac:dyDescent="0.3">
      <c r="A46" s="18">
        <f>'A_CA-I'!I50</f>
        <v>13.4</v>
      </c>
      <c r="B46" s="18">
        <f>'A_CA-I'!J50</f>
        <v>12.9</v>
      </c>
      <c r="C46" s="18">
        <f>'A_CA-I'!K50</f>
        <v>11.4</v>
      </c>
      <c r="D46" s="18">
        <f>'A_CA-I'!L50</f>
        <v>12.9</v>
      </c>
      <c r="E46" s="18">
        <f>'A_CA-I'!M50</f>
        <v>12.9</v>
      </c>
      <c r="G46" s="32"/>
      <c r="I46" s="18">
        <f t="shared" si="6"/>
        <v>13.4</v>
      </c>
      <c r="J46" s="18">
        <f t="shared" si="7"/>
        <v>12.9</v>
      </c>
      <c r="K46" s="18">
        <f t="shared" si="8"/>
        <v>11.4</v>
      </c>
      <c r="L46" s="18">
        <f t="shared" si="9"/>
        <v>12.9</v>
      </c>
      <c r="M46" s="18">
        <f t="shared" si="10"/>
        <v>12.9</v>
      </c>
    </row>
    <row r="47" spans="1:13" x14ac:dyDescent="0.3">
      <c r="A47" s="18">
        <f>'A_CA-I'!I51</f>
        <v>13.2</v>
      </c>
      <c r="B47" s="18">
        <f>'A_CA-I'!J51</f>
        <v>12.7</v>
      </c>
      <c r="C47" s="18">
        <f>'A_CA-I'!K51</f>
        <v>11.2</v>
      </c>
      <c r="D47" s="18">
        <f>'A_CA-I'!L51</f>
        <v>12.7</v>
      </c>
      <c r="E47" s="18">
        <f>'A_CA-I'!M51</f>
        <v>12.7</v>
      </c>
      <c r="G47" s="32"/>
      <c r="I47" s="18">
        <f t="shared" si="6"/>
        <v>13.2</v>
      </c>
      <c r="J47" s="18">
        <f t="shared" si="7"/>
        <v>12.7</v>
      </c>
      <c r="K47" s="18">
        <f t="shared" si="8"/>
        <v>11.2</v>
      </c>
      <c r="L47" s="18">
        <f t="shared" si="9"/>
        <v>12.7</v>
      </c>
      <c r="M47" s="18">
        <f t="shared" si="10"/>
        <v>12.7</v>
      </c>
    </row>
    <row r="48" spans="1:13" x14ac:dyDescent="0.3">
      <c r="A48" s="18">
        <f>'A_CA-I'!I52</f>
        <v>12.2</v>
      </c>
      <c r="B48" s="18">
        <f>'A_CA-I'!J52</f>
        <v>11.7</v>
      </c>
      <c r="C48" s="18">
        <f>'A_CA-I'!K52</f>
        <v>10.199999999999999</v>
      </c>
      <c r="D48" s="18">
        <f>'A_CA-I'!L52</f>
        <v>11.7</v>
      </c>
      <c r="E48" s="18">
        <f>'A_CA-I'!M52</f>
        <v>11.7</v>
      </c>
      <c r="G48" s="32"/>
      <c r="I48" s="18">
        <f t="shared" si="6"/>
        <v>12.2</v>
      </c>
      <c r="J48" s="18">
        <f t="shared" si="7"/>
        <v>11.7</v>
      </c>
      <c r="K48" s="18">
        <f t="shared" si="8"/>
        <v>10.199999999999999</v>
      </c>
      <c r="L48" s="18">
        <f t="shared" si="9"/>
        <v>11.7</v>
      </c>
      <c r="M48" s="18">
        <f t="shared" si="10"/>
        <v>11.7</v>
      </c>
    </row>
    <row r="49" spans="1:13" x14ac:dyDescent="0.3">
      <c r="A49" s="18">
        <f>'A_CA-I'!I53</f>
        <v>12.8</v>
      </c>
      <c r="B49" s="18">
        <f>'A_CA-I'!J53</f>
        <v>12.3</v>
      </c>
      <c r="C49" s="18">
        <f>'A_CA-I'!K53</f>
        <v>10.8</v>
      </c>
      <c r="D49" s="18">
        <f>'A_CA-I'!L53</f>
        <v>12.3</v>
      </c>
      <c r="E49" s="18">
        <f>'A_CA-I'!M53</f>
        <v>12.3</v>
      </c>
      <c r="G49" s="32"/>
      <c r="I49" s="18">
        <f t="shared" si="6"/>
        <v>12.8</v>
      </c>
      <c r="J49" s="18">
        <f t="shared" si="7"/>
        <v>12.3</v>
      </c>
      <c r="K49" s="18">
        <f t="shared" si="8"/>
        <v>10.8</v>
      </c>
      <c r="L49" s="18">
        <f t="shared" si="9"/>
        <v>12.3</v>
      </c>
      <c r="M49" s="18">
        <f t="shared" si="10"/>
        <v>12.3</v>
      </c>
    </row>
    <row r="50" spans="1:13" x14ac:dyDescent="0.3">
      <c r="A50" s="18">
        <f>'A_CA-I'!I54</f>
        <v>14.6</v>
      </c>
      <c r="B50" s="18">
        <f>'A_CA-I'!J54</f>
        <v>14.1</v>
      </c>
      <c r="C50" s="18">
        <f>'A_CA-I'!K54</f>
        <v>12.6</v>
      </c>
      <c r="D50" s="18">
        <f>'A_CA-I'!L54</f>
        <v>14.1</v>
      </c>
      <c r="E50" s="18">
        <f>'A_CA-I'!M54</f>
        <v>14.1</v>
      </c>
      <c r="G50" s="32"/>
      <c r="I50" s="18">
        <f t="shared" si="6"/>
        <v>14.6</v>
      </c>
      <c r="J50" s="18">
        <f t="shared" si="7"/>
        <v>14.1</v>
      </c>
      <c r="K50" s="18">
        <f t="shared" si="8"/>
        <v>12.6</v>
      </c>
      <c r="L50" s="18">
        <f t="shared" si="9"/>
        <v>14.1</v>
      </c>
      <c r="M50" s="18">
        <f t="shared" si="10"/>
        <v>14.1</v>
      </c>
    </row>
    <row r="51" spans="1:13" x14ac:dyDescent="0.3">
      <c r="A51" s="18">
        <f>'A_CA-I'!I55</f>
        <v>13.2</v>
      </c>
      <c r="B51" s="18">
        <f>'A_CA-I'!J55</f>
        <v>12.7</v>
      </c>
      <c r="C51" s="18">
        <f>'A_CA-I'!K55</f>
        <v>11.2</v>
      </c>
      <c r="D51" s="18">
        <f>'A_CA-I'!L55</f>
        <v>12.7</v>
      </c>
      <c r="E51" s="18">
        <f>'A_CA-I'!M55</f>
        <v>12.7</v>
      </c>
      <c r="G51" s="32"/>
      <c r="I51" s="18">
        <f t="shared" si="6"/>
        <v>13.2</v>
      </c>
      <c r="J51" s="18">
        <f t="shared" si="7"/>
        <v>12.7</v>
      </c>
      <c r="K51" s="18">
        <f t="shared" si="8"/>
        <v>11.2</v>
      </c>
      <c r="L51" s="18">
        <f t="shared" si="9"/>
        <v>12.7</v>
      </c>
      <c r="M51" s="18">
        <f t="shared" si="10"/>
        <v>12.7</v>
      </c>
    </row>
    <row r="52" spans="1:13" x14ac:dyDescent="0.3">
      <c r="A52" s="18">
        <f>'A_CA-I'!I56</f>
        <v>12.6</v>
      </c>
      <c r="B52" s="18">
        <f>'A_CA-I'!J56</f>
        <v>12.1</v>
      </c>
      <c r="C52" s="18">
        <f>'A_CA-I'!K56</f>
        <v>10.6</v>
      </c>
      <c r="D52" s="18">
        <f>'A_CA-I'!L56</f>
        <v>12.1</v>
      </c>
      <c r="E52" s="18">
        <f>'A_CA-I'!M56</f>
        <v>12.1</v>
      </c>
      <c r="G52" s="32"/>
      <c r="I52" s="18">
        <f t="shared" si="6"/>
        <v>12.6</v>
      </c>
      <c r="J52" s="18">
        <f t="shared" si="7"/>
        <v>12.1</v>
      </c>
      <c r="K52" s="18">
        <f t="shared" si="8"/>
        <v>10.6</v>
      </c>
      <c r="L52" s="18">
        <f t="shared" si="9"/>
        <v>12.1</v>
      </c>
      <c r="M52" s="18">
        <f t="shared" si="10"/>
        <v>12.1</v>
      </c>
    </row>
    <row r="53" spans="1:13" x14ac:dyDescent="0.3">
      <c r="A53" s="18">
        <f>'A_CA-I'!I57</f>
        <v>12.8</v>
      </c>
      <c r="B53" s="18">
        <f>'A_CA-I'!J57</f>
        <v>12.3</v>
      </c>
      <c r="C53" s="18">
        <f>'A_CA-I'!K57</f>
        <v>10.8</v>
      </c>
      <c r="D53" s="18">
        <f>'A_CA-I'!L57</f>
        <v>12.3</v>
      </c>
      <c r="E53" s="18">
        <f>'A_CA-I'!M57</f>
        <v>12.3</v>
      </c>
      <c r="G53" s="32"/>
      <c r="I53" s="18">
        <f t="shared" si="6"/>
        <v>12.8</v>
      </c>
      <c r="J53" s="18">
        <f t="shared" si="7"/>
        <v>12.3</v>
      </c>
      <c r="K53" s="18">
        <f t="shared" si="8"/>
        <v>10.8</v>
      </c>
      <c r="L53" s="18">
        <f t="shared" si="9"/>
        <v>12.3</v>
      </c>
      <c r="M53" s="18">
        <f t="shared" si="10"/>
        <v>12.3</v>
      </c>
    </row>
    <row r="54" spans="1:13" x14ac:dyDescent="0.3">
      <c r="A54" s="18">
        <f>'A_CA-I'!I58</f>
        <v>15</v>
      </c>
      <c r="B54" s="18">
        <f>'A_CA-I'!J58</f>
        <v>14.5</v>
      </c>
      <c r="C54" s="18">
        <f>'A_CA-I'!K58</f>
        <v>13</v>
      </c>
      <c r="D54" s="18">
        <f>'A_CA-I'!L58</f>
        <v>14.5</v>
      </c>
      <c r="E54" s="18">
        <f>'A_CA-I'!M58</f>
        <v>14.5</v>
      </c>
      <c r="G54" s="32"/>
      <c r="I54" s="18">
        <f t="shared" si="6"/>
        <v>15</v>
      </c>
      <c r="J54" s="18">
        <f t="shared" si="7"/>
        <v>14.5</v>
      </c>
      <c r="K54" s="18">
        <f t="shared" si="8"/>
        <v>13</v>
      </c>
      <c r="L54" s="18">
        <f t="shared" si="9"/>
        <v>14.5</v>
      </c>
      <c r="M54" s="18">
        <f t="shared" si="10"/>
        <v>14.5</v>
      </c>
    </row>
    <row r="55" spans="1:13" x14ac:dyDescent="0.3">
      <c r="A55" s="18">
        <f>'A_CA-I'!I59</f>
        <v>14.4</v>
      </c>
      <c r="B55" s="18">
        <f>'A_CA-I'!J59</f>
        <v>13.9</v>
      </c>
      <c r="C55" s="18">
        <f>'A_CA-I'!K59</f>
        <v>12.4</v>
      </c>
      <c r="D55" s="18">
        <f>'A_CA-I'!L59</f>
        <v>13.9</v>
      </c>
      <c r="E55" s="18">
        <f>'A_CA-I'!M59</f>
        <v>13.9</v>
      </c>
      <c r="G55" s="32"/>
      <c r="I55" s="18">
        <f t="shared" si="6"/>
        <v>14.4</v>
      </c>
      <c r="J55" s="18">
        <f t="shared" si="7"/>
        <v>13.9</v>
      </c>
      <c r="K55" s="18">
        <f t="shared" si="8"/>
        <v>12.4</v>
      </c>
      <c r="L55" s="18">
        <f t="shared" si="9"/>
        <v>13.9</v>
      </c>
      <c r="M55" s="18">
        <f t="shared" si="10"/>
        <v>13.9</v>
      </c>
    </row>
    <row r="56" spans="1:13" x14ac:dyDescent="0.3">
      <c r="A56" s="18">
        <f>'A_CA-I'!I60</f>
        <v>13.2</v>
      </c>
      <c r="B56" s="18">
        <f>'A_CA-I'!J60</f>
        <v>12.7</v>
      </c>
      <c r="C56" s="18">
        <f>'A_CA-I'!K60</f>
        <v>11.2</v>
      </c>
      <c r="D56" s="18">
        <f>'A_CA-I'!L60</f>
        <v>12.7</v>
      </c>
      <c r="E56" s="18">
        <f>'A_CA-I'!M60</f>
        <v>12.7</v>
      </c>
      <c r="G56" s="32"/>
      <c r="I56" s="18">
        <f t="shared" si="6"/>
        <v>13.2</v>
      </c>
      <c r="J56" s="18">
        <f t="shared" si="7"/>
        <v>12.7</v>
      </c>
      <c r="K56" s="18">
        <f t="shared" si="8"/>
        <v>11.2</v>
      </c>
      <c r="L56" s="18">
        <f t="shared" si="9"/>
        <v>12.7</v>
      </c>
      <c r="M56" s="18">
        <f t="shared" si="10"/>
        <v>12.7</v>
      </c>
    </row>
    <row r="57" spans="1:13" x14ac:dyDescent="0.3">
      <c r="A57" s="18">
        <f>'A_CA-I'!I61</f>
        <v>15.2</v>
      </c>
      <c r="B57" s="18">
        <f>'A_CA-I'!J61</f>
        <v>14.7</v>
      </c>
      <c r="C57" s="18">
        <f>'A_CA-I'!K61</f>
        <v>13.2</v>
      </c>
      <c r="D57" s="18">
        <f>'A_CA-I'!L61</f>
        <v>14.7</v>
      </c>
      <c r="E57" s="18">
        <f>'A_CA-I'!M61</f>
        <v>14.7</v>
      </c>
      <c r="G57" s="32"/>
      <c r="I57" s="18">
        <f t="shared" si="6"/>
        <v>15.2</v>
      </c>
      <c r="J57" s="18">
        <f t="shared" si="7"/>
        <v>14.7</v>
      </c>
      <c r="K57" s="18">
        <f t="shared" si="8"/>
        <v>13.2</v>
      </c>
      <c r="L57" s="18">
        <f t="shared" si="9"/>
        <v>14.7</v>
      </c>
      <c r="M57" s="18">
        <f t="shared" si="10"/>
        <v>14.7</v>
      </c>
    </row>
    <row r="58" spans="1:13" x14ac:dyDescent="0.3">
      <c r="A58" s="18">
        <f>'A_CA-I'!I62</f>
        <v>15.2</v>
      </c>
      <c r="B58" s="18">
        <f>'A_CA-I'!J62</f>
        <v>14.7</v>
      </c>
      <c r="C58" s="18">
        <f>'A_CA-I'!K62</f>
        <v>13.2</v>
      </c>
      <c r="D58" s="18">
        <f>'A_CA-I'!L62</f>
        <v>14.7</v>
      </c>
      <c r="E58" s="18">
        <f>'A_CA-I'!M62</f>
        <v>14.7</v>
      </c>
      <c r="G58" s="32"/>
      <c r="I58" s="18">
        <f t="shared" si="6"/>
        <v>15.2</v>
      </c>
      <c r="J58" s="18">
        <f t="shared" si="7"/>
        <v>14.7</v>
      </c>
      <c r="K58" s="18">
        <f t="shared" si="8"/>
        <v>13.2</v>
      </c>
      <c r="L58" s="18">
        <f t="shared" si="9"/>
        <v>14.7</v>
      </c>
      <c r="M58" s="18">
        <f t="shared" si="10"/>
        <v>14.7</v>
      </c>
    </row>
    <row r="59" spans="1:13" x14ac:dyDescent="0.3">
      <c r="A59" s="18">
        <f>'A_CA-I'!I63</f>
        <v>11.4</v>
      </c>
      <c r="B59" s="18">
        <f>'A_CA-I'!J63</f>
        <v>10.9</v>
      </c>
      <c r="C59" s="18">
        <f>'A_CA-I'!K63</f>
        <v>9.4</v>
      </c>
      <c r="D59" s="18">
        <f>'A_CA-I'!L63</f>
        <v>10.9</v>
      </c>
      <c r="E59" s="18">
        <f>'A_CA-I'!M63</f>
        <v>10.9</v>
      </c>
      <c r="G59" s="32"/>
      <c r="I59" s="18">
        <f t="shared" si="6"/>
        <v>11.4</v>
      </c>
      <c r="J59" s="18">
        <f t="shared" si="7"/>
        <v>10.9</v>
      </c>
      <c r="K59" s="18">
        <f t="shared" si="8"/>
        <v>9.4</v>
      </c>
      <c r="L59" s="18">
        <f t="shared" si="9"/>
        <v>10.9</v>
      </c>
      <c r="M59" s="18">
        <f t="shared" si="10"/>
        <v>10.9</v>
      </c>
    </row>
    <row r="60" spans="1:13" x14ac:dyDescent="0.3">
      <c r="A60" s="18">
        <f>'A_CA-I'!I64</f>
        <v>13.4</v>
      </c>
      <c r="B60" s="18">
        <f>'A_CA-I'!J64</f>
        <v>12.9</v>
      </c>
      <c r="C60" s="18">
        <f>'A_CA-I'!K64</f>
        <v>11.4</v>
      </c>
      <c r="D60" s="18">
        <f>'A_CA-I'!L64</f>
        <v>12.9</v>
      </c>
      <c r="E60" s="18">
        <f>'A_CA-I'!M64</f>
        <v>12.9</v>
      </c>
      <c r="G60" s="32"/>
      <c r="I60" s="18">
        <f t="shared" si="6"/>
        <v>13.4</v>
      </c>
      <c r="J60" s="18">
        <f t="shared" si="7"/>
        <v>12.9</v>
      </c>
      <c r="K60" s="18">
        <f t="shared" si="8"/>
        <v>11.4</v>
      </c>
      <c r="L60" s="18">
        <f t="shared" si="9"/>
        <v>12.9</v>
      </c>
      <c r="M60" s="18">
        <f t="shared" si="10"/>
        <v>12.9</v>
      </c>
    </row>
    <row r="61" spans="1:13" x14ac:dyDescent="0.3">
      <c r="A61" s="18">
        <f>'A_CA-I'!I65</f>
        <v>13.2</v>
      </c>
      <c r="B61" s="18">
        <f>'A_CA-I'!J65</f>
        <v>12.7</v>
      </c>
      <c r="C61" s="18">
        <f>'A_CA-I'!K65</f>
        <v>11.2</v>
      </c>
      <c r="D61" s="18">
        <f>'A_CA-I'!L65</f>
        <v>12.7</v>
      </c>
      <c r="E61" s="18">
        <f>'A_CA-I'!M65</f>
        <v>12.7</v>
      </c>
      <c r="G61" s="32"/>
      <c r="I61" s="18">
        <f t="shared" si="6"/>
        <v>13.2</v>
      </c>
      <c r="J61" s="18">
        <f t="shared" si="7"/>
        <v>12.7</v>
      </c>
      <c r="K61" s="18">
        <f t="shared" si="8"/>
        <v>11.2</v>
      </c>
      <c r="L61" s="18">
        <f t="shared" si="9"/>
        <v>12.7</v>
      </c>
      <c r="M61" s="18">
        <f t="shared" si="10"/>
        <v>12.7</v>
      </c>
    </row>
    <row r="62" spans="1:13" x14ac:dyDescent="0.3">
      <c r="G62" s="32"/>
    </row>
    <row r="63" spans="1:13" x14ac:dyDescent="0.3">
      <c r="G63" s="32"/>
      <c r="H63" s="19" t="s">
        <v>69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80</v>
      </c>
      <c r="I64" s="35">
        <f>IF(SUM(I7:I61) &gt; 0, COUNTIF(I7:I61, "&gt;=" &amp; I4), "")</f>
        <v>51</v>
      </c>
      <c r="J64" s="35">
        <f>IF(SUM(J7:J61) &gt; 0, COUNTIF(J7:J61, "&gt;=" &amp; J4), "")</f>
        <v>49</v>
      </c>
      <c r="K64" s="35">
        <f>IF(SUM(K7:K61) &gt; 0, COUNTIF(K7:K61, "&gt;=" &amp; K4), "")</f>
        <v>31</v>
      </c>
      <c r="L64" s="35">
        <f>IF(SUM(L7:L61) &gt; 0, COUNTIF(L7:L61, "&gt;=" &amp; L4), "")</f>
        <v>49</v>
      </c>
      <c r="M64" s="35">
        <f>IF(SUM(M7:M61) &gt; 0, COUNTIF(M7:M61, "&gt;=" &amp; M4), "")</f>
        <v>49</v>
      </c>
    </row>
    <row r="65" spans="7:13" x14ac:dyDescent="0.3">
      <c r="G65" s="32"/>
      <c r="H65" s="19" t="s">
        <v>81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82</v>
      </c>
      <c r="I66" s="35">
        <f>IF(SUM(I7:I61) &gt; 0, I64/I65*100, "0")</f>
        <v>92.72727272727272</v>
      </c>
      <c r="J66" s="35">
        <f>IF(SUM(J7:J61) &gt; 0, J64/J65*100, "0")</f>
        <v>89.090909090909093</v>
      </c>
      <c r="K66" s="35">
        <f>IF(SUM(K7:K61) &gt; 0, K64/K65*100, "0")</f>
        <v>56.36363636363636</v>
      </c>
      <c r="L66" s="35">
        <f>IF(SUM(L7:L61) &gt; 0, L64/L65*100, "0")</f>
        <v>89.090909090909093</v>
      </c>
      <c r="M66" s="35">
        <f>IF(SUM(M7:M61) &gt; 0, M64/M65*100, "0")</f>
        <v>89.090909090909093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54</v>
      </c>
      <c r="B1" s="53"/>
      <c r="C1" s="53"/>
      <c r="D1" s="53"/>
      <c r="E1" s="53"/>
      <c r="G1" s="32"/>
      <c r="I1" s="52" t="s">
        <v>79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'A_END_SEM-E'!I3</f>
        <v>4</v>
      </c>
      <c r="B3" s="18">
        <f>'A_END_SEM-E'!J3</f>
        <v>4</v>
      </c>
      <c r="C3" s="18">
        <f>'A_END_SEM-E'!K3</f>
        <v>4</v>
      </c>
      <c r="D3" s="18">
        <f>'A_END_SEM-E'!L3</f>
        <v>4</v>
      </c>
      <c r="E3" s="18">
        <f>'A_END_SEM-E'!M3</f>
        <v>4</v>
      </c>
      <c r="G3" s="32"/>
      <c r="I3" s="18">
        <f t="shared" ref="I3:M4" si="0">SUM(A3)</f>
        <v>4</v>
      </c>
      <c r="J3" s="18">
        <f t="shared" si="0"/>
        <v>4</v>
      </c>
      <c r="K3" s="18">
        <f t="shared" si="0"/>
        <v>4</v>
      </c>
      <c r="L3" s="18">
        <f t="shared" si="0"/>
        <v>4</v>
      </c>
      <c r="M3" s="18">
        <f t="shared" si="0"/>
        <v>4</v>
      </c>
    </row>
    <row r="4" spans="1:13" x14ac:dyDescent="0.3">
      <c r="A4" s="18">
        <f>'A_END_SEM-E'!I4</f>
        <v>2.8</v>
      </c>
      <c r="B4" s="18">
        <f>'A_END_SEM-E'!J4</f>
        <v>2.8</v>
      </c>
      <c r="C4" s="18">
        <f>'A_END_SEM-E'!K4</f>
        <v>2.8</v>
      </c>
      <c r="D4" s="18">
        <f>'A_END_SEM-E'!L4</f>
        <v>2.8</v>
      </c>
      <c r="E4" s="18">
        <f>'A_END_SEM-E'!M4</f>
        <v>2.8</v>
      </c>
      <c r="G4" s="32"/>
      <c r="I4" s="18">
        <f t="shared" si="0"/>
        <v>2.8</v>
      </c>
      <c r="J4" s="18">
        <f t="shared" si="0"/>
        <v>2.8</v>
      </c>
      <c r="K4" s="18">
        <f t="shared" si="0"/>
        <v>2.8</v>
      </c>
      <c r="L4" s="18">
        <f t="shared" si="0"/>
        <v>2.8</v>
      </c>
      <c r="M4" s="18">
        <f t="shared" si="0"/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'A_END_SEM-E'!I11</f>
        <v>2.8</v>
      </c>
      <c r="B7" s="18">
        <f>'A_END_SEM-E'!J11</f>
        <v>2.8</v>
      </c>
      <c r="C7" s="18">
        <f>'A_END_SEM-E'!K11</f>
        <v>3.3</v>
      </c>
      <c r="D7" s="18">
        <f>'A_END_SEM-E'!L11</f>
        <v>2.8</v>
      </c>
      <c r="E7" s="18">
        <f>'A_END_SEM-E'!M11</f>
        <v>2.8</v>
      </c>
      <c r="G7" s="32"/>
      <c r="I7" s="18">
        <f t="shared" ref="I7:I38" si="1">SUM(A7)</f>
        <v>2.8</v>
      </c>
      <c r="J7" s="18">
        <f t="shared" ref="J7:J38" si="2">SUM(B7)</f>
        <v>2.8</v>
      </c>
      <c r="K7" s="18">
        <f t="shared" ref="K7:K38" si="3">SUM(C7)</f>
        <v>3.3</v>
      </c>
      <c r="L7" s="18">
        <f t="shared" ref="L7:L38" si="4">SUM(D7)</f>
        <v>2.8</v>
      </c>
      <c r="M7" s="18">
        <f t="shared" ref="M7:M38" si="5">SUM(E7)</f>
        <v>2.8</v>
      </c>
    </row>
    <row r="8" spans="1:13" x14ac:dyDescent="0.3">
      <c r="A8" s="18">
        <f>'A_END_SEM-E'!I12</f>
        <v>2.5</v>
      </c>
      <c r="B8" s="18">
        <f>'A_END_SEM-E'!J12</f>
        <v>2.5</v>
      </c>
      <c r="C8" s="18">
        <f>'A_END_SEM-E'!K12</f>
        <v>3</v>
      </c>
      <c r="D8" s="18">
        <f>'A_END_SEM-E'!L12</f>
        <v>2.5</v>
      </c>
      <c r="E8" s="18">
        <f>'A_END_SEM-E'!M12</f>
        <v>2.5</v>
      </c>
      <c r="G8" s="32"/>
      <c r="I8" s="18">
        <f t="shared" si="1"/>
        <v>2.5</v>
      </c>
      <c r="J8" s="18">
        <f t="shared" si="2"/>
        <v>2.5</v>
      </c>
      <c r="K8" s="18">
        <f t="shared" si="3"/>
        <v>3</v>
      </c>
      <c r="L8" s="18">
        <f t="shared" si="4"/>
        <v>2.5</v>
      </c>
      <c r="M8" s="18">
        <f t="shared" si="5"/>
        <v>2.5</v>
      </c>
    </row>
    <row r="9" spans="1:13" x14ac:dyDescent="0.3">
      <c r="A9" s="18">
        <f>'A_END_SEM-E'!I13</f>
        <v>3.4</v>
      </c>
      <c r="B9" s="18">
        <f>'A_END_SEM-E'!J13</f>
        <v>3.4</v>
      </c>
      <c r="C9" s="18">
        <f>'A_END_SEM-E'!K13</f>
        <v>3.9</v>
      </c>
      <c r="D9" s="18">
        <f>'A_END_SEM-E'!L13</f>
        <v>3.4</v>
      </c>
      <c r="E9" s="18">
        <f>'A_END_SEM-E'!M13</f>
        <v>3.4</v>
      </c>
      <c r="G9" s="32"/>
      <c r="I9" s="18">
        <f t="shared" si="1"/>
        <v>3.4</v>
      </c>
      <c r="J9" s="18">
        <f t="shared" si="2"/>
        <v>3.4</v>
      </c>
      <c r="K9" s="18">
        <f t="shared" si="3"/>
        <v>3.9</v>
      </c>
      <c r="L9" s="18">
        <f t="shared" si="4"/>
        <v>3.4</v>
      </c>
      <c r="M9" s="18">
        <f t="shared" si="5"/>
        <v>3.4</v>
      </c>
    </row>
    <row r="10" spans="1:13" x14ac:dyDescent="0.3">
      <c r="A10" s="18">
        <f>'A_END_SEM-E'!I14</f>
        <v>3.6</v>
      </c>
      <c r="B10" s="18">
        <f>'A_END_SEM-E'!J14</f>
        <v>3.6</v>
      </c>
      <c r="C10" s="18">
        <f>'A_END_SEM-E'!K14</f>
        <v>4</v>
      </c>
      <c r="D10" s="18">
        <f>'A_END_SEM-E'!L14</f>
        <v>3.6</v>
      </c>
      <c r="E10" s="18">
        <f>'A_END_SEM-E'!M14</f>
        <v>3.6</v>
      </c>
      <c r="G10" s="32"/>
      <c r="I10" s="18">
        <f t="shared" si="1"/>
        <v>3.6</v>
      </c>
      <c r="J10" s="18">
        <f t="shared" si="2"/>
        <v>3.6</v>
      </c>
      <c r="K10" s="18">
        <f t="shared" si="3"/>
        <v>4</v>
      </c>
      <c r="L10" s="18">
        <f t="shared" si="4"/>
        <v>3.6</v>
      </c>
      <c r="M10" s="18">
        <f t="shared" si="5"/>
        <v>3.6</v>
      </c>
    </row>
    <row r="11" spans="1:13" x14ac:dyDescent="0.3">
      <c r="A11" s="18">
        <f>'A_END_SEM-E'!I15</f>
        <v>3</v>
      </c>
      <c r="B11" s="18">
        <f>'A_END_SEM-E'!J15</f>
        <v>3</v>
      </c>
      <c r="C11" s="18">
        <f>'A_END_SEM-E'!K15</f>
        <v>3.5</v>
      </c>
      <c r="D11" s="18">
        <f>'A_END_SEM-E'!L15</f>
        <v>3</v>
      </c>
      <c r="E11" s="18">
        <f>'A_END_SEM-E'!M15</f>
        <v>3</v>
      </c>
      <c r="G11" s="32"/>
      <c r="I11" s="18">
        <f t="shared" si="1"/>
        <v>3</v>
      </c>
      <c r="J11" s="18">
        <f t="shared" si="2"/>
        <v>3</v>
      </c>
      <c r="K11" s="18">
        <f t="shared" si="3"/>
        <v>3.5</v>
      </c>
      <c r="L11" s="18">
        <f t="shared" si="4"/>
        <v>3</v>
      </c>
      <c r="M11" s="18">
        <f t="shared" si="5"/>
        <v>3</v>
      </c>
    </row>
    <row r="12" spans="1:13" x14ac:dyDescent="0.3">
      <c r="A12" s="18">
        <f>'A_END_SEM-E'!I16</f>
        <v>2.8</v>
      </c>
      <c r="B12" s="18">
        <f>'A_END_SEM-E'!J16</f>
        <v>2.8</v>
      </c>
      <c r="C12" s="18">
        <f>'A_END_SEM-E'!K16</f>
        <v>3.3</v>
      </c>
      <c r="D12" s="18">
        <f>'A_END_SEM-E'!L16</f>
        <v>2.8</v>
      </c>
      <c r="E12" s="18">
        <f>'A_END_SEM-E'!M16</f>
        <v>2.8</v>
      </c>
      <c r="G12" s="32"/>
      <c r="I12" s="18">
        <f t="shared" si="1"/>
        <v>2.8</v>
      </c>
      <c r="J12" s="18">
        <f t="shared" si="2"/>
        <v>2.8</v>
      </c>
      <c r="K12" s="18">
        <f t="shared" si="3"/>
        <v>3.3</v>
      </c>
      <c r="L12" s="18">
        <f t="shared" si="4"/>
        <v>2.8</v>
      </c>
      <c r="M12" s="18">
        <f t="shared" si="5"/>
        <v>2.8</v>
      </c>
    </row>
    <row r="13" spans="1:13" x14ac:dyDescent="0.3">
      <c r="A13" s="18">
        <f>'A_END_SEM-E'!I17</f>
        <v>2.9</v>
      </c>
      <c r="B13" s="18">
        <f>'A_END_SEM-E'!J17</f>
        <v>2.9</v>
      </c>
      <c r="C13" s="18">
        <f>'A_END_SEM-E'!K17</f>
        <v>3.4</v>
      </c>
      <c r="D13" s="18">
        <f>'A_END_SEM-E'!L17</f>
        <v>2.9</v>
      </c>
      <c r="E13" s="18">
        <f>'A_END_SEM-E'!M17</f>
        <v>2.9</v>
      </c>
      <c r="G13" s="32"/>
      <c r="I13" s="18">
        <f t="shared" si="1"/>
        <v>2.9</v>
      </c>
      <c r="J13" s="18">
        <f t="shared" si="2"/>
        <v>2.9</v>
      </c>
      <c r="K13" s="18">
        <f t="shared" si="3"/>
        <v>3.4</v>
      </c>
      <c r="L13" s="18">
        <f t="shared" si="4"/>
        <v>2.9</v>
      </c>
      <c r="M13" s="18">
        <f t="shared" si="5"/>
        <v>2.9</v>
      </c>
    </row>
    <row r="14" spans="1:13" x14ac:dyDescent="0.3">
      <c r="A14" s="18">
        <f>'A_END_SEM-E'!I18</f>
        <v>3</v>
      </c>
      <c r="B14" s="18">
        <f>'A_END_SEM-E'!J18</f>
        <v>3</v>
      </c>
      <c r="C14" s="18">
        <f>'A_END_SEM-E'!K18</f>
        <v>3.5</v>
      </c>
      <c r="D14" s="18">
        <f>'A_END_SEM-E'!L18</f>
        <v>3</v>
      </c>
      <c r="E14" s="18">
        <f>'A_END_SEM-E'!M18</f>
        <v>3</v>
      </c>
      <c r="G14" s="32"/>
      <c r="I14" s="18">
        <f t="shared" si="1"/>
        <v>3</v>
      </c>
      <c r="J14" s="18">
        <f t="shared" si="2"/>
        <v>3</v>
      </c>
      <c r="K14" s="18">
        <f t="shared" si="3"/>
        <v>3.5</v>
      </c>
      <c r="L14" s="18">
        <f t="shared" si="4"/>
        <v>3</v>
      </c>
      <c r="M14" s="18">
        <f t="shared" si="5"/>
        <v>3</v>
      </c>
    </row>
    <row r="15" spans="1:13" x14ac:dyDescent="0.3">
      <c r="A15" s="18">
        <f>'A_END_SEM-E'!I19</f>
        <v>2.4</v>
      </c>
      <c r="B15" s="18">
        <f>'A_END_SEM-E'!J19</f>
        <v>2.4</v>
      </c>
      <c r="C15" s="18">
        <f>'A_END_SEM-E'!K19</f>
        <v>2.9</v>
      </c>
      <c r="D15" s="18">
        <f>'A_END_SEM-E'!L19</f>
        <v>2.4</v>
      </c>
      <c r="E15" s="18">
        <f>'A_END_SEM-E'!M19</f>
        <v>2.4</v>
      </c>
      <c r="G15" s="32"/>
      <c r="I15" s="18">
        <f t="shared" si="1"/>
        <v>2.4</v>
      </c>
      <c r="J15" s="18">
        <f t="shared" si="2"/>
        <v>2.4</v>
      </c>
      <c r="K15" s="18">
        <f t="shared" si="3"/>
        <v>2.9</v>
      </c>
      <c r="L15" s="18">
        <f t="shared" si="4"/>
        <v>2.4</v>
      </c>
      <c r="M15" s="18">
        <f t="shared" si="5"/>
        <v>2.4</v>
      </c>
    </row>
    <row r="16" spans="1:13" x14ac:dyDescent="0.3">
      <c r="A16" s="18">
        <f>'A_END_SEM-E'!I20</f>
        <v>2.6</v>
      </c>
      <c r="B16" s="18">
        <f>'A_END_SEM-E'!J20</f>
        <v>2.6</v>
      </c>
      <c r="C16" s="18">
        <f>'A_END_SEM-E'!K20</f>
        <v>3.1</v>
      </c>
      <c r="D16" s="18">
        <f>'A_END_SEM-E'!L20</f>
        <v>2.6</v>
      </c>
      <c r="E16" s="18">
        <f>'A_END_SEM-E'!M20</f>
        <v>2.6</v>
      </c>
      <c r="G16" s="32"/>
      <c r="I16" s="18">
        <f t="shared" si="1"/>
        <v>2.6</v>
      </c>
      <c r="J16" s="18">
        <f t="shared" si="2"/>
        <v>2.6</v>
      </c>
      <c r="K16" s="18">
        <f t="shared" si="3"/>
        <v>3.1</v>
      </c>
      <c r="L16" s="18">
        <f t="shared" si="4"/>
        <v>2.6</v>
      </c>
      <c r="M16" s="18">
        <f t="shared" si="5"/>
        <v>2.6</v>
      </c>
    </row>
    <row r="17" spans="1:13" x14ac:dyDescent="0.3">
      <c r="A17" s="18">
        <f>'A_END_SEM-E'!I21</f>
        <v>3</v>
      </c>
      <c r="B17" s="18">
        <f>'A_END_SEM-E'!J21</f>
        <v>3</v>
      </c>
      <c r="C17" s="18">
        <f>'A_END_SEM-E'!K21</f>
        <v>3.5</v>
      </c>
      <c r="D17" s="18">
        <f>'A_END_SEM-E'!L21</f>
        <v>3</v>
      </c>
      <c r="E17" s="18">
        <f>'A_END_SEM-E'!M21</f>
        <v>3</v>
      </c>
      <c r="G17" s="32"/>
      <c r="I17" s="18">
        <f t="shared" si="1"/>
        <v>3</v>
      </c>
      <c r="J17" s="18">
        <f t="shared" si="2"/>
        <v>3</v>
      </c>
      <c r="K17" s="18">
        <f t="shared" si="3"/>
        <v>3.5</v>
      </c>
      <c r="L17" s="18">
        <f t="shared" si="4"/>
        <v>3</v>
      </c>
      <c r="M17" s="18">
        <f t="shared" si="5"/>
        <v>3</v>
      </c>
    </row>
    <row r="18" spans="1:13" x14ac:dyDescent="0.3">
      <c r="A18" s="18">
        <f>'A_END_SEM-E'!I22</f>
        <v>2.4</v>
      </c>
      <c r="B18" s="18">
        <f>'A_END_SEM-E'!J22</f>
        <v>2.4</v>
      </c>
      <c r="C18" s="18">
        <f>'A_END_SEM-E'!K22</f>
        <v>2.9</v>
      </c>
      <c r="D18" s="18">
        <f>'A_END_SEM-E'!L22</f>
        <v>2.4</v>
      </c>
      <c r="E18" s="18">
        <f>'A_END_SEM-E'!M22</f>
        <v>2.4</v>
      </c>
      <c r="G18" s="32"/>
      <c r="I18" s="18">
        <f t="shared" si="1"/>
        <v>2.4</v>
      </c>
      <c r="J18" s="18">
        <f t="shared" si="2"/>
        <v>2.4</v>
      </c>
      <c r="K18" s="18">
        <f t="shared" si="3"/>
        <v>2.9</v>
      </c>
      <c r="L18" s="18">
        <f t="shared" si="4"/>
        <v>2.4</v>
      </c>
      <c r="M18" s="18">
        <f t="shared" si="5"/>
        <v>2.4</v>
      </c>
    </row>
    <row r="19" spans="1:13" x14ac:dyDescent="0.3">
      <c r="A19" s="18">
        <f>'A_END_SEM-E'!I23</f>
        <v>2.7</v>
      </c>
      <c r="B19" s="18">
        <f>'A_END_SEM-E'!J23</f>
        <v>2.7</v>
      </c>
      <c r="C19" s="18">
        <f>'A_END_SEM-E'!K23</f>
        <v>3.2</v>
      </c>
      <c r="D19" s="18">
        <f>'A_END_SEM-E'!L23</f>
        <v>2.7</v>
      </c>
      <c r="E19" s="18">
        <f>'A_END_SEM-E'!M23</f>
        <v>2.7</v>
      </c>
      <c r="G19" s="32"/>
      <c r="I19" s="18">
        <f t="shared" si="1"/>
        <v>2.7</v>
      </c>
      <c r="J19" s="18">
        <f t="shared" si="2"/>
        <v>2.7</v>
      </c>
      <c r="K19" s="18">
        <f t="shared" si="3"/>
        <v>3.2</v>
      </c>
      <c r="L19" s="18">
        <f t="shared" si="4"/>
        <v>2.7</v>
      </c>
      <c r="M19" s="18">
        <f t="shared" si="5"/>
        <v>2.7</v>
      </c>
    </row>
    <row r="20" spans="1:13" x14ac:dyDescent="0.3">
      <c r="A20" s="18">
        <f>'A_END_SEM-E'!I24</f>
        <v>3.2</v>
      </c>
      <c r="B20" s="18">
        <f>'A_END_SEM-E'!J24</f>
        <v>3.2</v>
      </c>
      <c r="C20" s="18">
        <f>'A_END_SEM-E'!K24</f>
        <v>3.7</v>
      </c>
      <c r="D20" s="18">
        <f>'A_END_SEM-E'!L24</f>
        <v>3.2</v>
      </c>
      <c r="E20" s="18">
        <f>'A_END_SEM-E'!M24</f>
        <v>3.2</v>
      </c>
      <c r="G20" s="32"/>
      <c r="I20" s="18">
        <f t="shared" si="1"/>
        <v>3.2</v>
      </c>
      <c r="J20" s="18">
        <f t="shared" si="2"/>
        <v>3.2</v>
      </c>
      <c r="K20" s="18">
        <f t="shared" si="3"/>
        <v>3.7</v>
      </c>
      <c r="L20" s="18">
        <f t="shared" si="4"/>
        <v>3.2</v>
      </c>
      <c r="M20" s="18">
        <f t="shared" si="5"/>
        <v>3.2</v>
      </c>
    </row>
    <row r="21" spans="1:13" x14ac:dyDescent="0.3">
      <c r="A21" s="18">
        <f>'A_END_SEM-E'!I25</f>
        <v>3.8</v>
      </c>
      <c r="B21" s="18">
        <f>'A_END_SEM-E'!J25</f>
        <v>3.8</v>
      </c>
      <c r="C21" s="18">
        <f>'A_END_SEM-E'!K25</f>
        <v>4.3</v>
      </c>
      <c r="D21" s="18">
        <f>'A_END_SEM-E'!L25</f>
        <v>3.8</v>
      </c>
      <c r="E21" s="18">
        <f>'A_END_SEM-E'!M25</f>
        <v>3.8</v>
      </c>
      <c r="G21" s="32"/>
      <c r="I21" s="18">
        <f t="shared" si="1"/>
        <v>3.8</v>
      </c>
      <c r="J21" s="18">
        <f t="shared" si="2"/>
        <v>3.8</v>
      </c>
      <c r="K21" s="18">
        <f t="shared" si="3"/>
        <v>4.3</v>
      </c>
      <c r="L21" s="18">
        <f t="shared" si="4"/>
        <v>3.8</v>
      </c>
      <c r="M21" s="18">
        <f t="shared" si="5"/>
        <v>3.8</v>
      </c>
    </row>
    <row r="22" spans="1:13" x14ac:dyDescent="0.3">
      <c r="A22" s="18">
        <f>'A_END_SEM-E'!I26</f>
        <v>3</v>
      </c>
      <c r="B22" s="18">
        <f>'A_END_SEM-E'!J26</f>
        <v>3</v>
      </c>
      <c r="C22" s="18">
        <f>'A_END_SEM-E'!K26</f>
        <v>3.5</v>
      </c>
      <c r="D22" s="18">
        <f>'A_END_SEM-E'!L26</f>
        <v>3</v>
      </c>
      <c r="E22" s="18">
        <f>'A_END_SEM-E'!M26</f>
        <v>3</v>
      </c>
      <c r="G22" s="32"/>
      <c r="I22" s="18">
        <f t="shared" si="1"/>
        <v>3</v>
      </c>
      <c r="J22" s="18">
        <f t="shared" si="2"/>
        <v>3</v>
      </c>
      <c r="K22" s="18">
        <f t="shared" si="3"/>
        <v>3.5</v>
      </c>
      <c r="L22" s="18">
        <f t="shared" si="4"/>
        <v>3</v>
      </c>
      <c r="M22" s="18">
        <f t="shared" si="5"/>
        <v>3</v>
      </c>
    </row>
    <row r="23" spans="1:13" x14ac:dyDescent="0.3">
      <c r="A23" s="18">
        <f>'A_END_SEM-E'!I27</f>
        <v>3.6</v>
      </c>
      <c r="B23" s="18">
        <f>'A_END_SEM-E'!J27</f>
        <v>3.6</v>
      </c>
      <c r="C23" s="18">
        <f>'A_END_SEM-E'!K27</f>
        <v>4</v>
      </c>
      <c r="D23" s="18">
        <f>'A_END_SEM-E'!L27</f>
        <v>3.6</v>
      </c>
      <c r="E23" s="18">
        <f>'A_END_SEM-E'!M27</f>
        <v>3.6</v>
      </c>
      <c r="G23" s="32"/>
      <c r="I23" s="18">
        <f t="shared" si="1"/>
        <v>3.6</v>
      </c>
      <c r="J23" s="18">
        <f t="shared" si="2"/>
        <v>3.6</v>
      </c>
      <c r="K23" s="18">
        <f t="shared" si="3"/>
        <v>4</v>
      </c>
      <c r="L23" s="18">
        <f t="shared" si="4"/>
        <v>3.6</v>
      </c>
      <c r="M23" s="18">
        <f t="shared" si="5"/>
        <v>3.6</v>
      </c>
    </row>
    <row r="24" spans="1:13" x14ac:dyDescent="0.3">
      <c r="A24" s="18">
        <f>'A_END_SEM-E'!I28</f>
        <v>3</v>
      </c>
      <c r="B24" s="18">
        <f>'A_END_SEM-E'!J28</f>
        <v>3</v>
      </c>
      <c r="C24" s="18">
        <f>'A_END_SEM-E'!K28</f>
        <v>3.5</v>
      </c>
      <c r="D24" s="18">
        <f>'A_END_SEM-E'!L28</f>
        <v>3</v>
      </c>
      <c r="E24" s="18">
        <f>'A_END_SEM-E'!M28</f>
        <v>3</v>
      </c>
      <c r="G24" s="32"/>
      <c r="I24" s="18">
        <f t="shared" si="1"/>
        <v>3</v>
      </c>
      <c r="J24" s="18">
        <f t="shared" si="2"/>
        <v>3</v>
      </c>
      <c r="K24" s="18">
        <f t="shared" si="3"/>
        <v>3.5</v>
      </c>
      <c r="L24" s="18">
        <f t="shared" si="4"/>
        <v>3</v>
      </c>
      <c r="M24" s="18">
        <f t="shared" si="5"/>
        <v>3</v>
      </c>
    </row>
    <row r="25" spans="1:13" x14ac:dyDescent="0.3">
      <c r="A25" s="18">
        <f>'A_END_SEM-E'!I29</f>
        <v>2.4</v>
      </c>
      <c r="B25" s="18">
        <f>'A_END_SEM-E'!J29</f>
        <v>2.4</v>
      </c>
      <c r="C25" s="18">
        <f>'A_END_SEM-E'!K29</f>
        <v>2.9</v>
      </c>
      <c r="D25" s="18">
        <f>'A_END_SEM-E'!L29</f>
        <v>2.4</v>
      </c>
      <c r="E25" s="18">
        <f>'A_END_SEM-E'!M29</f>
        <v>2.4</v>
      </c>
      <c r="G25" s="32"/>
      <c r="I25" s="18">
        <f t="shared" si="1"/>
        <v>2.4</v>
      </c>
      <c r="J25" s="18">
        <f t="shared" si="2"/>
        <v>2.4</v>
      </c>
      <c r="K25" s="18">
        <f t="shared" si="3"/>
        <v>2.9</v>
      </c>
      <c r="L25" s="18">
        <f t="shared" si="4"/>
        <v>2.4</v>
      </c>
      <c r="M25" s="18">
        <f t="shared" si="5"/>
        <v>2.4</v>
      </c>
    </row>
    <row r="26" spans="1:13" x14ac:dyDescent="0.3">
      <c r="A26" s="18">
        <f>'A_END_SEM-E'!I30</f>
        <v>2.6</v>
      </c>
      <c r="B26" s="18">
        <f>'A_END_SEM-E'!J30</f>
        <v>2.6</v>
      </c>
      <c r="C26" s="18">
        <f>'A_END_SEM-E'!K30</f>
        <v>3.1</v>
      </c>
      <c r="D26" s="18">
        <f>'A_END_SEM-E'!L30</f>
        <v>2.6</v>
      </c>
      <c r="E26" s="18">
        <f>'A_END_SEM-E'!M30</f>
        <v>2.6</v>
      </c>
      <c r="G26" s="32"/>
      <c r="I26" s="18">
        <f t="shared" si="1"/>
        <v>2.6</v>
      </c>
      <c r="J26" s="18">
        <f t="shared" si="2"/>
        <v>2.6</v>
      </c>
      <c r="K26" s="18">
        <f t="shared" si="3"/>
        <v>3.1</v>
      </c>
      <c r="L26" s="18">
        <f t="shared" si="4"/>
        <v>2.6</v>
      </c>
      <c r="M26" s="18">
        <f t="shared" si="5"/>
        <v>2.6</v>
      </c>
    </row>
    <row r="27" spans="1:13" x14ac:dyDescent="0.3">
      <c r="A27" s="18">
        <f>'A_END_SEM-E'!I31</f>
        <v>3.2</v>
      </c>
      <c r="B27" s="18">
        <f>'A_END_SEM-E'!J31</f>
        <v>3.2</v>
      </c>
      <c r="C27" s="18">
        <f>'A_END_SEM-E'!K31</f>
        <v>3.7</v>
      </c>
      <c r="D27" s="18">
        <f>'A_END_SEM-E'!L31</f>
        <v>3.2</v>
      </c>
      <c r="E27" s="18">
        <f>'A_END_SEM-E'!M31</f>
        <v>3.2</v>
      </c>
      <c r="G27" s="32"/>
      <c r="I27" s="18">
        <f t="shared" si="1"/>
        <v>3.2</v>
      </c>
      <c r="J27" s="18">
        <f t="shared" si="2"/>
        <v>3.2</v>
      </c>
      <c r="K27" s="18">
        <f t="shared" si="3"/>
        <v>3.7</v>
      </c>
      <c r="L27" s="18">
        <f t="shared" si="4"/>
        <v>3.2</v>
      </c>
      <c r="M27" s="18">
        <f t="shared" si="5"/>
        <v>3.2</v>
      </c>
    </row>
    <row r="28" spans="1:13" x14ac:dyDescent="0.3">
      <c r="A28" s="18">
        <f>'A_END_SEM-E'!I32</f>
        <v>3.4</v>
      </c>
      <c r="B28" s="18">
        <f>'A_END_SEM-E'!J32</f>
        <v>3.4</v>
      </c>
      <c r="C28" s="18">
        <f>'A_END_SEM-E'!K32</f>
        <v>3.9</v>
      </c>
      <c r="D28" s="18">
        <f>'A_END_SEM-E'!L32</f>
        <v>3.4</v>
      </c>
      <c r="E28" s="18">
        <f>'A_END_SEM-E'!M32</f>
        <v>3.4</v>
      </c>
      <c r="G28" s="32"/>
      <c r="I28" s="18">
        <f t="shared" si="1"/>
        <v>3.4</v>
      </c>
      <c r="J28" s="18">
        <f t="shared" si="2"/>
        <v>3.4</v>
      </c>
      <c r="K28" s="18">
        <f t="shared" si="3"/>
        <v>3.9</v>
      </c>
      <c r="L28" s="18">
        <f t="shared" si="4"/>
        <v>3.4</v>
      </c>
      <c r="M28" s="18">
        <f t="shared" si="5"/>
        <v>3.4</v>
      </c>
    </row>
    <row r="29" spans="1:13" x14ac:dyDescent="0.3">
      <c r="A29" s="18">
        <f>'A_END_SEM-E'!I33</f>
        <v>2.8</v>
      </c>
      <c r="B29" s="18">
        <f>'A_END_SEM-E'!J33</f>
        <v>2.8</v>
      </c>
      <c r="C29" s="18">
        <f>'A_END_SEM-E'!K33</f>
        <v>3.3</v>
      </c>
      <c r="D29" s="18">
        <f>'A_END_SEM-E'!L33</f>
        <v>2.8</v>
      </c>
      <c r="E29" s="18">
        <f>'A_END_SEM-E'!M33</f>
        <v>2.8</v>
      </c>
      <c r="G29" s="32"/>
      <c r="I29" s="18">
        <f t="shared" si="1"/>
        <v>2.8</v>
      </c>
      <c r="J29" s="18">
        <f t="shared" si="2"/>
        <v>2.8</v>
      </c>
      <c r="K29" s="18">
        <f t="shared" si="3"/>
        <v>3.3</v>
      </c>
      <c r="L29" s="18">
        <f t="shared" si="4"/>
        <v>2.8</v>
      </c>
      <c r="M29" s="18">
        <f t="shared" si="5"/>
        <v>2.8</v>
      </c>
    </row>
    <row r="30" spans="1:13" x14ac:dyDescent="0.3">
      <c r="A30" s="18">
        <f>'A_END_SEM-E'!I34</f>
        <v>0.8</v>
      </c>
      <c r="B30" s="18">
        <f>'A_END_SEM-E'!J34</f>
        <v>0.8</v>
      </c>
      <c r="C30" s="18">
        <f>'A_END_SEM-E'!K34</f>
        <v>1.3</v>
      </c>
      <c r="D30" s="18">
        <f>'A_END_SEM-E'!L34</f>
        <v>0.8</v>
      </c>
      <c r="E30" s="18">
        <f>'A_END_SEM-E'!M34</f>
        <v>0.8</v>
      </c>
      <c r="G30" s="32"/>
      <c r="I30" s="18">
        <f t="shared" si="1"/>
        <v>0.8</v>
      </c>
      <c r="J30" s="18">
        <f t="shared" si="2"/>
        <v>0.8</v>
      </c>
      <c r="K30" s="18">
        <f t="shared" si="3"/>
        <v>1.3</v>
      </c>
      <c r="L30" s="18">
        <f t="shared" si="4"/>
        <v>0.8</v>
      </c>
      <c r="M30" s="18">
        <f t="shared" si="5"/>
        <v>0.8</v>
      </c>
    </row>
    <row r="31" spans="1:13" x14ac:dyDescent="0.3">
      <c r="A31" s="18">
        <f>'A_END_SEM-E'!I35</f>
        <v>2</v>
      </c>
      <c r="B31" s="18">
        <f>'A_END_SEM-E'!J35</f>
        <v>2</v>
      </c>
      <c r="C31" s="18">
        <f>'A_END_SEM-E'!K35</f>
        <v>2.5</v>
      </c>
      <c r="D31" s="18">
        <f>'A_END_SEM-E'!L35</f>
        <v>2</v>
      </c>
      <c r="E31" s="18">
        <f>'A_END_SEM-E'!M35</f>
        <v>2</v>
      </c>
      <c r="G31" s="32"/>
      <c r="I31" s="18">
        <f t="shared" si="1"/>
        <v>2</v>
      </c>
      <c r="J31" s="18">
        <f t="shared" si="2"/>
        <v>2</v>
      </c>
      <c r="K31" s="18">
        <f t="shared" si="3"/>
        <v>2.5</v>
      </c>
      <c r="L31" s="18">
        <f t="shared" si="4"/>
        <v>2</v>
      </c>
      <c r="M31" s="18">
        <f t="shared" si="5"/>
        <v>2</v>
      </c>
    </row>
    <row r="32" spans="1:13" x14ac:dyDescent="0.3">
      <c r="A32" s="18">
        <f>'A_END_SEM-E'!I36</f>
        <v>2.6</v>
      </c>
      <c r="B32" s="18">
        <f>'A_END_SEM-E'!J36</f>
        <v>2.6</v>
      </c>
      <c r="C32" s="18">
        <f>'A_END_SEM-E'!K36</f>
        <v>3.1</v>
      </c>
      <c r="D32" s="18">
        <f>'A_END_SEM-E'!L36</f>
        <v>2.6</v>
      </c>
      <c r="E32" s="18">
        <f>'A_END_SEM-E'!M36</f>
        <v>2.6</v>
      </c>
      <c r="G32" s="32"/>
      <c r="I32" s="18">
        <f t="shared" si="1"/>
        <v>2.6</v>
      </c>
      <c r="J32" s="18">
        <f t="shared" si="2"/>
        <v>2.6</v>
      </c>
      <c r="K32" s="18">
        <f t="shared" si="3"/>
        <v>3.1</v>
      </c>
      <c r="L32" s="18">
        <f t="shared" si="4"/>
        <v>2.6</v>
      </c>
      <c r="M32" s="18">
        <f t="shared" si="5"/>
        <v>2.6</v>
      </c>
    </row>
    <row r="33" spans="1:13" x14ac:dyDescent="0.3">
      <c r="A33" s="18">
        <f>'A_END_SEM-E'!I37</f>
        <v>2.8</v>
      </c>
      <c r="B33" s="18">
        <f>'A_END_SEM-E'!J37</f>
        <v>2.8</v>
      </c>
      <c r="C33" s="18">
        <f>'A_END_SEM-E'!K37</f>
        <v>3.3</v>
      </c>
      <c r="D33" s="18">
        <f>'A_END_SEM-E'!L37</f>
        <v>2.8</v>
      </c>
      <c r="E33" s="18">
        <f>'A_END_SEM-E'!M37</f>
        <v>2.8</v>
      </c>
      <c r="G33" s="32"/>
      <c r="I33" s="18">
        <f t="shared" si="1"/>
        <v>2.8</v>
      </c>
      <c r="J33" s="18">
        <f t="shared" si="2"/>
        <v>2.8</v>
      </c>
      <c r="K33" s="18">
        <f t="shared" si="3"/>
        <v>3.3</v>
      </c>
      <c r="L33" s="18">
        <f t="shared" si="4"/>
        <v>2.8</v>
      </c>
      <c r="M33" s="18">
        <f t="shared" si="5"/>
        <v>2.8</v>
      </c>
    </row>
    <row r="34" spans="1:13" x14ac:dyDescent="0.3">
      <c r="A34" s="18">
        <f>'A_END_SEM-E'!I38</f>
        <v>2.4</v>
      </c>
      <c r="B34" s="18">
        <f>'A_END_SEM-E'!J38</f>
        <v>2.4</v>
      </c>
      <c r="C34" s="18">
        <f>'A_END_SEM-E'!K38</f>
        <v>2.9</v>
      </c>
      <c r="D34" s="18">
        <f>'A_END_SEM-E'!L38</f>
        <v>2.4</v>
      </c>
      <c r="E34" s="18">
        <f>'A_END_SEM-E'!M38</f>
        <v>2.4</v>
      </c>
      <c r="G34" s="32"/>
      <c r="I34" s="18">
        <f t="shared" si="1"/>
        <v>2.4</v>
      </c>
      <c r="J34" s="18">
        <f t="shared" si="2"/>
        <v>2.4</v>
      </c>
      <c r="K34" s="18">
        <f t="shared" si="3"/>
        <v>2.9</v>
      </c>
      <c r="L34" s="18">
        <f t="shared" si="4"/>
        <v>2.4</v>
      </c>
      <c r="M34" s="18">
        <f t="shared" si="5"/>
        <v>2.4</v>
      </c>
    </row>
    <row r="35" spans="1:13" x14ac:dyDescent="0.3">
      <c r="A35" s="18">
        <f>'A_END_SEM-E'!I39</f>
        <v>2.2000000000000002</v>
      </c>
      <c r="B35" s="18">
        <f>'A_END_SEM-E'!J39</f>
        <v>2.2000000000000002</v>
      </c>
      <c r="C35" s="18">
        <f>'A_END_SEM-E'!K39</f>
        <v>2.7</v>
      </c>
      <c r="D35" s="18">
        <f>'A_END_SEM-E'!L39</f>
        <v>2.2000000000000002</v>
      </c>
      <c r="E35" s="18">
        <f>'A_END_SEM-E'!M39</f>
        <v>2.2000000000000002</v>
      </c>
      <c r="G35" s="32"/>
      <c r="I35" s="18">
        <f t="shared" si="1"/>
        <v>2.2000000000000002</v>
      </c>
      <c r="J35" s="18">
        <f t="shared" si="2"/>
        <v>2.2000000000000002</v>
      </c>
      <c r="K35" s="18">
        <f t="shared" si="3"/>
        <v>2.7</v>
      </c>
      <c r="L35" s="18">
        <f t="shared" si="4"/>
        <v>2.2000000000000002</v>
      </c>
      <c r="M35" s="18">
        <f t="shared" si="5"/>
        <v>2.2000000000000002</v>
      </c>
    </row>
    <row r="36" spans="1:13" x14ac:dyDescent="0.3">
      <c r="A36" s="18">
        <f>'A_END_SEM-E'!I40</f>
        <v>2</v>
      </c>
      <c r="B36" s="18">
        <f>'A_END_SEM-E'!J40</f>
        <v>2</v>
      </c>
      <c r="C36" s="18">
        <f>'A_END_SEM-E'!K40</f>
        <v>2.5</v>
      </c>
      <c r="D36" s="18">
        <f>'A_END_SEM-E'!L40</f>
        <v>2</v>
      </c>
      <c r="E36" s="18">
        <f>'A_END_SEM-E'!M40</f>
        <v>2</v>
      </c>
      <c r="G36" s="32"/>
      <c r="I36" s="18">
        <f t="shared" si="1"/>
        <v>2</v>
      </c>
      <c r="J36" s="18">
        <f t="shared" si="2"/>
        <v>2</v>
      </c>
      <c r="K36" s="18">
        <f t="shared" si="3"/>
        <v>2.5</v>
      </c>
      <c r="L36" s="18">
        <f t="shared" si="4"/>
        <v>2</v>
      </c>
      <c r="M36" s="18">
        <f t="shared" si="5"/>
        <v>2</v>
      </c>
    </row>
    <row r="37" spans="1:13" x14ac:dyDescent="0.3">
      <c r="A37" s="18">
        <f>'A_END_SEM-E'!I41</f>
        <v>1.8</v>
      </c>
      <c r="B37" s="18">
        <f>'A_END_SEM-E'!J41</f>
        <v>1.8</v>
      </c>
      <c r="C37" s="18">
        <f>'A_END_SEM-E'!K41</f>
        <v>2.2999999999999998</v>
      </c>
      <c r="D37" s="18">
        <f>'A_END_SEM-E'!L41</f>
        <v>1.8</v>
      </c>
      <c r="E37" s="18">
        <f>'A_END_SEM-E'!M41</f>
        <v>1.8</v>
      </c>
      <c r="G37" s="32"/>
      <c r="I37" s="18">
        <f t="shared" si="1"/>
        <v>1.8</v>
      </c>
      <c r="J37" s="18">
        <f t="shared" si="2"/>
        <v>1.8</v>
      </c>
      <c r="K37" s="18">
        <f t="shared" si="3"/>
        <v>2.2999999999999998</v>
      </c>
      <c r="L37" s="18">
        <f t="shared" si="4"/>
        <v>1.8</v>
      </c>
      <c r="M37" s="18">
        <f t="shared" si="5"/>
        <v>1.8</v>
      </c>
    </row>
    <row r="38" spans="1:13" x14ac:dyDescent="0.3">
      <c r="A38" s="18">
        <f>'A_END_SEM-E'!I42</f>
        <v>3</v>
      </c>
      <c r="B38" s="18">
        <f>'A_END_SEM-E'!J42</f>
        <v>3</v>
      </c>
      <c r="C38" s="18">
        <f>'A_END_SEM-E'!K42</f>
        <v>3.5</v>
      </c>
      <c r="D38" s="18">
        <f>'A_END_SEM-E'!L42</f>
        <v>3</v>
      </c>
      <c r="E38" s="18">
        <f>'A_END_SEM-E'!M42</f>
        <v>3</v>
      </c>
      <c r="G38" s="32"/>
      <c r="I38" s="18">
        <f t="shared" si="1"/>
        <v>3</v>
      </c>
      <c r="J38" s="18">
        <f t="shared" si="2"/>
        <v>3</v>
      </c>
      <c r="K38" s="18">
        <f t="shared" si="3"/>
        <v>3.5</v>
      </c>
      <c r="L38" s="18">
        <f t="shared" si="4"/>
        <v>3</v>
      </c>
      <c r="M38" s="18">
        <f t="shared" si="5"/>
        <v>3</v>
      </c>
    </row>
    <row r="39" spans="1:13" x14ac:dyDescent="0.3">
      <c r="A39" s="18">
        <f>'A_END_SEM-E'!I43</f>
        <v>2.8</v>
      </c>
      <c r="B39" s="18">
        <f>'A_END_SEM-E'!J43</f>
        <v>2.8</v>
      </c>
      <c r="C39" s="18">
        <f>'A_END_SEM-E'!K43</f>
        <v>3.3</v>
      </c>
      <c r="D39" s="18">
        <f>'A_END_SEM-E'!L43</f>
        <v>2.8</v>
      </c>
      <c r="E39" s="18">
        <f>'A_END_SEM-E'!M43</f>
        <v>2.8</v>
      </c>
      <c r="G39" s="32"/>
      <c r="I39" s="18">
        <f t="shared" ref="I39:I61" si="6">SUM(A39)</f>
        <v>2.8</v>
      </c>
      <c r="J39" s="18">
        <f t="shared" ref="J39:J61" si="7">SUM(B39)</f>
        <v>2.8</v>
      </c>
      <c r="K39" s="18">
        <f t="shared" ref="K39:K61" si="8">SUM(C39)</f>
        <v>3.3</v>
      </c>
      <c r="L39" s="18">
        <f t="shared" ref="L39:L61" si="9">SUM(D39)</f>
        <v>2.8</v>
      </c>
      <c r="M39" s="18">
        <f t="shared" ref="M39:M61" si="10">SUM(E39)</f>
        <v>2.8</v>
      </c>
    </row>
    <row r="40" spans="1:13" x14ac:dyDescent="0.3">
      <c r="A40" s="18">
        <f>'A_END_SEM-E'!I44</f>
        <v>2.2000000000000002</v>
      </c>
      <c r="B40" s="18">
        <f>'A_END_SEM-E'!J44</f>
        <v>2.2000000000000002</v>
      </c>
      <c r="C40" s="18">
        <f>'A_END_SEM-E'!K44</f>
        <v>2.7</v>
      </c>
      <c r="D40" s="18">
        <f>'A_END_SEM-E'!L44</f>
        <v>2.2000000000000002</v>
      </c>
      <c r="E40" s="18">
        <f>'A_END_SEM-E'!M44</f>
        <v>2.2000000000000002</v>
      </c>
      <c r="G40" s="32"/>
      <c r="I40" s="18">
        <f t="shared" si="6"/>
        <v>2.2000000000000002</v>
      </c>
      <c r="J40" s="18">
        <f t="shared" si="7"/>
        <v>2.2000000000000002</v>
      </c>
      <c r="K40" s="18">
        <f t="shared" si="8"/>
        <v>2.7</v>
      </c>
      <c r="L40" s="18">
        <f t="shared" si="9"/>
        <v>2.2000000000000002</v>
      </c>
      <c r="M40" s="18">
        <f t="shared" si="10"/>
        <v>2.2000000000000002</v>
      </c>
    </row>
    <row r="41" spans="1:13" x14ac:dyDescent="0.3">
      <c r="A41" s="18">
        <f>'A_END_SEM-E'!I45</f>
        <v>2</v>
      </c>
      <c r="B41" s="18">
        <f>'A_END_SEM-E'!J45</f>
        <v>2</v>
      </c>
      <c r="C41" s="18">
        <f>'A_END_SEM-E'!K45</f>
        <v>2.5</v>
      </c>
      <c r="D41" s="18">
        <f>'A_END_SEM-E'!L45</f>
        <v>2</v>
      </c>
      <c r="E41" s="18">
        <f>'A_END_SEM-E'!M45</f>
        <v>2</v>
      </c>
      <c r="G41" s="32"/>
      <c r="I41" s="18">
        <f t="shared" si="6"/>
        <v>2</v>
      </c>
      <c r="J41" s="18">
        <f t="shared" si="7"/>
        <v>2</v>
      </c>
      <c r="K41" s="18">
        <f t="shared" si="8"/>
        <v>2.5</v>
      </c>
      <c r="L41" s="18">
        <f t="shared" si="9"/>
        <v>2</v>
      </c>
      <c r="M41" s="18">
        <f t="shared" si="10"/>
        <v>2</v>
      </c>
    </row>
    <row r="42" spans="1:13" x14ac:dyDescent="0.3">
      <c r="A42" s="18">
        <f>'A_END_SEM-E'!I46</f>
        <v>3</v>
      </c>
      <c r="B42" s="18">
        <f>'A_END_SEM-E'!J46</f>
        <v>3</v>
      </c>
      <c r="C42" s="18">
        <f>'A_END_SEM-E'!K46</f>
        <v>3.5</v>
      </c>
      <c r="D42" s="18">
        <f>'A_END_SEM-E'!L46</f>
        <v>3</v>
      </c>
      <c r="E42" s="18">
        <f>'A_END_SEM-E'!M46</f>
        <v>3</v>
      </c>
      <c r="G42" s="32"/>
      <c r="I42" s="18">
        <f t="shared" si="6"/>
        <v>3</v>
      </c>
      <c r="J42" s="18">
        <f t="shared" si="7"/>
        <v>3</v>
      </c>
      <c r="K42" s="18">
        <f t="shared" si="8"/>
        <v>3.5</v>
      </c>
      <c r="L42" s="18">
        <f t="shared" si="9"/>
        <v>3</v>
      </c>
      <c r="M42" s="18">
        <f t="shared" si="10"/>
        <v>3</v>
      </c>
    </row>
    <row r="43" spans="1:13" x14ac:dyDescent="0.3">
      <c r="A43" s="18">
        <f>'A_END_SEM-E'!I47</f>
        <v>3</v>
      </c>
      <c r="B43" s="18">
        <f>'A_END_SEM-E'!J47</f>
        <v>3</v>
      </c>
      <c r="C43" s="18">
        <f>'A_END_SEM-E'!K47</f>
        <v>3.5</v>
      </c>
      <c r="D43" s="18">
        <f>'A_END_SEM-E'!L47</f>
        <v>3</v>
      </c>
      <c r="E43" s="18">
        <f>'A_END_SEM-E'!M47</f>
        <v>3</v>
      </c>
      <c r="G43" s="32"/>
      <c r="I43" s="18">
        <f t="shared" si="6"/>
        <v>3</v>
      </c>
      <c r="J43" s="18">
        <f t="shared" si="7"/>
        <v>3</v>
      </c>
      <c r="K43" s="18">
        <f t="shared" si="8"/>
        <v>3.5</v>
      </c>
      <c r="L43" s="18">
        <f t="shared" si="9"/>
        <v>3</v>
      </c>
      <c r="M43" s="18">
        <f t="shared" si="10"/>
        <v>3</v>
      </c>
    </row>
    <row r="44" spans="1:13" x14ac:dyDescent="0.3">
      <c r="A44" s="18">
        <f>'A_END_SEM-E'!I48</f>
        <v>2.6</v>
      </c>
      <c r="B44" s="18">
        <f>'A_END_SEM-E'!J48</f>
        <v>2.6</v>
      </c>
      <c r="C44" s="18">
        <f>'A_END_SEM-E'!K48</f>
        <v>3.1</v>
      </c>
      <c r="D44" s="18">
        <f>'A_END_SEM-E'!L48</f>
        <v>2.6</v>
      </c>
      <c r="E44" s="18">
        <f>'A_END_SEM-E'!M48</f>
        <v>2.6</v>
      </c>
      <c r="G44" s="32"/>
      <c r="I44" s="18">
        <f t="shared" si="6"/>
        <v>2.6</v>
      </c>
      <c r="J44" s="18">
        <f t="shared" si="7"/>
        <v>2.6</v>
      </c>
      <c r="K44" s="18">
        <f t="shared" si="8"/>
        <v>3.1</v>
      </c>
      <c r="L44" s="18">
        <f t="shared" si="9"/>
        <v>2.6</v>
      </c>
      <c r="M44" s="18">
        <f t="shared" si="10"/>
        <v>2.6</v>
      </c>
    </row>
    <row r="45" spans="1:13" x14ac:dyDescent="0.3">
      <c r="A45" s="18">
        <f>'A_END_SEM-E'!I49</f>
        <v>3.2</v>
      </c>
      <c r="B45" s="18">
        <f>'A_END_SEM-E'!J49</f>
        <v>3.2</v>
      </c>
      <c r="C45" s="18">
        <f>'A_END_SEM-E'!K49</f>
        <v>3.7</v>
      </c>
      <c r="D45" s="18">
        <f>'A_END_SEM-E'!L49</f>
        <v>3.2</v>
      </c>
      <c r="E45" s="18">
        <f>'A_END_SEM-E'!M49</f>
        <v>3.2</v>
      </c>
      <c r="G45" s="32"/>
      <c r="I45" s="18">
        <f t="shared" si="6"/>
        <v>3.2</v>
      </c>
      <c r="J45" s="18">
        <f t="shared" si="7"/>
        <v>3.2</v>
      </c>
      <c r="K45" s="18">
        <f t="shared" si="8"/>
        <v>3.7</v>
      </c>
      <c r="L45" s="18">
        <f t="shared" si="9"/>
        <v>3.2</v>
      </c>
      <c r="M45" s="18">
        <f t="shared" si="10"/>
        <v>3.2</v>
      </c>
    </row>
    <row r="46" spans="1:13" x14ac:dyDescent="0.3">
      <c r="A46" s="18">
        <f>'A_END_SEM-E'!I50</f>
        <v>2.5</v>
      </c>
      <c r="B46" s="18">
        <f>'A_END_SEM-E'!J50</f>
        <v>2.5</v>
      </c>
      <c r="C46" s="18">
        <f>'A_END_SEM-E'!K50</f>
        <v>3</v>
      </c>
      <c r="D46" s="18">
        <f>'A_END_SEM-E'!L50</f>
        <v>2.5</v>
      </c>
      <c r="E46" s="18">
        <f>'A_END_SEM-E'!M50</f>
        <v>2.5</v>
      </c>
      <c r="G46" s="32"/>
      <c r="I46" s="18">
        <f t="shared" si="6"/>
        <v>2.5</v>
      </c>
      <c r="J46" s="18">
        <f t="shared" si="7"/>
        <v>2.5</v>
      </c>
      <c r="K46" s="18">
        <f t="shared" si="8"/>
        <v>3</v>
      </c>
      <c r="L46" s="18">
        <f t="shared" si="9"/>
        <v>2.5</v>
      </c>
      <c r="M46" s="18">
        <f t="shared" si="10"/>
        <v>2.5</v>
      </c>
    </row>
    <row r="47" spans="1:13" x14ac:dyDescent="0.3">
      <c r="A47" s="18">
        <f>'A_END_SEM-E'!I51</f>
        <v>2.7</v>
      </c>
      <c r="B47" s="18">
        <f>'A_END_SEM-E'!J51</f>
        <v>2.7</v>
      </c>
      <c r="C47" s="18">
        <f>'A_END_SEM-E'!K51</f>
        <v>3.2</v>
      </c>
      <c r="D47" s="18">
        <f>'A_END_SEM-E'!L51</f>
        <v>2.7</v>
      </c>
      <c r="E47" s="18">
        <f>'A_END_SEM-E'!M51</f>
        <v>2.7</v>
      </c>
      <c r="G47" s="32"/>
      <c r="I47" s="18">
        <f t="shared" si="6"/>
        <v>2.7</v>
      </c>
      <c r="J47" s="18">
        <f t="shared" si="7"/>
        <v>2.7</v>
      </c>
      <c r="K47" s="18">
        <f t="shared" si="8"/>
        <v>3.2</v>
      </c>
      <c r="L47" s="18">
        <f t="shared" si="9"/>
        <v>2.7</v>
      </c>
      <c r="M47" s="18">
        <f t="shared" si="10"/>
        <v>2.7</v>
      </c>
    </row>
    <row r="48" spans="1:13" x14ac:dyDescent="0.3">
      <c r="A48" s="18">
        <f>'A_END_SEM-E'!I52</f>
        <v>2.9</v>
      </c>
      <c r="B48" s="18">
        <f>'A_END_SEM-E'!J52</f>
        <v>2.9</v>
      </c>
      <c r="C48" s="18">
        <f>'A_END_SEM-E'!K52</f>
        <v>3.4</v>
      </c>
      <c r="D48" s="18">
        <f>'A_END_SEM-E'!L52</f>
        <v>2.9</v>
      </c>
      <c r="E48" s="18">
        <f>'A_END_SEM-E'!M52</f>
        <v>2.9</v>
      </c>
      <c r="G48" s="32"/>
      <c r="I48" s="18">
        <f t="shared" si="6"/>
        <v>2.9</v>
      </c>
      <c r="J48" s="18">
        <f t="shared" si="7"/>
        <v>2.9</v>
      </c>
      <c r="K48" s="18">
        <f t="shared" si="8"/>
        <v>3.4</v>
      </c>
      <c r="L48" s="18">
        <f t="shared" si="9"/>
        <v>2.9</v>
      </c>
      <c r="M48" s="18">
        <f t="shared" si="10"/>
        <v>2.9</v>
      </c>
    </row>
    <row r="49" spans="1:13" x14ac:dyDescent="0.3">
      <c r="A49" s="18">
        <f>'A_END_SEM-E'!I53</f>
        <v>2.9</v>
      </c>
      <c r="B49" s="18">
        <f>'A_END_SEM-E'!J53</f>
        <v>2.9</v>
      </c>
      <c r="C49" s="18">
        <f>'A_END_SEM-E'!K53</f>
        <v>3.4</v>
      </c>
      <c r="D49" s="18">
        <f>'A_END_SEM-E'!L53</f>
        <v>2.9</v>
      </c>
      <c r="E49" s="18">
        <f>'A_END_SEM-E'!M53</f>
        <v>2.9</v>
      </c>
      <c r="G49" s="32"/>
      <c r="I49" s="18">
        <f t="shared" si="6"/>
        <v>2.9</v>
      </c>
      <c r="J49" s="18">
        <f t="shared" si="7"/>
        <v>2.9</v>
      </c>
      <c r="K49" s="18">
        <f t="shared" si="8"/>
        <v>3.4</v>
      </c>
      <c r="L49" s="18">
        <f t="shared" si="9"/>
        <v>2.9</v>
      </c>
      <c r="M49" s="18">
        <f t="shared" si="10"/>
        <v>2.9</v>
      </c>
    </row>
    <row r="50" spans="1:13" x14ac:dyDescent="0.3">
      <c r="A50" s="18">
        <f>'A_END_SEM-E'!I54</f>
        <v>2.9</v>
      </c>
      <c r="B50" s="18">
        <f>'A_END_SEM-E'!J54</f>
        <v>2.9</v>
      </c>
      <c r="C50" s="18">
        <f>'A_END_SEM-E'!K54</f>
        <v>3.4</v>
      </c>
      <c r="D50" s="18">
        <f>'A_END_SEM-E'!L54</f>
        <v>2.9</v>
      </c>
      <c r="E50" s="18">
        <f>'A_END_SEM-E'!M54</f>
        <v>2.9</v>
      </c>
      <c r="G50" s="32"/>
      <c r="I50" s="18">
        <f t="shared" si="6"/>
        <v>2.9</v>
      </c>
      <c r="J50" s="18">
        <f t="shared" si="7"/>
        <v>2.9</v>
      </c>
      <c r="K50" s="18">
        <f t="shared" si="8"/>
        <v>3.4</v>
      </c>
      <c r="L50" s="18">
        <f t="shared" si="9"/>
        <v>2.9</v>
      </c>
      <c r="M50" s="18">
        <f t="shared" si="10"/>
        <v>2.9</v>
      </c>
    </row>
    <row r="51" spans="1:13" x14ac:dyDescent="0.3">
      <c r="A51" s="18">
        <f>'A_END_SEM-E'!I55</f>
        <v>2.9</v>
      </c>
      <c r="B51" s="18">
        <f>'A_END_SEM-E'!J55</f>
        <v>2.9</v>
      </c>
      <c r="C51" s="18">
        <f>'A_END_SEM-E'!K55</f>
        <v>3.4</v>
      </c>
      <c r="D51" s="18">
        <f>'A_END_SEM-E'!L55</f>
        <v>2.9</v>
      </c>
      <c r="E51" s="18">
        <f>'A_END_SEM-E'!M55</f>
        <v>2.9</v>
      </c>
      <c r="G51" s="32"/>
      <c r="I51" s="18">
        <f t="shared" si="6"/>
        <v>2.9</v>
      </c>
      <c r="J51" s="18">
        <f t="shared" si="7"/>
        <v>2.9</v>
      </c>
      <c r="K51" s="18">
        <f t="shared" si="8"/>
        <v>3.4</v>
      </c>
      <c r="L51" s="18">
        <f t="shared" si="9"/>
        <v>2.9</v>
      </c>
      <c r="M51" s="18">
        <f t="shared" si="10"/>
        <v>2.9</v>
      </c>
    </row>
    <row r="52" spans="1:13" x14ac:dyDescent="0.3">
      <c r="A52" s="18">
        <f>'A_END_SEM-E'!I56</f>
        <v>2.7</v>
      </c>
      <c r="B52" s="18">
        <f>'A_END_SEM-E'!J56</f>
        <v>2.7</v>
      </c>
      <c r="C52" s="18">
        <f>'A_END_SEM-E'!K56</f>
        <v>3.2</v>
      </c>
      <c r="D52" s="18">
        <f>'A_END_SEM-E'!L56</f>
        <v>2.7</v>
      </c>
      <c r="E52" s="18">
        <f>'A_END_SEM-E'!M56</f>
        <v>2.7</v>
      </c>
      <c r="G52" s="32"/>
      <c r="I52" s="18">
        <f t="shared" si="6"/>
        <v>2.7</v>
      </c>
      <c r="J52" s="18">
        <f t="shared" si="7"/>
        <v>2.7</v>
      </c>
      <c r="K52" s="18">
        <f t="shared" si="8"/>
        <v>3.2</v>
      </c>
      <c r="L52" s="18">
        <f t="shared" si="9"/>
        <v>2.7</v>
      </c>
      <c r="M52" s="18">
        <f t="shared" si="10"/>
        <v>2.7</v>
      </c>
    </row>
    <row r="53" spans="1:13" x14ac:dyDescent="0.3">
      <c r="A53" s="18">
        <f>'A_END_SEM-E'!I57</f>
        <v>3.3</v>
      </c>
      <c r="B53" s="18">
        <f>'A_END_SEM-E'!J57</f>
        <v>3.3</v>
      </c>
      <c r="C53" s="18">
        <f>'A_END_SEM-E'!K57</f>
        <v>3.8</v>
      </c>
      <c r="D53" s="18">
        <f>'A_END_SEM-E'!L57</f>
        <v>3.3</v>
      </c>
      <c r="E53" s="18">
        <f>'A_END_SEM-E'!M57</f>
        <v>3.3</v>
      </c>
      <c r="G53" s="32"/>
      <c r="I53" s="18">
        <f t="shared" si="6"/>
        <v>3.3</v>
      </c>
      <c r="J53" s="18">
        <f t="shared" si="7"/>
        <v>3.3</v>
      </c>
      <c r="K53" s="18">
        <f t="shared" si="8"/>
        <v>3.8</v>
      </c>
      <c r="L53" s="18">
        <f t="shared" si="9"/>
        <v>3.3</v>
      </c>
      <c r="M53" s="18">
        <f t="shared" si="10"/>
        <v>3.3</v>
      </c>
    </row>
    <row r="54" spans="1:13" x14ac:dyDescent="0.3">
      <c r="A54" s="18">
        <f>'A_END_SEM-E'!I58</f>
        <v>3.2</v>
      </c>
      <c r="B54" s="18">
        <f>'A_END_SEM-E'!J58</f>
        <v>3.2</v>
      </c>
      <c r="C54" s="18">
        <f>'A_END_SEM-E'!K58</f>
        <v>3.7</v>
      </c>
      <c r="D54" s="18">
        <f>'A_END_SEM-E'!L58</f>
        <v>3.2</v>
      </c>
      <c r="E54" s="18">
        <f>'A_END_SEM-E'!M58</f>
        <v>3.2</v>
      </c>
      <c r="G54" s="32"/>
      <c r="I54" s="18">
        <f t="shared" si="6"/>
        <v>3.2</v>
      </c>
      <c r="J54" s="18">
        <f t="shared" si="7"/>
        <v>3.2</v>
      </c>
      <c r="K54" s="18">
        <f t="shared" si="8"/>
        <v>3.7</v>
      </c>
      <c r="L54" s="18">
        <f t="shared" si="9"/>
        <v>3.2</v>
      </c>
      <c r="M54" s="18">
        <f t="shared" si="10"/>
        <v>3.2</v>
      </c>
    </row>
    <row r="55" spans="1:13" x14ac:dyDescent="0.3">
      <c r="A55" s="18">
        <f>'A_END_SEM-E'!I59</f>
        <v>2.6</v>
      </c>
      <c r="B55" s="18">
        <f>'A_END_SEM-E'!J59</f>
        <v>2.6</v>
      </c>
      <c r="C55" s="18">
        <f>'A_END_SEM-E'!K59</f>
        <v>3.1</v>
      </c>
      <c r="D55" s="18">
        <f>'A_END_SEM-E'!L59</f>
        <v>2.6</v>
      </c>
      <c r="E55" s="18">
        <f>'A_END_SEM-E'!M59</f>
        <v>2.6</v>
      </c>
      <c r="G55" s="32"/>
      <c r="I55" s="18">
        <f t="shared" si="6"/>
        <v>2.6</v>
      </c>
      <c r="J55" s="18">
        <f t="shared" si="7"/>
        <v>2.6</v>
      </c>
      <c r="K55" s="18">
        <f t="shared" si="8"/>
        <v>3.1</v>
      </c>
      <c r="L55" s="18">
        <f t="shared" si="9"/>
        <v>2.6</v>
      </c>
      <c r="M55" s="18">
        <f t="shared" si="10"/>
        <v>2.6</v>
      </c>
    </row>
    <row r="56" spans="1:13" x14ac:dyDescent="0.3">
      <c r="A56" s="18">
        <f>'A_END_SEM-E'!I60</f>
        <v>2.9</v>
      </c>
      <c r="B56" s="18">
        <f>'A_END_SEM-E'!J60</f>
        <v>2.9</v>
      </c>
      <c r="C56" s="18">
        <f>'A_END_SEM-E'!K60</f>
        <v>3.4</v>
      </c>
      <c r="D56" s="18">
        <f>'A_END_SEM-E'!L60</f>
        <v>2.9</v>
      </c>
      <c r="E56" s="18">
        <f>'A_END_SEM-E'!M60</f>
        <v>2.9</v>
      </c>
      <c r="G56" s="32"/>
      <c r="I56" s="18">
        <f t="shared" si="6"/>
        <v>2.9</v>
      </c>
      <c r="J56" s="18">
        <f t="shared" si="7"/>
        <v>2.9</v>
      </c>
      <c r="K56" s="18">
        <f t="shared" si="8"/>
        <v>3.4</v>
      </c>
      <c r="L56" s="18">
        <f t="shared" si="9"/>
        <v>2.9</v>
      </c>
      <c r="M56" s="18">
        <f t="shared" si="10"/>
        <v>2.9</v>
      </c>
    </row>
    <row r="57" spans="1:13" x14ac:dyDescent="0.3">
      <c r="A57" s="18">
        <f>'A_END_SEM-E'!I61</f>
        <v>3.1</v>
      </c>
      <c r="B57" s="18">
        <f>'A_END_SEM-E'!J61</f>
        <v>3.1</v>
      </c>
      <c r="C57" s="18">
        <f>'A_END_SEM-E'!K61</f>
        <v>3.6</v>
      </c>
      <c r="D57" s="18">
        <f>'A_END_SEM-E'!L61</f>
        <v>3.1</v>
      </c>
      <c r="E57" s="18">
        <f>'A_END_SEM-E'!M61</f>
        <v>3.1</v>
      </c>
      <c r="G57" s="32"/>
      <c r="I57" s="18">
        <f t="shared" si="6"/>
        <v>3.1</v>
      </c>
      <c r="J57" s="18">
        <f t="shared" si="7"/>
        <v>3.1</v>
      </c>
      <c r="K57" s="18">
        <f t="shared" si="8"/>
        <v>3.6</v>
      </c>
      <c r="L57" s="18">
        <f t="shared" si="9"/>
        <v>3.1</v>
      </c>
      <c r="M57" s="18">
        <f t="shared" si="10"/>
        <v>3.1</v>
      </c>
    </row>
    <row r="58" spans="1:13" x14ac:dyDescent="0.3">
      <c r="A58" s="18">
        <f>'A_END_SEM-E'!I62</f>
        <v>2.2999999999999998</v>
      </c>
      <c r="B58" s="18">
        <f>'A_END_SEM-E'!J62</f>
        <v>2.2999999999999998</v>
      </c>
      <c r="C58" s="18">
        <f>'A_END_SEM-E'!K62</f>
        <v>2.8</v>
      </c>
      <c r="D58" s="18">
        <f>'A_END_SEM-E'!L62</f>
        <v>2.2999999999999998</v>
      </c>
      <c r="E58" s="18">
        <f>'A_END_SEM-E'!M62</f>
        <v>2.2999999999999998</v>
      </c>
      <c r="G58" s="32"/>
      <c r="I58" s="18">
        <f t="shared" si="6"/>
        <v>2.2999999999999998</v>
      </c>
      <c r="J58" s="18">
        <f t="shared" si="7"/>
        <v>2.2999999999999998</v>
      </c>
      <c r="K58" s="18">
        <f t="shared" si="8"/>
        <v>2.8</v>
      </c>
      <c r="L58" s="18">
        <f t="shared" si="9"/>
        <v>2.2999999999999998</v>
      </c>
      <c r="M58" s="18">
        <f t="shared" si="10"/>
        <v>2.2999999999999998</v>
      </c>
    </row>
    <row r="59" spans="1:13" x14ac:dyDescent="0.3">
      <c r="A59" s="18">
        <f>'A_END_SEM-E'!I63</f>
        <v>2.2000000000000002</v>
      </c>
      <c r="B59" s="18">
        <f>'A_END_SEM-E'!J63</f>
        <v>2.2000000000000002</v>
      </c>
      <c r="C59" s="18">
        <f>'A_END_SEM-E'!K63</f>
        <v>2.7</v>
      </c>
      <c r="D59" s="18">
        <f>'A_END_SEM-E'!L63</f>
        <v>2.2000000000000002</v>
      </c>
      <c r="E59" s="18">
        <f>'A_END_SEM-E'!M63</f>
        <v>2.2000000000000002</v>
      </c>
      <c r="G59" s="32"/>
      <c r="I59" s="18">
        <f t="shared" si="6"/>
        <v>2.2000000000000002</v>
      </c>
      <c r="J59" s="18">
        <f t="shared" si="7"/>
        <v>2.2000000000000002</v>
      </c>
      <c r="K59" s="18">
        <f t="shared" si="8"/>
        <v>2.7</v>
      </c>
      <c r="L59" s="18">
        <f t="shared" si="9"/>
        <v>2.2000000000000002</v>
      </c>
      <c r="M59" s="18">
        <f t="shared" si="10"/>
        <v>2.2000000000000002</v>
      </c>
    </row>
    <row r="60" spans="1:13" x14ac:dyDescent="0.3">
      <c r="A60" s="18">
        <f>'A_END_SEM-E'!I64</f>
        <v>3.3</v>
      </c>
      <c r="B60" s="18">
        <f>'A_END_SEM-E'!J64</f>
        <v>3.3</v>
      </c>
      <c r="C60" s="18">
        <f>'A_END_SEM-E'!K64</f>
        <v>3.8</v>
      </c>
      <c r="D60" s="18">
        <f>'A_END_SEM-E'!L64</f>
        <v>3.3</v>
      </c>
      <c r="E60" s="18">
        <f>'A_END_SEM-E'!M64</f>
        <v>3.3</v>
      </c>
      <c r="G60" s="32"/>
      <c r="I60" s="18">
        <f t="shared" si="6"/>
        <v>3.3</v>
      </c>
      <c r="J60" s="18">
        <f t="shared" si="7"/>
        <v>3.3</v>
      </c>
      <c r="K60" s="18">
        <f t="shared" si="8"/>
        <v>3.8</v>
      </c>
      <c r="L60" s="18">
        <f t="shared" si="9"/>
        <v>3.3</v>
      </c>
      <c r="M60" s="18">
        <f t="shared" si="10"/>
        <v>3.3</v>
      </c>
    </row>
    <row r="61" spans="1:13" x14ac:dyDescent="0.3">
      <c r="A61" s="18">
        <f>'A_END_SEM-E'!I65</f>
        <v>2.7</v>
      </c>
      <c r="B61" s="18">
        <f>'A_END_SEM-E'!J65</f>
        <v>2.7</v>
      </c>
      <c r="C61" s="18">
        <f>'A_END_SEM-E'!K65</f>
        <v>3.2</v>
      </c>
      <c r="D61" s="18">
        <f>'A_END_SEM-E'!L65</f>
        <v>2.7</v>
      </c>
      <c r="E61" s="18">
        <f>'A_END_SEM-E'!M65</f>
        <v>2.7</v>
      </c>
      <c r="G61" s="32"/>
      <c r="I61" s="18">
        <f t="shared" si="6"/>
        <v>2.7</v>
      </c>
      <c r="J61" s="18">
        <f t="shared" si="7"/>
        <v>2.7</v>
      </c>
      <c r="K61" s="18">
        <f t="shared" si="8"/>
        <v>3.2</v>
      </c>
      <c r="L61" s="18">
        <f t="shared" si="9"/>
        <v>2.7</v>
      </c>
      <c r="M61" s="18">
        <f t="shared" si="10"/>
        <v>2.7</v>
      </c>
    </row>
    <row r="62" spans="1:13" x14ac:dyDescent="0.3">
      <c r="G62" s="32"/>
    </row>
    <row r="63" spans="1:13" x14ac:dyDescent="0.3">
      <c r="G63" s="32"/>
      <c r="H63" s="19" t="s">
        <v>69</v>
      </c>
      <c r="I63" s="34" t="s">
        <v>24</v>
      </c>
      <c r="J63" s="34" t="s">
        <v>27</v>
      </c>
      <c r="K63" s="34" t="s">
        <v>30</v>
      </c>
      <c r="L63" s="34" t="s">
        <v>32</v>
      </c>
      <c r="M63" s="34" t="s">
        <v>35</v>
      </c>
    </row>
    <row r="64" spans="1:13" x14ac:dyDescent="0.3">
      <c r="G64" s="32"/>
      <c r="H64" s="19" t="s">
        <v>80</v>
      </c>
      <c r="I64" s="35">
        <f>IF(SUM(I7:I61) &gt; 0, COUNTIF(I7:I61, "&gt;=" &amp; I4), "")</f>
        <v>31</v>
      </c>
      <c r="J64" s="35">
        <f>IF(SUM(J7:J61) &gt; 0, COUNTIF(J7:J61, "&gt;=" &amp; J4), "")</f>
        <v>31</v>
      </c>
      <c r="K64" s="35">
        <f>IF(SUM(K7:K61) &gt; 0, COUNTIF(K7:K61, "&gt;=" &amp; K4), "")</f>
        <v>47</v>
      </c>
      <c r="L64" s="35">
        <f>IF(SUM(L7:L61) &gt; 0, COUNTIF(L7:L61, "&gt;=" &amp; L4), "")</f>
        <v>31</v>
      </c>
      <c r="M64" s="35">
        <f>IF(SUM(M7:M61) &gt; 0, COUNTIF(M7:M61, "&gt;=" &amp; M4), "")</f>
        <v>31</v>
      </c>
    </row>
    <row r="65" spans="7:13" x14ac:dyDescent="0.3">
      <c r="G65" s="32"/>
      <c r="H65" s="19" t="s">
        <v>81</v>
      </c>
      <c r="I65" s="8">
        <v>55</v>
      </c>
      <c r="J65" s="8">
        <v>55</v>
      </c>
      <c r="K65" s="8">
        <v>55</v>
      </c>
      <c r="L65" s="8">
        <v>55</v>
      </c>
      <c r="M65" s="8">
        <v>55</v>
      </c>
    </row>
    <row r="66" spans="7:13" x14ac:dyDescent="0.3">
      <c r="G66" s="32"/>
      <c r="H66" s="19" t="s">
        <v>83</v>
      </c>
      <c r="I66" s="35">
        <f>IF(SUM(I7:I61) &gt; 0, I64/I65*100, "0")</f>
        <v>56.36363636363636</v>
      </c>
      <c r="J66" s="35">
        <f>IF(SUM(J7:J61) &gt; 0, J64/J65*100, "0")</f>
        <v>56.36363636363636</v>
      </c>
      <c r="K66" s="35">
        <f>IF(SUM(K7:K61) &gt; 0, K64/K65*100, "0")</f>
        <v>85.454545454545453</v>
      </c>
      <c r="L66" s="35">
        <f>IF(SUM(L7:L61) &gt; 0, L64/L65*100, "0")</f>
        <v>56.36363636363636</v>
      </c>
      <c r="M66" s="35">
        <f>IF(SUM(M7:M61) &gt; 0, M64/M65*100, "0")</f>
        <v>56.36363636363636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1"/>
  <sheetViews>
    <sheetView tabSelected="1" topLeftCell="A101" workbookViewId="0">
      <selection activeCell="K93" sqref="K93:K109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A_Input_Details!E3</f>
        <v>3</v>
      </c>
      <c r="F3" s="6">
        <f>A_Input_Details!F3</f>
        <v>2</v>
      </c>
      <c r="G3" s="6">
        <f>A_Input_Details!G3</f>
        <v>0</v>
      </c>
      <c r="H3" s="6">
        <f>A_Input_Details!H3</f>
        <v>1</v>
      </c>
      <c r="I3" s="6">
        <f>A_Input_Details!I3</f>
        <v>1</v>
      </c>
      <c r="J3" s="6">
        <f>A_Input_Details!J3</f>
        <v>0</v>
      </c>
      <c r="K3" s="6">
        <f>A_Input_Details!K3</f>
        <v>0</v>
      </c>
      <c r="L3" s="6">
        <f>A_Input_Details!L3</f>
        <v>0</v>
      </c>
      <c r="M3" s="6">
        <f>A_Input_Details!M3</f>
        <v>1</v>
      </c>
      <c r="N3" s="6">
        <f>A_Input_Details!N3</f>
        <v>2</v>
      </c>
      <c r="O3" s="6">
        <f>A_Input_Details!O3</f>
        <v>0</v>
      </c>
      <c r="P3" s="6">
        <f>A_Input_Details!P3</f>
        <v>1</v>
      </c>
      <c r="Q3" s="6">
        <f>A_Input_Details!Q3</f>
        <v>2</v>
      </c>
      <c r="R3" s="6">
        <f>A_Input_Details!R3</f>
        <v>1</v>
      </c>
      <c r="S3" s="6">
        <f>A_Input_Details!S3</f>
        <v>0</v>
      </c>
      <c r="T3" s="6">
        <f>A_Input_Details!T3</f>
        <v>0</v>
      </c>
      <c r="U3" s="6">
        <f>A_Input_Details!U3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A_Input_Details!E4</f>
        <v>3</v>
      </c>
      <c r="F4" s="8">
        <f>A_Input_Details!F4</f>
        <v>2</v>
      </c>
      <c r="G4" s="8">
        <f>A_Input_Details!G4</f>
        <v>0</v>
      </c>
      <c r="H4" s="8">
        <f>A_Input_Details!H4</f>
        <v>1</v>
      </c>
      <c r="I4" s="8">
        <f>A_Input_Details!I4</f>
        <v>1</v>
      </c>
      <c r="J4" s="8">
        <f>A_Input_Details!J4</f>
        <v>0</v>
      </c>
      <c r="K4" s="8">
        <f>A_Input_Details!K4</f>
        <v>0</v>
      </c>
      <c r="L4" s="8">
        <f>A_Input_Details!L4</f>
        <v>0</v>
      </c>
      <c r="M4" s="8">
        <f>A_Input_Details!M4</f>
        <v>1</v>
      </c>
      <c r="N4" s="8">
        <f>A_Input_Details!N4</f>
        <v>2</v>
      </c>
      <c r="O4" s="8">
        <f>A_Input_Details!O4</f>
        <v>0</v>
      </c>
      <c r="P4" s="8">
        <f>A_Input_Details!P4</f>
        <v>1</v>
      </c>
      <c r="Q4" s="8">
        <f>A_Input_Details!Q4</f>
        <v>2</v>
      </c>
      <c r="R4" s="8">
        <f>A_Input_Details!R4</f>
        <v>1</v>
      </c>
      <c r="S4" s="8">
        <f>A_Input_Details!S4</f>
        <v>0</v>
      </c>
      <c r="T4" s="8">
        <f>A_Input_Details!T4</f>
        <v>0</v>
      </c>
      <c r="U4" s="8">
        <f>A_Input_Details!U4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A_Input_Details!E5</f>
        <v>3</v>
      </c>
      <c r="F5" s="6">
        <f>A_Input_Details!F5</f>
        <v>2</v>
      </c>
      <c r="G5" s="6">
        <f>A_Input_Details!G5</f>
        <v>0</v>
      </c>
      <c r="H5" s="6">
        <f>A_Input_Details!H5</f>
        <v>1</v>
      </c>
      <c r="I5" s="6">
        <f>A_Input_Details!I5</f>
        <v>1</v>
      </c>
      <c r="J5" s="6">
        <f>A_Input_Details!J5</f>
        <v>0</v>
      </c>
      <c r="K5" s="6">
        <f>A_Input_Details!K5</f>
        <v>0</v>
      </c>
      <c r="L5" s="6">
        <f>A_Input_Details!L5</f>
        <v>0</v>
      </c>
      <c r="M5" s="6">
        <f>A_Input_Details!M5</f>
        <v>1</v>
      </c>
      <c r="N5" s="6">
        <f>A_Input_Details!N5</f>
        <v>2</v>
      </c>
      <c r="O5" s="6">
        <f>A_Input_Details!O5</f>
        <v>0</v>
      </c>
      <c r="P5" s="6">
        <f>A_Input_Details!P5</f>
        <v>1</v>
      </c>
      <c r="Q5" s="6">
        <f>A_Input_Details!Q5</f>
        <v>2</v>
      </c>
      <c r="R5" s="6">
        <f>A_Input_Details!R5</f>
        <v>1</v>
      </c>
      <c r="S5" s="6">
        <f>A_Input_Details!S5</f>
        <v>0</v>
      </c>
      <c r="T5" s="6">
        <f>A_Input_Details!T5</f>
        <v>0</v>
      </c>
      <c r="U5" s="6">
        <f>A_Input_Details!U5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A_Input_Details!E6</f>
        <v>3</v>
      </c>
      <c r="F6" s="8">
        <f>A_Input_Details!F6</f>
        <v>2</v>
      </c>
      <c r="G6" s="8">
        <f>A_Input_Details!G6</f>
        <v>0</v>
      </c>
      <c r="H6" s="8">
        <f>A_Input_Details!H6</f>
        <v>1</v>
      </c>
      <c r="I6" s="8">
        <f>A_Input_Details!I6</f>
        <v>1</v>
      </c>
      <c r="J6" s="8">
        <f>A_Input_Details!J6</f>
        <v>0</v>
      </c>
      <c r="K6" s="8">
        <f>A_Input_Details!K6</f>
        <v>0</v>
      </c>
      <c r="L6" s="8">
        <f>A_Input_Details!L6</f>
        <v>0</v>
      </c>
      <c r="M6" s="8">
        <f>A_Input_Details!M6</f>
        <v>1</v>
      </c>
      <c r="N6" s="8">
        <f>A_Input_Details!N6</f>
        <v>2</v>
      </c>
      <c r="O6" s="8">
        <f>A_Input_Details!O6</f>
        <v>0</v>
      </c>
      <c r="P6" s="8">
        <f>A_Input_Details!P6</f>
        <v>1</v>
      </c>
      <c r="Q6" s="8">
        <f>A_Input_Details!Q6</f>
        <v>2</v>
      </c>
      <c r="R6" s="8">
        <f>A_Input_Details!R6</f>
        <v>1</v>
      </c>
      <c r="S6" s="8">
        <f>A_Input_Details!S6</f>
        <v>0</v>
      </c>
      <c r="T6" s="8">
        <f>A_Input_Details!T6</f>
        <v>0</v>
      </c>
      <c r="U6" s="8">
        <f>A_Input_Details!U6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A_Input_Details!E7</f>
        <v>3</v>
      </c>
      <c r="F7" s="6">
        <f>A_Input_Details!F7</f>
        <v>2</v>
      </c>
      <c r="G7" s="6">
        <f>A_Input_Details!G7</f>
        <v>0</v>
      </c>
      <c r="H7" s="6">
        <f>A_Input_Details!H7</f>
        <v>1</v>
      </c>
      <c r="I7" s="6">
        <f>A_Input_Details!I7</f>
        <v>1</v>
      </c>
      <c r="J7" s="6">
        <f>A_Input_Details!J7</f>
        <v>0</v>
      </c>
      <c r="K7" s="6">
        <f>A_Input_Details!K7</f>
        <v>0</v>
      </c>
      <c r="L7" s="6">
        <f>A_Input_Details!L7</f>
        <v>0</v>
      </c>
      <c r="M7" s="6">
        <f>A_Input_Details!M7</f>
        <v>1</v>
      </c>
      <c r="N7" s="6">
        <f>A_Input_Details!N7</f>
        <v>2</v>
      </c>
      <c r="O7" s="6">
        <f>A_Input_Details!O7</f>
        <v>0</v>
      </c>
      <c r="P7" s="6">
        <f>A_Input_Details!P7</f>
        <v>1</v>
      </c>
      <c r="Q7" s="6">
        <f>A_Input_Details!Q7</f>
        <v>2</v>
      </c>
      <c r="R7" s="6">
        <f>A_Input_Details!R7</f>
        <v>1</v>
      </c>
      <c r="S7" s="6">
        <f>A_Input_Details!S7</f>
        <v>0</v>
      </c>
      <c r="T7" s="6">
        <f>A_Input_Details!T7</f>
        <v>0</v>
      </c>
      <c r="U7" s="6">
        <f>A_Input_Details!U7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55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A_Input_Details!E12</f>
        <v>95</v>
      </c>
    </row>
    <row r="13" spans="1:21" x14ac:dyDescent="0.3">
      <c r="A13" s="44" t="s">
        <v>45</v>
      </c>
      <c r="B13" s="44"/>
      <c r="D13" s="13" t="s">
        <v>27</v>
      </c>
      <c r="E13" s="13">
        <f>A_Input_Details!E13</f>
        <v>95</v>
      </c>
    </row>
    <row r="14" spans="1:21" x14ac:dyDescent="0.3">
      <c r="A14" s="3" t="s">
        <v>46</v>
      </c>
      <c r="B14" s="3">
        <f>A_Input_Details!B14</f>
        <v>70</v>
      </c>
      <c r="D14" s="11" t="s">
        <v>30</v>
      </c>
      <c r="E14" s="11">
        <f>A_Input_Details!E14</f>
        <v>95</v>
      </c>
    </row>
    <row r="15" spans="1:21" x14ac:dyDescent="0.3">
      <c r="A15" s="5" t="s">
        <v>47</v>
      </c>
      <c r="B15" s="5">
        <f>A_Input_Details!B15</f>
        <v>80</v>
      </c>
      <c r="D15" s="13" t="s">
        <v>32</v>
      </c>
      <c r="E15" s="13">
        <f>A_Input_Details!E15</f>
        <v>95</v>
      </c>
    </row>
    <row r="16" spans="1:21" x14ac:dyDescent="0.3">
      <c r="A16" s="3" t="s">
        <v>48</v>
      </c>
      <c r="B16" s="3">
        <f>A_Input_Details!B16</f>
        <v>20</v>
      </c>
      <c r="D16" s="11" t="s">
        <v>35</v>
      </c>
      <c r="E16" s="11">
        <f>A_Input_Details!E16</f>
        <v>95</v>
      </c>
    </row>
    <row r="17" spans="1:16" x14ac:dyDescent="0.3">
      <c r="A17" s="5" t="s">
        <v>49</v>
      </c>
      <c r="B17" s="5">
        <f>A_Input_Details!B17</f>
        <v>80</v>
      </c>
    </row>
    <row r="18" spans="1:16" x14ac:dyDescent="0.3">
      <c r="A18" s="3" t="s">
        <v>44</v>
      </c>
      <c r="B18" s="3">
        <f>A_Input_Details!B18</f>
        <v>20</v>
      </c>
      <c r="D18" s="44" t="s">
        <v>84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A_Input_Details!B19</f>
        <v>75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85</v>
      </c>
      <c r="E21" s="57" t="s">
        <v>86</v>
      </c>
      <c r="F21" s="57"/>
      <c r="G21" s="57" t="s">
        <v>87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88</v>
      </c>
      <c r="F22" s="36" t="s">
        <v>89</v>
      </c>
      <c r="G22" s="57" t="s">
        <v>90</v>
      </c>
      <c r="H22" s="57"/>
      <c r="I22" s="57"/>
      <c r="J22" s="57"/>
      <c r="K22" s="57"/>
      <c r="L22" s="57"/>
      <c r="M22" s="57" t="s">
        <v>91</v>
      </c>
      <c r="N22" s="57"/>
      <c r="O22" s="56" t="s">
        <v>92</v>
      </c>
      <c r="P22" s="57"/>
    </row>
    <row r="23" spans="1:16" ht="52.05" customHeight="1" x14ac:dyDescent="0.3">
      <c r="D23" s="57"/>
      <c r="E23" s="57"/>
      <c r="F23" s="56" t="s">
        <v>93</v>
      </c>
      <c r="G23" s="57" t="s">
        <v>94</v>
      </c>
      <c r="H23" s="57"/>
      <c r="I23" s="57" t="s">
        <v>95</v>
      </c>
      <c r="J23" s="57"/>
      <c r="K23" s="56" t="str">
        <f>"Weighted Level of Attainment (" &amp; B16 &amp; " SEE + " &amp; B15 &amp; " CIE)"</f>
        <v>Weighted Level of Attainment (20 SEE + 80 CIE)</v>
      </c>
      <c r="L23" s="57"/>
      <c r="M23" s="57" t="s">
        <v>96</v>
      </c>
      <c r="N23" s="57" t="s">
        <v>97</v>
      </c>
      <c r="O23" s="57"/>
      <c r="P23" s="57"/>
    </row>
    <row r="24" spans="1:16" ht="72" x14ac:dyDescent="0.3">
      <c r="D24" s="57"/>
      <c r="E24" s="57"/>
      <c r="F24" s="57"/>
      <c r="G24" s="36" t="s">
        <v>96</v>
      </c>
      <c r="H24" s="36" t="s">
        <v>97</v>
      </c>
      <c r="I24" s="36" t="s">
        <v>96</v>
      </c>
      <c r="J24" s="36" t="s">
        <v>97</v>
      </c>
      <c r="K24" s="37" t="s">
        <v>96</v>
      </c>
      <c r="L24" s="37" t="s">
        <v>97</v>
      </c>
      <c r="M24" s="57"/>
      <c r="N24" s="57"/>
      <c r="O24" s="37" t="s">
        <v>96</v>
      </c>
      <c r="P24" s="37" t="s">
        <v>97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A_External_Components!I66</f>
        <v>56.36363636363636</v>
      </c>
      <c r="H25" s="58">
        <f>IF(AND(G25&gt;0,G25&lt;40),1,IF(AND(G25&gt;=40,G25&lt;60),2,IF(AND(G25&gt;=60,G25&lt;=100),3,"0")))</f>
        <v>2</v>
      </c>
      <c r="I25" s="54">
        <f>A_Internal_Components!I66</f>
        <v>92.72727272727272</v>
      </c>
      <c r="J25" s="58">
        <f>IF(AND(I25&gt;0,I25&lt;40),1,IF(AND(I25&gt;=40,I25&lt;60),2,IF(AND(I25&gt;=60,I25&lt;=100),3,"0")))</f>
        <v>3</v>
      </c>
      <c r="K25" s="54">
        <f>G25*(B16/100)+I25*(B15/100)</f>
        <v>85.454545454545439</v>
      </c>
      <c r="L25" s="58">
        <f>IF(AND(K25&gt;0,K25&lt;40),1,IF(AND(K25&gt;=40,K25&lt;60),2,IF(AND(K25&gt;=60,K25&lt;=100),3,"0")))</f>
        <v>3</v>
      </c>
      <c r="M25" s="54">
        <f>E12</f>
        <v>95</v>
      </c>
      <c r="N25" s="58">
        <f>IF(AND(M25&gt;0,M25&lt;40),1,IF(AND(M25&gt;=40,M25&lt;60),2,IF(AND(M25&gt;=60,M25&lt;=100),3,"0")))</f>
        <v>3</v>
      </c>
      <c r="O25" s="54">
        <f>K25*(B17/100)+M25*(B18/100)</f>
        <v>87.36363636363636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1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2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2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1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A_External_Components!J66</f>
        <v>56.36363636363636</v>
      </c>
      <c r="H42" s="58">
        <f>IF(AND(G42&gt;0,G42&lt;40),1,IF(AND(G42&gt;=40,G42&lt;60),2,IF(AND(G42&gt;=60,G42&lt;=100),3,"0")))</f>
        <v>2</v>
      </c>
      <c r="I42" s="54">
        <f>A_Internal_Components!J66</f>
        <v>89.090909090909093</v>
      </c>
      <c r="J42" s="58">
        <f>IF(AND(I42&gt;0,I42&lt;40),1,IF(AND(I42&gt;=40,I42&lt;60),2,IF(AND(I42&gt;=60,I42&lt;=100),3,"0")))</f>
        <v>3</v>
      </c>
      <c r="K42" s="54">
        <f>G42*(B16/100)+I42*(B15/100)</f>
        <v>82.545454545454561</v>
      </c>
      <c r="L42" s="58">
        <f>IF(AND(K42&gt;0,K42&lt;40),1,IF(AND(K42&gt;=40,K42&lt;60),2,IF(AND(K42&gt;=60,K42&lt;=100),3,"0")))</f>
        <v>3</v>
      </c>
      <c r="M42" s="54">
        <f>E13</f>
        <v>95</v>
      </c>
      <c r="N42" s="58">
        <f>IF(AND(M42&gt;0,M42&lt;40),1,IF(AND(M42&gt;=40,M42&lt;60),2,IF(AND(M42&gt;=60,M42&lt;=100),3,"0")))</f>
        <v>3</v>
      </c>
      <c r="O42" s="54">
        <f>K42*(B17/100)+M42*(B18/100)</f>
        <v>85.036363636363646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1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2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1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A_External_Components!K66</f>
        <v>85.454545454545453</v>
      </c>
      <c r="H59" s="58">
        <f>IF(AND(G59&gt;0,G59&lt;40),1,IF(AND(G59&gt;=40,G59&lt;60),2,IF(AND(G59&gt;=60,G59&lt;=100),3,"0")))</f>
        <v>3</v>
      </c>
      <c r="I59" s="54">
        <f>A_Internal_Components!K66</f>
        <v>56.36363636363636</v>
      </c>
      <c r="J59" s="58">
        <f>IF(AND(I59&gt;0,I59&lt;40),1,IF(AND(I59&gt;=40,I59&lt;60),2,IF(AND(I59&gt;=60,I59&lt;=100),3,"0")))</f>
        <v>2</v>
      </c>
      <c r="K59" s="54">
        <f>G59*(B16/100)+I59*(B15/100)</f>
        <v>62.181818181818187</v>
      </c>
      <c r="L59" s="58">
        <f>IF(AND(K59&gt;0,K59&lt;40),1,IF(AND(K59&gt;=40,K59&lt;60),2,IF(AND(K59&gt;=60,K59&lt;=100),3,"0")))</f>
        <v>3</v>
      </c>
      <c r="M59" s="54">
        <f>E14</f>
        <v>95</v>
      </c>
      <c r="N59" s="58">
        <f>IF(AND(M59&gt;0,M59&lt;40),1,IF(AND(M59&gt;=40,M59&lt;60),2,IF(AND(M59&gt;=60,M59&lt;=100),3,"0")))</f>
        <v>3</v>
      </c>
      <c r="O59" s="54">
        <f>K59*(B17/100)+M59*(B18/100)</f>
        <v>68.74545454545455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2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1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A_External_Components!L66</f>
        <v>56.36363636363636</v>
      </c>
      <c r="H76" s="58">
        <f>IF(AND(G76&gt;0,G76&lt;40),1,IF(AND(G76&gt;=40,G76&lt;60),2,IF(AND(G76&gt;=60,G76&lt;=100),3,"0")))</f>
        <v>2</v>
      </c>
      <c r="I76" s="54">
        <f>A_Internal_Components!L66</f>
        <v>89.090909090909093</v>
      </c>
      <c r="J76" s="58">
        <f>IF(AND(I76&gt;0,I76&lt;40),1,IF(AND(I76&gt;=40,I76&lt;60),2,IF(AND(I76&gt;=60,I76&lt;=100),3,"0")))</f>
        <v>3</v>
      </c>
      <c r="K76" s="54">
        <f>G76*(B16/100)+I76*(B15/100)</f>
        <v>82.545454545454561</v>
      </c>
      <c r="L76" s="58">
        <f>IF(AND(K76&gt;0,K76&lt;40),1,IF(AND(K76&gt;=40,K76&lt;60),2,IF(AND(K76&gt;=60,K76&lt;=100),3,"0")))</f>
        <v>3</v>
      </c>
      <c r="M76" s="54">
        <f>E15</f>
        <v>95</v>
      </c>
      <c r="N76" s="58">
        <f>IF(AND(M76&gt;0,M76&lt;40),1,IF(AND(M76&gt;=40,M76&lt;60),2,IF(AND(M76&gt;=60,M76&lt;=100),3,"0")))</f>
        <v>3</v>
      </c>
      <c r="O76" s="54">
        <f>K76*(B17/100)+M76*(B18/100)</f>
        <v>85.036363636363646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0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1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1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2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2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1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A_External_Components!M66</f>
        <v>56.36363636363636</v>
      </c>
      <c r="H93" s="58">
        <f>IF(AND(G93&gt;0,G93&lt;40),1,IF(AND(G93&gt;=40,G93&lt;60),2,IF(AND(G93&gt;=60,G93&lt;=100),3,"0")))</f>
        <v>2</v>
      </c>
      <c r="I93" s="54">
        <f>A_Internal_Components!M66</f>
        <v>89.090909090909093</v>
      </c>
      <c r="J93" s="58">
        <f>IF(AND(I93&gt;0,I93&lt;40),1,IF(AND(I93&gt;=40,I93&lt;60),2,IF(AND(I93&gt;=60,I93&lt;=100),3,"0")))</f>
        <v>3</v>
      </c>
      <c r="K93" s="54">
        <f>G93*(B16/100)+I93*(B15/100)</f>
        <v>82.545454545454561</v>
      </c>
      <c r="L93" s="58">
        <f>IF(AND(K93&gt;0,K93&lt;40),1,IF(AND(K93&gt;=40,K93&lt;60),2,IF(AND(K93&gt;=60,K93&lt;=100),3,"0")))</f>
        <v>3</v>
      </c>
      <c r="M93" s="54">
        <f>E16</f>
        <v>95</v>
      </c>
      <c r="N93" s="58">
        <f>IF(AND(M93&gt;0,M93&lt;40),1,IF(AND(M93&gt;=40,M93&lt;60),2,IF(AND(M93&gt;=60,M93&lt;=100),3,"0")))</f>
        <v>3</v>
      </c>
      <c r="O93" s="54">
        <f>K93*(B17/100)+M93*(B18/100)</f>
        <v>85.036363636363646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2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0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1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1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2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1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2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1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98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99</v>
      </c>
      <c r="F114" s="23" t="s">
        <v>100</v>
      </c>
      <c r="G114" s="23" t="s">
        <v>101</v>
      </c>
      <c r="H114" s="23" t="s">
        <v>102</v>
      </c>
      <c r="I114" s="23" t="s">
        <v>103</v>
      </c>
      <c r="J114" s="23" t="s">
        <v>104</v>
      </c>
      <c r="K114" s="23" t="s">
        <v>105</v>
      </c>
      <c r="L114" s="23" t="s">
        <v>106</v>
      </c>
      <c r="M114" s="23" t="s">
        <v>107</v>
      </c>
      <c r="N114" s="23" t="s">
        <v>108</v>
      </c>
      <c r="O114" s="23" t="s">
        <v>109</v>
      </c>
      <c r="P114" s="23" t="s">
        <v>110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6</v>
      </c>
      <c r="G115" s="25">
        <f>F27*P25</f>
        <v>0</v>
      </c>
      <c r="H115" s="25">
        <f>F28*P25</f>
        <v>3</v>
      </c>
      <c r="I115" s="25">
        <f>F29*P25</f>
        <v>3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3</v>
      </c>
      <c r="N115" s="25">
        <f>F34*P25</f>
        <v>6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3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6</v>
      </c>
      <c r="G116" s="25">
        <f>F44*P42</f>
        <v>0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3</v>
      </c>
      <c r="N116" s="25">
        <f>F51*P42</f>
        <v>6</v>
      </c>
      <c r="O116" s="25">
        <f>F52*P42</f>
        <v>0</v>
      </c>
      <c r="P116" s="25">
        <f>F53*P42</f>
        <v>3</v>
      </c>
      <c r="Q116" s="25">
        <f>F54*P42</f>
        <v>6</v>
      </c>
      <c r="R116" s="25">
        <f>F55*P42</f>
        <v>3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6</v>
      </c>
      <c r="G117" s="25">
        <f>F61*P59</f>
        <v>0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3</v>
      </c>
      <c r="N117" s="25">
        <f>F68*P59</f>
        <v>6</v>
      </c>
      <c r="O117" s="25">
        <f>F69*P59</f>
        <v>0</v>
      </c>
      <c r="P117" s="25">
        <f>F70*P59</f>
        <v>3</v>
      </c>
      <c r="Q117" s="25">
        <f>F71*P59</f>
        <v>6</v>
      </c>
      <c r="R117" s="25">
        <f>F72*P59</f>
        <v>3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0</v>
      </c>
      <c r="H118" s="25">
        <f>F79*P76</f>
        <v>3</v>
      </c>
      <c r="I118" s="25">
        <f>F80*P76</f>
        <v>3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3</v>
      </c>
      <c r="N118" s="25">
        <f>F85*P76</f>
        <v>6</v>
      </c>
      <c r="O118" s="25">
        <f>F86*P76</f>
        <v>0</v>
      </c>
      <c r="P118" s="25">
        <f>F87*P76</f>
        <v>3</v>
      </c>
      <c r="Q118" s="25">
        <f>F88*P76</f>
        <v>6</v>
      </c>
      <c r="R118" s="25">
        <f>F89*P76</f>
        <v>3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6</v>
      </c>
      <c r="G119" s="25">
        <f>F95*P93</f>
        <v>0</v>
      </c>
      <c r="H119" s="25">
        <f>F96*P93</f>
        <v>3</v>
      </c>
      <c r="I119" s="25">
        <f>F97*P93</f>
        <v>3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3</v>
      </c>
      <c r="N119" s="25">
        <f>F102*P93</f>
        <v>6</v>
      </c>
      <c r="O119" s="25">
        <f>F103*P93</f>
        <v>0</v>
      </c>
      <c r="P119" s="25">
        <f>F104*P93</f>
        <v>3</v>
      </c>
      <c r="Q119" s="25">
        <f>F105*P93</f>
        <v>6</v>
      </c>
      <c r="R119" s="25">
        <f>F106*P93</f>
        <v>3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111</v>
      </c>
      <c r="B120" s="1" t="s">
        <v>25</v>
      </c>
      <c r="C120" s="1" t="s">
        <v>112</v>
      </c>
      <c r="D120" s="1" t="s">
        <v>113</v>
      </c>
      <c r="E120" s="44" t="s">
        <v>114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0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3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116</v>
      </c>
      <c r="E2" s="60" t="s">
        <v>117</v>
      </c>
      <c r="F2" s="60" t="s">
        <v>43</v>
      </c>
      <c r="G2" s="60" t="s">
        <v>118</v>
      </c>
      <c r="H2" s="60"/>
      <c r="I2" s="60" t="s">
        <v>119</v>
      </c>
      <c r="J2" s="60"/>
      <c r="K2" s="60" t="s">
        <v>90</v>
      </c>
      <c r="L2" s="60"/>
      <c r="M2" s="60" t="s">
        <v>91</v>
      </c>
      <c r="N2" s="60"/>
      <c r="O2" s="60" t="s">
        <v>120</v>
      </c>
      <c r="P2" s="60"/>
      <c r="Q2" s="40" t="s">
        <v>121</v>
      </c>
      <c r="R2" s="40" t="s">
        <v>122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123</v>
      </c>
      <c r="H3" s="60"/>
      <c r="I3" s="60" t="s">
        <v>124</v>
      </c>
      <c r="J3" s="60"/>
      <c r="K3" s="60" t="str">
        <f>B15 &amp; " % of CIE + " &amp; B16 &amp; " % of SEE"</f>
        <v>80 % of CIE + 20 %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125</v>
      </c>
      <c r="R3" s="40" t="s">
        <v>126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96</v>
      </c>
      <c r="H4" s="41" t="s">
        <v>127</v>
      </c>
      <c r="I4" s="41" t="s">
        <v>96</v>
      </c>
      <c r="J4" s="41" t="s">
        <v>127</v>
      </c>
      <c r="K4" s="41" t="s">
        <v>96</v>
      </c>
      <c r="L4" s="41" t="s">
        <v>127</v>
      </c>
      <c r="M4" s="41" t="s">
        <v>96</v>
      </c>
      <c r="N4" s="41" t="s">
        <v>127</v>
      </c>
      <c r="O4" s="41" t="s">
        <v>96</v>
      </c>
      <c r="P4" s="41" t="s">
        <v>127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A_Course_Attainment!G25</f>
        <v>56.36363636363636</v>
      </c>
      <c r="H5" s="43">
        <f>A_Course_Attainment!H25</f>
        <v>2</v>
      </c>
      <c r="I5" s="40">
        <f>A_Course_Attainment!I25</f>
        <v>92.72727272727272</v>
      </c>
      <c r="J5" s="43">
        <f>A_Course_Attainment!J25</f>
        <v>3</v>
      </c>
      <c r="K5" s="40">
        <f>A_Course_Attainment!K25</f>
        <v>85.454545454545439</v>
      </c>
      <c r="L5" s="43">
        <f>A_Course_Attainment!L25</f>
        <v>3</v>
      </c>
      <c r="M5" s="40">
        <f>A_Course_Attainment!M25</f>
        <v>95</v>
      </c>
      <c r="N5" s="43">
        <f>A_Course_Attainment!N25</f>
        <v>3</v>
      </c>
      <c r="O5" s="40">
        <f>A_Course_Attainment!O25</f>
        <v>87.36363636363636</v>
      </c>
      <c r="P5" s="43">
        <f>A_Course_Attainment!P25</f>
        <v>3</v>
      </c>
      <c r="Q5" s="42">
        <f>B19</f>
        <v>75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A_Course_Attainment!G42</f>
        <v>56.36363636363636</v>
      </c>
      <c r="H6" s="43">
        <f>A_Course_Attainment!H42</f>
        <v>2</v>
      </c>
      <c r="I6" s="40">
        <f>A_Course_Attainment!I42</f>
        <v>89.090909090909093</v>
      </c>
      <c r="J6" s="43">
        <f>A_Course_Attainment!J42</f>
        <v>3</v>
      </c>
      <c r="K6" s="40">
        <f>A_Course_Attainment!K42</f>
        <v>82.545454545454561</v>
      </c>
      <c r="L6" s="43">
        <f>A_Course_Attainment!L42</f>
        <v>3</v>
      </c>
      <c r="M6" s="40">
        <f>A_Course_Attainment!M42</f>
        <v>95</v>
      </c>
      <c r="N6" s="43">
        <f>A_Course_Attainment!N42</f>
        <v>3</v>
      </c>
      <c r="O6" s="40">
        <f>A_Course_Attainment!O42</f>
        <v>85.036363636363646</v>
      </c>
      <c r="P6" s="43">
        <f>A_Course_Attainment!P42</f>
        <v>3</v>
      </c>
      <c r="Q6" s="42">
        <f>B19</f>
        <v>75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A_Course_Attainment!G59</f>
        <v>85.454545454545453</v>
      </c>
      <c r="H7" s="43">
        <f>A_Course_Attainment!H59</f>
        <v>3</v>
      </c>
      <c r="I7" s="40">
        <f>A_Course_Attainment!I59</f>
        <v>56.36363636363636</v>
      </c>
      <c r="J7" s="43">
        <f>A_Course_Attainment!J59</f>
        <v>2</v>
      </c>
      <c r="K7" s="40">
        <f>A_Course_Attainment!K59</f>
        <v>62.181818181818187</v>
      </c>
      <c r="L7" s="43">
        <f>A_Course_Attainment!L59</f>
        <v>3</v>
      </c>
      <c r="M7" s="40">
        <f>A_Course_Attainment!M59</f>
        <v>95</v>
      </c>
      <c r="N7" s="43">
        <f>A_Course_Attainment!N59</f>
        <v>3</v>
      </c>
      <c r="O7" s="40">
        <f>A_Course_Attainment!O59</f>
        <v>68.74545454545455</v>
      </c>
      <c r="P7" s="43">
        <f>A_Course_Attainment!P59</f>
        <v>3</v>
      </c>
      <c r="Q7" s="42">
        <f>B19</f>
        <v>75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A_Course_Attainment!G76</f>
        <v>56.36363636363636</v>
      </c>
      <c r="H8" s="43">
        <f>A_Course_Attainment!H76</f>
        <v>2</v>
      </c>
      <c r="I8" s="40">
        <f>A_Course_Attainment!I76</f>
        <v>89.090909090909093</v>
      </c>
      <c r="J8" s="43">
        <f>A_Course_Attainment!J76</f>
        <v>3</v>
      </c>
      <c r="K8" s="40">
        <f>A_Course_Attainment!K76</f>
        <v>82.545454545454561</v>
      </c>
      <c r="L8" s="43">
        <f>A_Course_Attainment!L76</f>
        <v>3</v>
      </c>
      <c r="M8" s="40">
        <f>A_Course_Attainment!M76</f>
        <v>95</v>
      </c>
      <c r="N8" s="43">
        <f>A_Course_Attainment!N76</f>
        <v>3</v>
      </c>
      <c r="O8" s="40">
        <f>A_Course_Attainment!O76</f>
        <v>85.036363636363646</v>
      </c>
      <c r="P8" s="43">
        <f>A_Course_Attainment!P76</f>
        <v>3</v>
      </c>
      <c r="Q8" s="42">
        <f>B19</f>
        <v>75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A_Course_Attainment!G93</f>
        <v>56.36363636363636</v>
      </c>
      <c r="H9" s="43">
        <f>A_Course_Attainment!H93</f>
        <v>2</v>
      </c>
      <c r="I9" s="40">
        <f>A_Course_Attainment!I93</f>
        <v>89.090909090909093</v>
      </c>
      <c r="J9" s="43">
        <f>A_Course_Attainment!J93</f>
        <v>3</v>
      </c>
      <c r="K9" s="40">
        <f>A_Course_Attainment!K93</f>
        <v>82.545454545454561</v>
      </c>
      <c r="L9" s="43">
        <f>A_Course_Attainment!L93</f>
        <v>3</v>
      </c>
      <c r="M9" s="40">
        <f>A_Course_Attainment!M93</f>
        <v>95</v>
      </c>
      <c r="N9" s="43">
        <f>A_Course_Attainment!N93</f>
        <v>3</v>
      </c>
      <c r="O9" s="40">
        <f>A_Course_Attainment!O93</f>
        <v>85.036363636363646</v>
      </c>
      <c r="P9" s="43">
        <f>A_Course_Attainment!P93</f>
        <v>3</v>
      </c>
      <c r="Q9" s="42">
        <f>B19</f>
        <v>75</v>
      </c>
      <c r="R9" s="40" t="str">
        <f>IF(O9&gt;=B19,"Yes","No")</f>
        <v>Yes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A_Input_Details!B14</f>
        <v>70</v>
      </c>
    </row>
    <row r="15" spans="1:18" x14ac:dyDescent="0.3">
      <c r="A15" s="5" t="s">
        <v>47</v>
      </c>
      <c r="B15" s="5">
        <f>A_Input_Details!B15</f>
        <v>80</v>
      </c>
    </row>
    <row r="16" spans="1:18" x14ac:dyDescent="0.3">
      <c r="A16" s="3" t="s">
        <v>48</v>
      </c>
      <c r="B16" s="3">
        <f>A_Input_Details!B16</f>
        <v>20</v>
      </c>
    </row>
    <row r="17" spans="1:2" x14ac:dyDescent="0.3">
      <c r="A17" s="5" t="s">
        <v>49</v>
      </c>
      <c r="B17" s="5">
        <f>A_Input_Details!B17</f>
        <v>80</v>
      </c>
    </row>
    <row r="18" spans="1:2" x14ac:dyDescent="0.3">
      <c r="A18" s="3" t="s">
        <v>44</v>
      </c>
      <c r="B18" s="3">
        <f>A_Input_Details!B18</f>
        <v>20</v>
      </c>
    </row>
    <row r="19" spans="1:2" x14ac:dyDescent="0.3">
      <c r="A19" s="5" t="s">
        <v>50</v>
      </c>
      <c r="B19" s="5">
        <f>A_Input_Details!B19</f>
        <v>75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2024-03-15T09:55:31Z</dcterms:created>
  <dcterms:modified xsi:type="dcterms:W3CDTF">2024-03-15T09:57:24Z</dcterms:modified>
</cp:coreProperties>
</file>