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11 Design thinking/"/>
    </mc:Choice>
  </mc:AlternateContent>
  <xr:revisionPtr revIDLastSave="44" documentId="11_3D89FE5D62C159CE034C55367732C995B08E9377" xr6:coauthVersionLast="47" xr6:coauthVersionMax="47" xr10:uidLastSave="{C9FBFB26-D1C4-4B29-80B2-DFBC60090FD5}"/>
  <bookViews>
    <workbookView xWindow="22932" yWindow="-108" windowWidth="23256" windowHeight="12456" firstSheet="5" activeTab="8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5" l="1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9" i="9" l="1"/>
  <c r="Q8" i="9" s="1"/>
  <c r="B17" i="9"/>
  <c r="B15" i="9"/>
  <c r="B14" i="9"/>
  <c r="Q6" i="9"/>
  <c r="E90" i="8"/>
  <c r="E89" i="8"/>
  <c r="E88" i="8"/>
  <c r="E87" i="8"/>
  <c r="E86" i="8"/>
  <c r="E85" i="8"/>
  <c r="F84" i="8"/>
  <c r="E84" i="8"/>
  <c r="E83" i="8"/>
  <c r="E82" i="8"/>
  <c r="E81" i="8"/>
  <c r="E80" i="8"/>
  <c r="E79" i="8"/>
  <c r="E78" i="8"/>
  <c r="E77" i="8"/>
  <c r="E76" i="8"/>
  <c r="E75" i="8"/>
  <c r="M74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M57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F39" i="8"/>
  <c r="E39" i="8"/>
  <c r="E38" i="8"/>
  <c r="E37" i="8"/>
  <c r="E36" i="8"/>
  <c r="E35" i="8"/>
  <c r="E34" i="8"/>
  <c r="F33" i="8"/>
  <c r="E33" i="8"/>
  <c r="E32" i="8"/>
  <c r="E31" i="8"/>
  <c r="E30" i="8"/>
  <c r="E29" i="8"/>
  <c r="E28" i="8"/>
  <c r="E27" i="8"/>
  <c r="E26" i="8"/>
  <c r="E25" i="8"/>
  <c r="E24" i="8"/>
  <c r="M23" i="8"/>
  <c r="E23" i="8"/>
  <c r="B19" i="8"/>
  <c r="B17" i="8"/>
  <c r="B15" i="8"/>
  <c r="E14" i="8"/>
  <c r="B14" i="8"/>
  <c r="E13" i="8"/>
  <c r="E12" i="8"/>
  <c r="M40" i="8" s="1"/>
  <c r="E11" i="8"/>
  <c r="U6" i="8"/>
  <c r="F90" i="8" s="1"/>
  <c r="T6" i="8"/>
  <c r="F89" i="8" s="1"/>
  <c r="S6" i="8"/>
  <c r="F88" i="8" s="1"/>
  <c r="R6" i="8"/>
  <c r="F87" i="8" s="1"/>
  <c r="Q6" i="8"/>
  <c r="F86" i="8" s="1"/>
  <c r="P6" i="8"/>
  <c r="F85" i="8" s="1"/>
  <c r="O6" i="8"/>
  <c r="N6" i="8"/>
  <c r="F83" i="8" s="1"/>
  <c r="M6" i="8"/>
  <c r="F82" i="8" s="1"/>
  <c r="L6" i="8"/>
  <c r="F81" i="8" s="1"/>
  <c r="K6" i="8"/>
  <c r="F80" i="8" s="1"/>
  <c r="J6" i="8"/>
  <c r="F79" i="8" s="1"/>
  <c r="I6" i="8"/>
  <c r="F78" i="8" s="1"/>
  <c r="H6" i="8"/>
  <c r="F77" i="8" s="1"/>
  <c r="G6" i="8"/>
  <c r="F76" i="8" s="1"/>
  <c r="F6" i="8"/>
  <c r="F75" i="8" s="1"/>
  <c r="E6" i="8"/>
  <c r="F74" i="8" s="1"/>
  <c r="U5" i="8"/>
  <c r="F73" i="8" s="1"/>
  <c r="T5" i="8"/>
  <c r="F72" i="8" s="1"/>
  <c r="S5" i="8"/>
  <c r="F71" i="8" s="1"/>
  <c r="R5" i="8"/>
  <c r="F70" i="8" s="1"/>
  <c r="Q5" i="8"/>
  <c r="F69" i="8" s="1"/>
  <c r="P5" i="8"/>
  <c r="F68" i="8" s="1"/>
  <c r="O5" i="8"/>
  <c r="F67" i="8" s="1"/>
  <c r="N5" i="8"/>
  <c r="F66" i="8" s="1"/>
  <c r="M5" i="8"/>
  <c r="F65" i="8" s="1"/>
  <c r="L5" i="8"/>
  <c r="F64" i="8" s="1"/>
  <c r="K5" i="8"/>
  <c r="F63" i="8" s="1"/>
  <c r="J5" i="8"/>
  <c r="F62" i="8" s="1"/>
  <c r="I5" i="8"/>
  <c r="F61" i="8" s="1"/>
  <c r="H5" i="8"/>
  <c r="F60" i="8" s="1"/>
  <c r="G5" i="8"/>
  <c r="F59" i="8" s="1"/>
  <c r="F5" i="8"/>
  <c r="F58" i="8" s="1"/>
  <c r="E5" i="8"/>
  <c r="F57" i="8" s="1"/>
  <c r="U4" i="8"/>
  <c r="F56" i="8" s="1"/>
  <c r="T4" i="8"/>
  <c r="F55" i="8" s="1"/>
  <c r="S4" i="8"/>
  <c r="F54" i="8" s="1"/>
  <c r="R4" i="8"/>
  <c r="F53" i="8" s="1"/>
  <c r="Q4" i="8"/>
  <c r="F52" i="8" s="1"/>
  <c r="P4" i="8"/>
  <c r="F51" i="8" s="1"/>
  <c r="O4" i="8"/>
  <c r="F50" i="8" s="1"/>
  <c r="N4" i="8"/>
  <c r="F49" i="8" s="1"/>
  <c r="M4" i="8"/>
  <c r="F48" i="8" s="1"/>
  <c r="L4" i="8"/>
  <c r="F47" i="8" s="1"/>
  <c r="K4" i="8"/>
  <c r="F46" i="8" s="1"/>
  <c r="J4" i="8"/>
  <c r="F45" i="8" s="1"/>
  <c r="I4" i="8"/>
  <c r="F44" i="8" s="1"/>
  <c r="H4" i="8"/>
  <c r="F43" i="8" s="1"/>
  <c r="G4" i="8"/>
  <c r="F42" i="8" s="1"/>
  <c r="F4" i="8"/>
  <c r="F41" i="8" s="1"/>
  <c r="E4" i="8"/>
  <c r="F40" i="8" s="1"/>
  <c r="U3" i="8"/>
  <c r="T3" i="8"/>
  <c r="F38" i="8" s="1"/>
  <c r="S3" i="8"/>
  <c r="F37" i="8" s="1"/>
  <c r="R3" i="8"/>
  <c r="F36" i="8" s="1"/>
  <c r="Q3" i="8"/>
  <c r="F35" i="8" s="1"/>
  <c r="P3" i="8"/>
  <c r="F34" i="8" s="1"/>
  <c r="O3" i="8"/>
  <c r="N3" i="8"/>
  <c r="F32" i="8" s="1"/>
  <c r="M3" i="8"/>
  <c r="F31" i="8" s="1"/>
  <c r="L3" i="8"/>
  <c r="F30" i="8" s="1"/>
  <c r="K3" i="8"/>
  <c r="F29" i="8" s="1"/>
  <c r="J3" i="8"/>
  <c r="F28" i="8" s="1"/>
  <c r="I3" i="8"/>
  <c r="F27" i="8" s="1"/>
  <c r="H3" i="8"/>
  <c r="F26" i="8" s="1"/>
  <c r="G3" i="8"/>
  <c r="F25" i="8" s="1"/>
  <c r="F3" i="8"/>
  <c r="F24" i="8" s="1"/>
  <c r="E3" i="8"/>
  <c r="F23" i="8" s="1"/>
  <c r="F6" i="5"/>
  <c r="E6" i="5"/>
  <c r="D6" i="5"/>
  <c r="C6" i="5"/>
  <c r="H55" i="5" s="1"/>
  <c r="A51" i="7" s="1"/>
  <c r="H51" i="7" s="1"/>
  <c r="F4" i="5"/>
  <c r="E4" i="5"/>
  <c r="D4" i="5"/>
  <c r="C4" i="5"/>
  <c r="F6" i="4"/>
  <c r="E6" i="4"/>
  <c r="D6" i="4"/>
  <c r="C6" i="4"/>
  <c r="J65" i="4" s="1"/>
  <c r="M61" i="6" s="1"/>
  <c r="F4" i="4"/>
  <c r="E4" i="4"/>
  <c r="D4" i="4"/>
  <c r="C4" i="4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64" i="3" s="1"/>
  <c r="H60" i="6" s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F6" i="2"/>
  <c r="E6" i="2"/>
  <c r="D6" i="2"/>
  <c r="H58" i="2" s="1"/>
  <c r="A54" i="6" s="1"/>
  <c r="C6" i="2"/>
  <c r="F4" i="2"/>
  <c r="E4" i="2"/>
  <c r="D4" i="2"/>
  <c r="C4" i="2"/>
  <c r="B18" i="1"/>
  <c r="B16" i="1"/>
  <c r="J3" i="5" l="1"/>
  <c r="C3" i="7" s="1"/>
  <c r="J3" i="7" s="1"/>
  <c r="J37" i="5"/>
  <c r="C33" i="7" s="1"/>
  <c r="J33" i="7" s="1"/>
  <c r="H13" i="5"/>
  <c r="A9" i="7" s="1"/>
  <c r="H9" i="7" s="1"/>
  <c r="K39" i="5"/>
  <c r="D35" i="7" s="1"/>
  <c r="K35" i="7" s="1"/>
  <c r="J13" i="5"/>
  <c r="C9" i="7" s="1"/>
  <c r="J9" i="7" s="1"/>
  <c r="H40" i="5"/>
  <c r="A36" i="7" s="1"/>
  <c r="H36" i="7" s="1"/>
  <c r="K15" i="5"/>
  <c r="D11" i="7" s="1"/>
  <c r="K11" i="7" s="1"/>
  <c r="J46" i="5"/>
  <c r="C42" i="7" s="1"/>
  <c r="J42" i="7" s="1"/>
  <c r="H16" i="5"/>
  <c r="A12" i="7" s="1"/>
  <c r="H12" i="7" s="1"/>
  <c r="H49" i="5"/>
  <c r="A45" i="7" s="1"/>
  <c r="H45" i="7" s="1"/>
  <c r="J22" i="5"/>
  <c r="C18" i="7" s="1"/>
  <c r="J18" i="7" s="1"/>
  <c r="J49" i="5"/>
  <c r="C45" i="7" s="1"/>
  <c r="J45" i="7" s="1"/>
  <c r="H25" i="5"/>
  <c r="A21" i="7" s="1"/>
  <c r="H21" i="7" s="1"/>
  <c r="K51" i="5"/>
  <c r="D47" i="7" s="1"/>
  <c r="K47" i="7" s="1"/>
  <c r="J25" i="5"/>
  <c r="C21" i="7" s="1"/>
  <c r="J21" i="7" s="1"/>
  <c r="H52" i="5"/>
  <c r="A48" i="7" s="1"/>
  <c r="H48" i="7" s="1"/>
  <c r="K27" i="5"/>
  <c r="D23" i="7" s="1"/>
  <c r="K23" i="7" s="1"/>
  <c r="J58" i="5"/>
  <c r="C54" i="7" s="1"/>
  <c r="J54" i="7" s="1"/>
  <c r="H28" i="5"/>
  <c r="A24" i="7" s="1"/>
  <c r="H24" i="7" s="1"/>
  <c r="H62" i="5"/>
  <c r="A58" i="7" s="1"/>
  <c r="H58" i="7" s="1"/>
  <c r="J34" i="5"/>
  <c r="C30" i="7" s="1"/>
  <c r="J30" i="7" s="1"/>
  <c r="H3" i="5"/>
  <c r="A3" i="7" s="1"/>
  <c r="H3" i="7" s="1"/>
  <c r="H37" i="5"/>
  <c r="A33" i="7" s="1"/>
  <c r="H33" i="7" s="1"/>
  <c r="I21" i="4"/>
  <c r="L17" i="6" s="1"/>
  <c r="K17" i="4"/>
  <c r="N13" i="6" s="1"/>
  <c r="I24" i="4"/>
  <c r="L20" i="6" s="1"/>
  <c r="K30" i="4"/>
  <c r="N26" i="6" s="1"/>
  <c r="H39" i="4"/>
  <c r="K35" i="6" s="1"/>
  <c r="H51" i="4"/>
  <c r="K47" i="6" s="1"/>
  <c r="H63" i="4"/>
  <c r="K59" i="6" s="1"/>
  <c r="H3" i="4"/>
  <c r="K3" i="6" s="1"/>
  <c r="H18" i="4"/>
  <c r="K14" i="6" s="1"/>
  <c r="J24" i="4"/>
  <c r="M20" i="6" s="1"/>
  <c r="K32" i="4"/>
  <c r="N28" i="6" s="1"/>
  <c r="J39" i="4"/>
  <c r="M35" i="6" s="1"/>
  <c r="J51" i="4"/>
  <c r="M47" i="6" s="1"/>
  <c r="J63" i="4"/>
  <c r="M59" i="6" s="1"/>
  <c r="K53" i="4"/>
  <c r="N49" i="6" s="1"/>
  <c r="K65" i="4"/>
  <c r="N61" i="6" s="1"/>
  <c r="K41" i="4"/>
  <c r="N37" i="6" s="1"/>
  <c r="H12" i="4"/>
  <c r="K8" i="6" s="1"/>
  <c r="J18" i="4"/>
  <c r="M14" i="6" s="1"/>
  <c r="K26" i="4"/>
  <c r="N22" i="6" s="1"/>
  <c r="I33" i="4"/>
  <c r="L29" i="6" s="1"/>
  <c r="H42" i="4"/>
  <c r="K38" i="6" s="1"/>
  <c r="H54" i="4"/>
  <c r="K50" i="6" s="1"/>
  <c r="K24" i="4"/>
  <c r="N20" i="6" s="1"/>
  <c r="I12" i="4"/>
  <c r="L8" i="6" s="1"/>
  <c r="K18" i="4"/>
  <c r="N14" i="6" s="1"/>
  <c r="H27" i="4"/>
  <c r="K23" i="6" s="1"/>
  <c r="J33" i="4"/>
  <c r="M29" i="6" s="1"/>
  <c r="J42" i="4"/>
  <c r="M38" i="6" s="1"/>
  <c r="J54" i="4"/>
  <c r="M50" i="6" s="1"/>
  <c r="H33" i="4"/>
  <c r="K29" i="6" s="1"/>
  <c r="J12" i="4"/>
  <c r="M8" i="6" s="1"/>
  <c r="K20" i="4"/>
  <c r="N16" i="6" s="1"/>
  <c r="I27" i="4"/>
  <c r="L23" i="6" s="1"/>
  <c r="K33" i="4"/>
  <c r="N29" i="6" s="1"/>
  <c r="K44" i="4"/>
  <c r="N40" i="6" s="1"/>
  <c r="K56" i="4"/>
  <c r="N52" i="6" s="1"/>
  <c r="I18" i="4"/>
  <c r="L14" i="6" s="1"/>
  <c r="H4" i="4"/>
  <c r="K4" i="6" s="1"/>
  <c r="K12" i="4"/>
  <c r="N8" i="6" s="1"/>
  <c r="H21" i="4"/>
  <c r="K17" i="6" s="1"/>
  <c r="J27" i="4"/>
  <c r="M23" i="6" s="1"/>
  <c r="K35" i="4"/>
  <c r="N31" i="6" s="1"/>
  <c r="H45" i="4"/>
  <c r="K41" i="6" s="1"/>
  <c r="H57" i="4"/>
  <c r="K53" i="6" s="1"/>
  <c r="K27" i="4"/>
  <c r="N23" i="6" s="1"/>
  <c r="H36" i="4"/>
  <c r="K32" i="6" s="1"/>
  <c r="J45" i="4"/>
  <c r="M41" i="6" s="1"/>
  <c r="J57" i="4"/>
  <c r="M53" i="6" s="1"/>
  <c r="K14" i="4"/>
  <c r="N10" i="6" s="1"/>
  <c r="J4" i="4"/>
  <c r="M4" i="6" s="1"/>
  <c r="H15" i="4"/>
  <c r="K11" i="6" s="1"/>
  <c r="J21" i="4"/>
  <c r="M17" i="6" s="1"/>
  <c r="K29" i="4"/>
  <c r="N25" i="6" s="1"/>
  <c r="I36" i="4"/>
  <c r="L32" i="6" s="1"/>
  <c r="K47" i="4"/>
  <c r="N43" i="6" s="1"/>
  <c r="K59" i="4"/>
  <c r="N55" i="6" s="1"/>
  <c r="K11" i="4"/>
  <c r="N7" i="6" s="1"/>
  <c r="K4" i="4"/>
  <c r="N4" i="6" s="1"/>
  <c r="I15" i="4"/>
  <c r="L11" i="6" s="1"/>
  <c r="K21" i="4"/>
  <c r="N17" i="6" s="1"/>
  <c r="H30" i="4"/>
  <c r="K26" i="6" s="1"/>
  <c r="J36" i="4"/>
  <c r="M32" i="6" s="1"/>
  <c r="H48" i="4"/>
  <c r="K44" i="6" s="1"/>
  <c r="H60" i="4"/>
  <c r="K56" i="6" s="1"/>
  <c r="J15" i="4"/>
  <c r="M11" i="6" s="1"/>
  <c r="K23" i="4"/>
  <c r="N19" i="6" s="1"/>
  <c r="I30" i="4"/>
  <c r="L26" i="6" s="1"/>
  <c r="K36" i="4"/>
  <c r="N32" i="6" s="1"/>
  <c r="J48" i="4"/>
  <c r="M44" i="6" s="1"/>
  <c r="J60" i="4"/>
  <c r="M56" i="6" s="1"/>
  <c r="I4" i="4"/>
  <c r="L4" i="6" s="1"/>
  <c r="K15" i="4"/>
  <c r="N11" i="6" s="1"/>
  <c r="H24" i="4"/>
  <c r="K20" i="6" s="1"/>
  <c r="J30" i="4"/>
  <c r="M26" i="6" s="1"/>
  <c r="K38" i="4"/>
  <c r="N34" i="6" s="1"/>
  <c r="K50" i="4"/>
  <c r="N46" i="6" s="1"/>
  <c r="K62" i="4"/>
  <c r="N58" i="6" s="1"/>
  <c r="V59" i="3"/>
  <c r="H55" i="6" s="1"/>
  <c r="W16" i="3"/>
  <c r="I12" i="6" s="1"/>
  <c r="T35" i="3"/>
  <c r="F31" i="6" s="1"/>
  <c r="T17" i="3"/>
  <c r="F13" i="6" s="1"/>
  <c r="V35" i="3"/>
  <c r="H31" i="6" s="1"/>
  <c r="U17" i="3"/>
  <c r="G13" i="6" s="1"/>
  <c r="W43" i="3"/>
  <c r="I39" i="6" s="1"/>
  <c r="U20" i="3"/>
  <c r="G16" i="6" s="1"/>
  <c r="V44" i="3"/>
  <c r="H40" i="6" s="1"/>
  <c r="W34" i="3"/>
  <c r="I30" i="6" s="1"/>
  <c r="T23" i="3"/>
  <c r="F19" i="6" s="1"/>
  <c r="W46" i="3"/>
  <c r="I42" i="6" s="1"/>
  <c r="V23" i="3"/>
  <c r="H19" i="6" s="1"/>
  <c r="T47" i="3"/>
  <c r="F43" i="6" s="1"/>
  <c r="W25" i="3"/>
  <c r="I21" i="6" s="1"/>
  <c r="V47" i="3"/>
  <c r="H43" i="6" s="1"/>
  <c r="T26" i="3"/>
  <c r="F22" i="6" s="1"/>
  <c r="W55" i="3"/>
  <c r="I51" i="6" s="1"/>
  <c r="U26" i="3"/>
  <c r="G22" i="6" s="1"/>
  <c r="V56" i="3"/>
  <c r="H52" i="6" s="1"/>
  <c r="U29" i="3"/>
  <c r="G25" i="6" s="1"/>
  <c r="T62" i="3"/>
  <c r="F58" i="6" s="1"/>
  <c r="T32" i="3"/>
  <c r="F28" i="6" s="1"/>
  <c r="W58" i="3"/>
  <c r="I54" i="6" s="1"/>
  <c r="V14" i="3"/>
  <c r="H10" i="6" s="1"/>
  <c r="T14" i="3"/>
  <c r="F10" i="6" s="1"/>
  <c r="V32" i="3"/>
  <c r="H28" i="6" s="1"/>
  <c r="T59" i="3"/>
  <c r="F55" i="6" s="1"/>
  <c r="J31" i="2"/>
  <c r="C27" i="6" s="1"/>
  <c r="J58" i="2"/>
  <c r="C54" i="6" s="1"/>
  <c r="H22" i="2"/>
  <c r="A18" i="6" s="1"/>
  <c r="K33" i="2"/>
  <c r="D29" i="6" s="1"/>
  <c r="K60" i="2"/>
  <c r="D56" i="6" s="1"/>
  <c r="H34" i="2"/>
  <c r="A30" i="6" s="1"/>
  <c r="H61" i="2"/>
  <c r="A57" i="6" s="1"/>
  <c r="H40" i="2"/>
  <c r="A36" i="6" s="1"/>
  <c r="K15" i="2"/>
  <c r="D11" i="6" s="1"/>
  <c r="J40" i="2"/>
  <c r="C36" i="6" s="1"/>
  <c r="J13" i="2"/>
  <c r="C9" i="6" s="1"/>
  <c r="H16" i="2"/>
  <c r="A12" i="6" s="1"/>
  <c r="K42" i="2"/>
  <c r="D38" i="6" s="1"/>
  <c r="I16" i="2"/>
  <c r="B12" i="6" s="1"/>
  <c r="H43" i="2"/>
  <c r="A39" i="6" s="1"/>
  <c r="H49" i="2"/>
  <c r="A45" i="6" s="1"/>
  <c r="J22" i="2"/>
  <c r="C18" i="6" s="1"/>
  <c r="J49" i="2"/>
  <c r="C45" i="6" s="1"/>
  <c r="K24" i="2"/>
  <c r="D20" i="6" s="1"/>
  <c r="K51" i="2"/>
  <c r="D47" i="6" s="1"/>
  <c r="K4" i="2"/>
  <c r="D4" i="6" s="1"/>
  <c r="H25" i="2"/>
  <c r="A21" i="6" s="1"/>
  <c r="H52" i="2"/>
  <c r="A48" i="6" s="1"/>
  <c r="J64" i="2"/>
  <c r="C60" i="6" s="1"/>
  <c r="H31" i="2"/>
  <c r="A27" i="6" s="1"/>
  <c r="Q5" i="9"/>
  <c r="Q7" i="9"/>
  <c r="K13" i="2"/>
  <c r="D9" i="6" s="1"/>
  <c r="I22" i="2"/>
  <c r="B18" i="6" s="1"/>
  <c r="I31" i="2"/>
  <c r="B27" i="6" s="1"/>
  <c r="I40" i="2"/>
  <c r="B36" i="6" s="1"/>
  <c r="I49" i="2"/>
  <c r="B45" i="6" s="1"/>
  <c r="I58" i="2"/>
  <c r="B54" i="6" s="1"/>
  <c r="U14" i="3"/>
  <c r="G10" i="6" s="1"/>
  <c r="U23" i="3"/>
  <c r="G19" i="6" s="1"/>
  <c r="U32" i="3"/>
  <c r="G28" i="6" s="1"/>
  <c r="T44" i="3"/>
  <c r="F40" i="6" s="1"/>
  <c r="T56" i="3"/>
  <c r="F52" i="6" s="1"/>
  <c r="K12" i="5"/>
  <c r="D8" i="7" s="1"/>
  <c r="K8" i="7" s="1"/>
  <c r="K24" i="5"/>
  <c r="D20" i="7" s="1"/>
  <c r="K20" i="7" s="1"/>
  <c r="K36" i="5"/>
  <c r="D32" i="7" s="1"/>
  <c r="K32" i="7" s="1"/>
  <c r="K48" i="5"/>
  <c r="D44" i="7" s="1"/>
  <c r="K44" i="7" s="1"/>
  <c r="I61" i="5"/>
  <c r="B57" i="7" s="1"/>
  <c r="I57" i="7" s="1"/>
  <c r="J61" i="5"/>
  <c r="C57" i="7" s="1"/>
  <c r="J57" i="7" s="1"/>
  <c r="J16" i="2"/>
  <c r="C12" i="6" s="1"/>
  <c r="I25" i="2"/>
  <c r="B21" i="6" s="1"/>
  <c r="I43" i="2"/>
  <c r="B39" i="6" s="1"/>
  <c r="I61" i="2"/>
  <c r="B57" i="6" s="1"/>
  <c r="K16" i="2"/>
  <c r="D12" i="6" s="1"/>
  <c r="J25" i="2"/>
  <c r="C21" i="6" s="1"/>
  <c r="J34" i="2"/>
  <c r="C30" i="6" s="1"/>
  <c r="J43" i="2"/>
  <c r="C39" i="6" s="1"/>
  <c r="J52" i="2"/>
  <c r="C48" i="6" s="1"/>
  <c r="J61" i="2"/>
  <c r="C57" i="6" s="1"/>
  <c r="V17" i="3"/>
  <c r="H13" i="6" s="1"/>
  <c r="V26" i="3"/>
  <c r="H22" i="6" s="1"/>
  <c r="W37" i="3"/>
  <c r="I33" i="6" s="1"/>
  <c r="W49" i="3"/>
  <c r="I45" i="6" s="1"/>
  <c r="W61" i="3"/>
  <c r="I57" i="6" s="1"/>
  <c r="J16" i="5"/>
  <c r="C12" i="7" s="1"/>
  <c r="J12" i="7" s="1"/>
  <c r="J28" i="5"/>
  <c r="C24" i="7" s="1"/>
  <c r="J24" i="7" s="1"/>
  <c r="J40" i="5"/>
  <c r="C36" i="7" s="1"/>
  <c r="J36" i="7" s="1"/>
  <c r="J52" i="5"/>
  <c r="C48" i="7" s="1"/>
  <c r="J48" i="7" s="1"/>
  <c r="I34" i="2"/>
  <c r="B30" i="6" s="1"/>
  <c r="K27" i="2"/>
  <c r="D23" i="6" s="1"/>
  <c r="K45" i="2"/>
  <c r="D41" i="6" s="1"/>
  <c r="K63" i="2"/>
  <c r="D59" i="6" s="1"/>
  <c r="W19" i="3"/>
  <c r="I15" i="6" s="1"/>
  <c r="W28" i="3"/>
  <c r="I24" i="6" s="1"/>
  <c r="T50" i="3"/>
  <c r="F46" i="6" s="1"/>
  <c r="K18" i="5"/>
  <c r="D14" i="7" s="1"/>
  <c r="K14" i="7" s="1"/>
  <c r="K30" i="5"/>
  <c r="D26" i="7" s="1"/>
  <c r="K26" i="7" s="1"/>
  <c r="K42" i="5"/>
  <c r="D38" i="7" s="1"/>
  <c r="K38" i="7" s="1"/>
  <c r="K54" i="5"/>
  <c r="D50" i="7" s="1"/>
  <c r="K50" i="7" s="1"/>
  <c r="B18" i="9"/>
  <c r="O3" i="9" s="1"/>
  <c r="B18" i="8"/>
  <c r="K18" i="2"/>
  <c r="D14" i="6" s="1"/>
  <c r="K36" i="2"/>
  <c r="D32" i="6" s="1"/>
  <c r="K54" i="2"/>
  <c r="D50" i="6" s="1"/>
  <c r="V3" i="3"/>
  <c r="H3" i="6" s="1"/>
  <c r="W17" i="3"/>
  <c r="I13" i="6" s="1"/>
  <c r="U3" i="3"/>
  <c r="G3" i="6" s="1"/>
  <c r="W32" i="3"/>
  <c r="I28" i="6" s="1"/>
  <c r="T3" i="3"/>
  <c r="F3" i="6" s="1"/>
  <c r="W47" i="3"/>
  <c r="I43" i="6" s="1"/>
  <c r="W20" i="3"/>
  <c r="I16" i="6" s="1"/>
  <c r="W50" i="3"/>
  <c r="I46" i="6" s="1"/>
  <c r="W29" i="3"/>
  <c r="I25" i="6" s="1"/>
  <c r="W59" i="3"/>
  <c r="I55" i="6" s="1"/>
  <c r="W26" i="3"/>
  <c r="I22" i="6" s="1"/>
  <c r="W53" i="3"/>
  <c r="I49" i="6" s="1"/>
  <c r="W35" i="3"/>
  <c r="I31" i="6" s="1"/>
  <c r="W14" i="3"/>
  <c r="I10" i="6" s="1"/>
  <c r="T45" i="3"/>
  <c r="F41" i="6" s="1"/>
  <c r="T42" i="3"/>
  <c r="F38" i="6" s="1"/>
  <c r="T39" i="3"/>
  <c r="F35" i="6" s="1"/>
  <c r="T36" i="3"/>
  <c r="F32" i="6" s="1"/>
  <c r="T33" i="3"/>
  <c r="F29" i="6" s="1"/>
  <c r="T30" i="3"/>
  <c r="F26" i="6" s="1"/>
  <c r="T27" i="3"/>
  <c r="F23" i="6" s="1"/>
  <c r="T24" i="3"/>
  <c r="F20" i="6" s="1"/>
  <c r="T21" i="3"/>
  <c r="F17" i="6" s="1"/>
  <c r="T18" i="3"/>
  <c r="F14" i="6" s="1"/>
  <c r="T15" i="3"/>
  <c r="F11" i="6" s="1"/>
  <c r="T12" i="3"/>
  <c r="F8" i="6" s="1"/>
  <c r="T4" i="3"/>
  <c r="F4" i="6" s="1"/>
  <c r="W44" i="3"/>
  <c r="I40" i="6" s="1"/>
  <c r="W11" i="3"/>
  <c r="I7" i="6" s="1"/>
  <c r="W65" i="3"/>
  <c r="I61" i="6" s="1"/>
  <c r="W62" i="3"/>
  <c r="I58" i="6" s="1"/>
  <c r="W56" i="3"/>
  <c r="I52" i="6" s="1"/>
  <c r="W41" i="3"/>
  <c r="I37" i="6" s="1"/>
  <c r="W38" i="3"/>
  <c r="I34" i="6" s="1"/>
  <c r="W23" i="3"/>
  <c r="I19" i="6" s="1"/>
  <c r="U65" i="3"/>
  <c r="G61" i="6" s="1"/>
  <c r="U62" i="3"/>
  <c r="G58" i="6" s="1"/>
  <c r="U59" i="3"/>
  <c r="G55" i="6" s="1"/>
  <c r="U56" i="3"/>
  <c r="G52" i="6" s="1"/>
  <c r="U53" i="3"/>
  <c r="G49" i="6" s="1"/>
  <c r="U50" i="3"/>
  <c r="G46" i="6" s="1"/>
  <c r="U47" i="3"/>
  <c r="G43" i="6" s="1"/>
  <c r="U44" i="3"/>
  <c r="G40" i="6" s="1"/>
  <c r="U41" i="3"/>
  <c r="G37" i="6" s="1"/>
  <c r="U38" i="3"/>
  <c r="G34" i="6" s="1"/>
  <c r="U35" i="3"/>
  <c r="G31" i="6" s="1"/>
  <c r="T38" i="3"/>
  <c r="F34" i="6" s="1"/>
  <c r="H3" i="2"/>
  <c r="A3" i="6" s="1"/>
  <c r="H19" i="2"/>
  <c r="A15" i="6" s="1"/>
  <c r="H28" i="2"/>
  <c r="A24" i="6" s="1"/>
  <c r="H37" i="2"/>
  <c r="A33" i="6" s="1"/>
  <c r="H46" i="2"/>
  <c r="A42" i="6" s="1"/>
  <c r="H55" i="2"/>
  <c r="A51" i="6" s="1"/>
  <c r="H64" i="2"/>
  <c r="A60" i="6" s="1"/>
  <c r="T11" i="3"/>
  <c r="F7" i="6" s="1"/>
  <c r="T20" i="3"/>
  <c r="F16" i="6" s="1"/>
  <c r="T29" i="3"/>
  <c r="F25" i="6" s="1"/>
  <c r="V38" i="3"/>
  <c r="H34" i="6" s="1"/>
  <c r="V50" i="3"/>
  <c r="H46" i="6" s="1"/>
  <c r="V62" i="3"/>
  <c r="H58" i="6" s="1"/>
  <c r="K4" i="5"/>
  <c r="D4" i="7" s="1"/>
  <c r="K4" i="7" s="1"/>
  <c r="H19" i="5"/>
  <c r="A15" i="7" s="1"/>
  <c r="H15" i="7" s="1"/>
  <c r="H31" i="5"/>
  <c r="A27" i="7" s="1"/>
  <c r="H27" i="7" s="1"/>
  <c r="H43" i="5"/>
  <c r="A39" i="7" s="1"/>
  <c r="H39" i="7" s="1"/>
  <c r="I52" i="2"/>
  <c r="B48" i="6" s="1"/>
  <c r="I3" i="2"/>
  <c r="B3" i="6" s="1"/>
  <c r="I28" i="2"/>
  <c r="B24" i="6" s="1"/>
  <c r="I46" i="2"/>
  <c r="B42" i="6" s="1"/>
  <c r="I64" i="2"/>
  <c r="B60" i="6" s="1"/>
  <c r="U11" i="3"/>
  <c r="G7" i="6" s="1"/>
  <c r="W40" i="3"/>
  <c r="I36" i="6" s="1"/>
  <c r="W52" i="3"/>
  <c r="I48" i="6" s="1"/>
  <c r="W64" i="3"/>
  <c r="I60" i="6" s="1"/>
  <c r="I65" i="5"/>
  <c r="B61" i="7" s="1"/>
  <c r="I61" i="7" s="1"/>
  <c r="I62" i="5"/>
  <c r="B58" i="7" s="1"/>
  <c r="I58" i="7" s="1"/>
  <c r="H65" i="5"/>
  <c r="A61" i="7" s="1"/>
  <c r="H61" i="7" s="1"/>
  <c r="K64" i="5"/>
  <c r="D60" i="7" s="1"/>
  <c r="K60" i="7" s="1"/>
  <c r="J64" i="5"/>
  <c r="C60" i="7" s="1"/>
  <c r="J60" i="7" s="1"/>
  <c r="I64" i="5"/>
  <c r="B60" i="7" s="1"/>
  <c r="I60" i="7" s="1"/>
  <c r="H64" i="5"/>
  <c r="A60" i="7" s="1"/>
  <c r="H60" i="7" s="1"/>
  <c r="H61" i="5"/>
  <c r="A57" i="7" s="1"/>
  <c r="H57" i="7" s="1"/>
  <c r="K63" i="5"/>
  <c r="D59" i="7" s="1"/>
  <c r="K59" i="7" s="1"/>
  <c r="J63" i="5"/>
  <c r="C59" i="7" s="1"/>
  <c r="J59" i="7" s="1"/>
  <c r="J60" i="5"/>
  <c r="C56" i="7" s="1"/>
  <c r="J56" i="7" s="1"/>
  <c r="I63" i="5"/>
  <c r="B59" i="7" s="1"/>
  <c r="I59" i="7" s="1"/>
  <c r="H63" i="5"/>
  <c r="A59" i="7" s="1"/>
  <c r="H59" i="7" s="1"/>
  <c r="K65" i="5"/>
  <c r="D61" i="7" s="1"/>
  <c r="K61" i="7" s="1"/>
  <c r="K62" i="5"/>
  <c r="D58" i="7" s="1"/>
  <c r="K58" i="7" s="1"/>
  <c r="J65" i="5"/>
  <c r="C61" i="7" s="1"/>
  <c r="J61" i="7" s="1"/>
  <c r="J62" i="5"/>
  <c r="C58" i="7" s="1"/>
  <c r="J58" i="7" s="1"/>
  <c r="K60" i="5"/>
  <c r="D56" i="7" s="1"/>
  <c r="K56" i="7" s="1"/>
  <c r="J57" i="5"/>
  <c r="C53" i="7" s="1"/>
  <c r="J53" i="7" s="1"/>
  <c r="J54" i="5"/>
  <c r="C50" i="7" s="1"/>
  <c r="J50" i="7" s="1"/>
  <c r="J51" i="5"/>
  <c r="C47" i="7" s="1"/>
  <c r="J47" i="7" s="1"/>
  <c r="J48" i="5"/>
  <c r="C44" i="7" s="1"/>
  <c r="J44" i="7" s="1"/>
  <c r="J45" i="5"/>
  <c r="C41" i="7" s="1"/>
  <c r="J41" i="7" s="1"/>
  <c r="J42" i="5"/>
  <c r="C38" i="7" s="1"/>
  <c r="J38" i="7" s="1"/>
  <c r="J39" i="5"/>
  <c r="C35" i="7" s="1"/>
  <c r="J35" i="7" s="1"/>
  <c r="J36" i="5"/>
  <c r="C32" i="7" s="1"/>
  <c r="J32" i="7" s="1"/>
  <c r="J33" i="5"/>
  <c r="C29" i="7" s="1"/>
  <c r="J29" i="7" s="1"/>
  <c r="J30" i="5"/>
  <c r="C26" i="7" s="1"/>
  <c r="J26" i="7" s="1"/>
  <c r="J27" i="5"/>
  <c r="C23" i="7" s="1"/>
  <c r="J23" i="7" s="1"/>
  <c r="J24" i="5"/>
  <c r="C20" i="7" s="1"/>
  <c r="J20" i="7" s="1"/>
  <c r="J21" i="5"/>
  <c r="C17" i="7" s="1"/>
  <c r="J17" i="7" s="1"/>
  <c r="J18" i="5"/>
  <c r="C14" i="7" s="1"/>
  <c r="J14" i="7" s="1"/>
  <c r="J15" i="5"/>
  <c r="C11" i="7" s="1"/>
  <c r="J11" i="7" s="1"/>
  <c r="J12" i="5"/>
  <c r="C8" i="7" s="1"/>
  <c r="J8" i="7" s="1"/>
  <c r="J4" i="5"/>
  <c r="C4" i="7" s="1"/>
  <c r="J4" i="7" s="1"/>
  <c r="I60" i="5"/>
  <c r="B56" i="7" s="1"/>
  <c r="I56" i="7" s="1"/>
  <c r="I57" i="5"/>
  <c r="B53" i="7" s="1"/>
  <c r="I53" i="7" s="1"/>
  <c r="I54" i="5"/>
  <c r="B50" i="7" s="1"/>
  <c r="I50" i="7" s="1"/>
  <c r="I51" i="5"/>
  <c r="B47" i="7" s="1"/>
  <c r="I47" i="7" s="1"/>
  <c r="I48" i="5"/>
  <c r="B44" i="7" s="1"/>
  <c r="I44" i="7" s="1"/>
  <c r="I45" i="5"/>
  <c r="B41" i="7" s="1"/>
  <c r="I41" i="7" s="1"/>
  <c r="I42" i="5"/>
  <c r="B38" i="7" s="1"/>
  <c r="I38" i="7" s="1"/>
  <c r="I39" i="5"/>
  <c r="B35" i="7" s="1"/>
  <c r="I35" i="7" s="1"/>
  <c r="I36" i="5"/>
  <c r="B32" i="7" s="1"/>
  <c r="I32" i="7" s="1"/>
  <c r="I33" i="5"/>
  <c r="B29" i="7" s="1"/>
  <c r="I29" i="7" s="1"/>
  <c r="I30" i="5"/>
  <c r="B26" i="7" s="1"/>
  <c r="I26" i="7" s="1"/>
  <c r="I27" i="5"/>
  <c r="B23" i="7" s="1"/>
  <c r="I23" i="7" s="1"/>
  <c r="I24" i="5"/>
  <c r="B20" i="7" s="1"/>
  <c r="I20" i="7" s="1"/>
  <c r="I21" i="5"/>
  <c r="B17" i="7" s="1"/>
  <c r="I17" i="7" s="1"/>
  <c r="I18" i="5"/>
  <c r="B14" i="7" s="1"/>
  <c r="I14" i="7" s="1"/>
  <c r="I15" i="5"/>
  <c r="B11" i="7" s="1"/>
  <c r="I11" i="7" s="1"/>
  <c r="I12" i="5"/>
  <c r="B8" i="7" s="1"/>
  <c r="I8" i="7" s="1"/>
  <c r="I4" i="5"/>
  <c r="B4" i="7" s="1"/>
  <c r="I4" i="7" s="1"/>
  <c r="H60" i="5"/>
  <c r="A56" i="7" s="1"/>
  <c r="H56" i="7" s="1"/>
  <c r="H57" i="5"/>
  <c r="A53" i="7" s="1"/>
  <c r="H53" i="7" s="1"/>
  <c r="H54" i="5"/>
  <c r="A50" i="7" s="1"/>
  <c r="H50" i="7" s="1"/>
  <c r="H51" i="5"/>
  <c r="A47" i="7" s="1"/>
  <c r="H47" i="7" s="1"/>
  <c r="H48" i="5"/>
  <c r="A44" i="7" s="1"/>
  <c r="H44" i="7" s="1"/>
  <c r="H45" i="5"/>
  <c r="A41" i="7" s="1"/>
  <c r="H41" i="7" s="1"/>
  <c r="H42" i="5"/>
  <c r="A38" i="7" s="1"/>
  <c r="H38" i="7" s="1"/>
  <c r="H39" i="5"/>
  <c r="A35" i="7" s="1"/>
  <c r="H35" i="7" s="1"/>
  <c r="H36" i="5"/>
  <c r="A32" i="7" s="1"/>
  <c r="H32" i="7" s="1"/>
  <c r="H33" i="5"/>
  <c r="A29" i="7" s="1"/>
  <c r="H29" i="7" s="1"/>
  <c r="H30" i="5"/>
  <c r="A26" i="7" s="1"/>
  <c r="H26" i="7" s="1"/>
  <c r="H27" i="5"/>
  <c r="A23" i="7" s="1"/>
  <c r="H23" i="7" s="1"/>
  <c r="H24" i="5"/>
  <c r="A20" i="7" s="1"/>
  <c r="H20" i="7" s="1"/>
  <c r="H21" i="5"/>
  <c r="A17" i="7" s="1"/>
  <c r="H17" i="7" s="1"/>
  <c r="H18" i="5"/>
  <c r="A14" i="7" s="1"/>
  <c r="H14" i="7" s="1"/>
  <c r="H15" i="5"/>
  <c r="A11" i="7" s="1"/>
  <c r="H11" i="7" s="1"/>
  <c r="H12" i="5"/>
  <c r="A8" i="7" s="1"/>
  <c r="H8" i="7" s="1"/>
  <c r="H4" i="5"/>
  <c r="A4" i="7" s="1"/>
  <c r="H4" i="7" s="1"/>
  <c r="K59" i="5"/>
  <c r="D55" i="7" s="1"/>
  <c r="K55" i="7" s="1"/>
  <c r="K56" i="5"/>
  <c r="D52" i="7" s="1"/>
  <c r="K52" i="7" s="1"/>
  <c r="K53" i="5"/>
  <c r="D49" i="7" s="1"/>
  <c r="K49" i="7" s="1"/>
  <c r="K50" i="5"/>
  <c r="D46" i="7" s="1"/>
  <c r="K46" i="7" s="1"/>
  <c r="K47" i="5"/>
  <c r="D43" i="7" s="1"/>
  <c r="K43" i="7" s="1"/>
  <c r="K44" i="5"/>
  <c r="D40" i="7" s="1"/>
  <c r="K40" i="7" s="1"/>
  <c r="K41" i="5"/>
  <c r="D37" i="7" s="1"/>
  <c r="K37" i="7" s="1"/>
  <c r="K38" i="5"/>
  <c r="D34" i="7" s="1"/>
  <c r="K34" i="7" s="1"/>
  <c r="K35" i="5"/>
  <c r="D31" i="7" s="1"/>
  <c r="K31" i="7" s="1"/>
  <c r="K32" i="5"/>
  <c r="D28" i="7" s="1"/>
  <c r="K28" i="7" s="1"/>
  <c r="K29" i="5"/>
  <c r="D25" i="7" s="1"/>
  <c r="K25" i="7" s="1"/>
  <c r="K26" i="5"/>
  <c r="D22" i="7" s="1"/>
  <c r="K22" i="7" s="1"/>
  <c r="K23" i="5"/>
  <c r="D19" i="7" s="1"/>
  <c r="K19" i="7" s="1"/>
  <c r="K20" i="5"/>
  <c r="D16" i="7" s="1"/>
  <c r="K16" i="7" s="1"/>
  <c r="K17" i="5"/>
  <c r="D13" i="7" s="1"/>
  <c r="K13" i="7" s="1"/>
  <c r="K14" i="5"/>
  <c r="D10" i="7" s="1"/>
  <c r="K10" i="7" s="1"/>
  <c r="K11" i="5"/>
  <c r="D7" i="7" s="1"/>
  <c r="K7" i="7" s="1"/>
  <c r="J59" i="5"/>
  <c r="C55" i="7" s="1"/>
  <c r="J55" i="7" s="1"/>
  <c r="J56" i="5"/>
  <c r="C52" i="7" s="1"/>
  <c r="J52" i="7" s="1"/>
  <c r="J53" i="5"/>
  <c r="C49" i="7" s="1"/>
  <c r="J49" i="7" s="1"/>
  <c r="J50" i="5"/>
  <c r="C46" i="7" s="1"/>
  <c r="J46" i="7" s="1"/>
  <c r="J47" i="5"/>
  <c r="C43" i="7" s="1"/>
  <c r="J43" i="7" s="1"/>
  <c r="J44" i="5"/>
  <c r="C40" i="7" s="1"/>
  <c r="J40" i="7" s="1"/>
  <c r="J41" i="5"/>
  <c r="C37" i="7" s="1"/>
  <c r="J37" i="7" s="1"/>
  <c r="J38" i="5"/>
  <c r="C34" i="7" s="1"/>
  <c r="J34" i="7" s="1"/>
  <c r="J35" i="5"/>
  <c r="C31" i="7" s="1"/>
  <c r="J31" i="7" s="1"/>
  <c r="J32" i="5"/>
  <c r="C28" i="7" s="1"/>
  <c r="J28" i="7" s="1"/>
  <c r="J29" i="5"/>
  <c r="C25" i="7" s="1"/>
  <c r="J25" i="7" s="1"/>
  <c r="J26" i="5"/>
  <c r="C22" i="7" s="1"/>
  <c r="J22" i="7" s="1"/>
  <c r="J23" i="5"/>
  <c r="C19" i="7" s="1"/>
  <c r="J19" i="7" s="1"/>
  <c r="J20" i="5"/>
  <c r="C16" i="7" s="1"/>
  <c r="J16" i="7" s="1"/>
  <c r="J17" i="5"/>
  <c r="C13" i="7" s="1"/>
  <c r="J13" i="7" s="1"/>
  <c r="J14" i="5"/>
  <c r="C10" i="7" s="1"/>
  <c r="J10" i="7" s="1"/>
  <c r="J11" i="5"/>
  <c r="C7" i="7" s="1"/>
  <c r="J7" i="7" s="1"/>
  <c r="I59" i="5"/>
  <c r="B55" i="7" s="1"/>
  <c r="I55" i="7" s="1"/>
  <c r="I56" i="5"/>
  <c r="B52" i="7" s="1"/>
  <c r="I52" i="7" s="1"/>
  <c r="I53" i="5"/>
  <c r="B49" i="7" s="1"/>
  <c r="I49" i="7" s="1"/>
  <c r="I50" i="5"/>
  <c r="B46" i="7" s="1"/>
  <c r="I46" i="7" s="1"/>
  <c r="I47" i="5"/>
  <c r="B43" i="7" s="1"/>
  <c r="I43" i="7" s="1"/>
  <c r="I44" i="5"/>
  <c r="B40" i="7" s="1"/>
  <c r="I40" i="7" s="1"/>
  <c r="I41" i="5"/>
  <c r="B37" i="7" s="1"/>
  <c r="I37" i="7" s="1"/>
  <c r="I38" i="5"/>
  <c r="B34" i="7" s="1"/>
  <c r="I34" i="7" s="1"/>
  <c r="I35" i="5"/>
  <c r="B31" i="7" s="1"/>
  <c r="I31" i="7" s="1"/>
  <c r="I32" i="5"/>
  <c r="B28" i="7" s="1"/>
  <c r="I28" i="7" s="1"/>
  <c r="I29" i="5"/>
  <c r="B25" i="7" s="1"/>
  <c r="I25" i="7" s="1"/>
  <c r="I26" i="5"/>
  <c r="B22" i="7" s="1"/>
  <c r="I22" i="7" s="1"/>
  <c r="I23" i="5"/>
  <c r="B19" i="7" s="1"/>
  <c r="I19" i="7" s="1"/>
  <c r="I20" i="5"/>
  <c r="B16" i="7" s="1"/>
  <c r="I16" i="7" s="1"/>
  <c r="I17" i="5"/>
  <c r="B13" i="7" s="1"/>
  <c r="I13" i="7" s="1"/>
  <c r="I14" i="5"/>
  <c r="B10" i="7" s="1"/>
  <c r="I10" i="7" s="1"/>
  <c r="I11" i="5"/>
  <c r="B7" i="7" s="1"/>
  <c r="I7" i="7" s="1"/>
  <c r="H59" i="5"/>
  <c r="A55" i="7" s="1"/>
  <c r="H55" i="7" s="1"/>
  <c r="H56" i="5"/>
  <c r="A52" i="7" s="1"/>
  <c r="H52" i="7" s="1"/>
  <c r="H53" i="5"/>
  <c r="A49" i="7" s="1"/>
  <c r="H49" i="7" s="1"/>
  <c r="H50" i="5"/>
  <c r="A46" i="7" s="1"/>
  <c r="H46" i="7" s="1"/>
  <c r="H47" i="5"/>
  <c r="A43" i="7" s="1"/>
  <c r="H43" i="7" s="1"/>
  <c r="H44" i="5"/>
  <c r="A40" i="7" s="1"/>
  <c r="H40" i="7" s="1"/>
  <c r="H41" i="5"/>
  <c r="A37" i="7" s="1"/>
  <c r="H37" i="7" s="1"/>
  <c r="H38" i="5"/>
  <c r="A34" i="7" s="1"/>
  <c r="H34" i="7" s="1"/>
  <c r="H35" i="5"/>
  <c r="A31" i="7" s="1"/>
  <c r="H31" i="7" s="1"/>
  <c r="H32" i="5"/>
  <c r="A28" i="7" s="1"/>
  <c r="H28" i="7" s="1"/>
  <c r="H29" i="5"/>
  <c r="A25" i="7" s="1"/>
  <c r="H25" i="7" s="1"/>
  <c r="H26" i="5"/>
  <c r="A22" i="7" s="1"/>
  <c r="H22" i="7" s="1"/>
  <c r="H23" i="5"/>
  <c r="A19" i="7" s="1"/>
  <c r="H19" i="7" s="1"/>
  <c r="H20" i="5"/>
  <c r="A16" i="7" s="1"/>
  <c r="H16" i="7" s="1"/>
  <c r="H17" i="5"/>
  <c r="A13" i="7" s="1"/>
  <c r="H13" i="7" s="1"/>
  <c r="H14" i="5"/>
  <c r="A10" i="7" s="1"/>
  <c r="H10" i="7" s="1"/>
  <c r="H11" i="5"/>
  <c r="A7" i="7" s="1"/>
  <c r="H7" i="7" s="1"/>
  <c r="K58" i="5"/>
  <c r="D54" i="7" s="1"/>
  <c r="K54" i="7" s="1"/>
  <c r="K55" i="5"/>
  <c r="D51" i="7" s="1"/>
  <c r="K51" i="7" s="1"/>
  <c r="K52" i="5"/>
  <c r="D48" i="7" s="1"/>
  <c r="K48" i="7" s="1"/>
  <c r="K49" i="5"/>
  <c r="D45" i="7" s="1"/>
  <c r="K45" i="7" s="1"/>
  <c r="K46" i="5"/>
  <c r="D42" i="7" s="1"/>
  <c r="K42" i="7" s="1"/>
  <c r="K43" i="5"/>
  <c r="D39" i="7" s="1"/>
  <c r="K39" i="7" s="1"/>
  <c r="K40" i="5"/>
  <c r="D36" i="7" s="1"/>
  <c r="K36" i="7" s="1"/>
  <c r="K37" i="5"/>
  <c r="D33" i="7" s="1"/>
  <c r="K33" i="7" s="1"/>
  <c r="K34" i="5"/>
  <c r="D30" i="7" s="1"/>
  <c r="K30" i="7" s="1"/>
  <c r="K31" i="5"/>
  <c r="D27" i="7" s="1"/>
  <c r="K27" i="7" s="1"/>
  <c r="K28" i="5"/>
  <c r="D24" i="7" s="1"/>
  <c r="K24" i="7" s="1"/>
  <c r="K25" i="5"/>
  <c r="D21" i="7" s="1"/>
  <c r="K21" i="7" s="1"/>
  <c r="K22" i="5"/>
  <c r="D18" i="7" s="1"/>
  <c r="K18" i="7" s="1"/>
  <c r="K19" i="5"/>
  <c r="D15" i="7" s="1"/>
  <c r="K15" i="7" s="1"/>
  <c r="K16" i="5"/>
  <c r="D12" i="7" s="1"/>
  <c r="K12" i="7" s="1"/>
  <c r="K13" i="5"/>
  <c r="D9" i="7" s="1"/>
  <c r="K9" i="7" s="1"/>
  <c r="K3" i="5"/>
  <c r="D3" i="7" s="1"/>
  <c r="K3" i="7" s="1"/>
  <c r="K61" i="5"/>
  <c r="D57" i="7" s="1"/>
  <c r="K57" i="7" s="1"/>
  <c r="I58" i="5"/>
  <c r="B54" i="7" s="1"/>
  <c r="I54" i="7" s="1"/>
  <c r="I55" i="5"/>
  <c r="B51" i="7" s="1"/>
  <c r="I51" i="7" s="1"/>
  <c r="I52" i="5"/>
  <c r="B48" i="7" s="1"/>
  <c r="I48" i="7" s="1"/>
  <c r="I49" i="5"/>
  <c r="B45" i="7" s="1"/>
  <c r="I45" i="7" s="1"/>
  <c r="I46" i="5"/>
  <c r="B42" i="7" s="1"/>
  <c r="I42" i="7" s="1"/>
  <c r="I43" i="5"/>
  <c r="B39" i="7" s="1"/>
  <c r="I39" i="7" s="1"/>
  <c r="I40" i="5"/>
  <c r="B36" i="7" s="1"/>
  <c r="I36" i="7" s="1"/>
  <c r="I37" i="5"/>
  <c r="B33" i="7" s="1"/>
  <c r="I33" i="7" s="1"/>
  <c r="I34" i="5"/>
  <c r="B30" i="7" s="1"/>
  <c r="I30" i="7" s="1"/>
  <c r="I31" i="5"/>
  <c r="B27" i="7" s="1"/>
  <c r="I27" i="7" s="1"/>
  <c r="I28" i="5"/>
  <c r="B24" i="7" s="1"/>
  <c r="I24" i="7" s="1"/>
  <c r="I25" i="5"/>
  <c r="B21" i="7" s="1"/>
  <c r="I21" i="7" s="1"/>
  <c r="I22" i="5"/>
  <c r="B18" i="7" s="1"/>
  <c r="I18" i="7" s="1"/>
  <c r="I19" i="5"/>
  <c r="B15" i="7" s="1"/>
  <c r="I15" i="7" s="1"/>
  <c r="I16" i="5"/>
  <c r="B12" i="7" s="1"/>
  <c r="I12" i="7" s="1"/>
  <c r="I13" i="5"/>
  <c r="B9" i="7" s="1"/>
  <c r="I9" i="7" s="1"/>
  <c r="I3" i="5"/>
  <c r="B3" i="7" s="1"/>
  <c r="I3" i="7" s="1"/>
  <c r="J19" i="5"/>
  <c r="C15" i="7" s="1"/>
  <c r="J15" i="7" s="1"/>
  <c r="J31" i="5"/>
  <c r="C27" i="7" s="1"/>
  <c r="J27" i="7" s="1"/>
  <c r="J43" i="5"/>
  <c r="C39" i="7" s="1"/>
  <c r="J39" i="7" s="1"/>
  <c r="J55" i="5"/>
  <c r="C51" i="7" s="1"/>
  <c r="J51" i="7" s="1"/>
  <c r="K12" i="2"/>
  <c r="D8" i="6" s="1"/>
  <c r="I37" i="2"/>
  <c r="B33" i="6" s="1"/>
  <c r="I55" i="2"/>
  <c r="B51" i="6" s="1"/>
  <c r="H13" i="2"/>
  <c r="A9" i="6" s="1"/>
  <c r="J28" i="2"/>
  <c r="C24" i="6" s="1"/>
  <c r="J46" i="2"/>
  <c r="C42" i="6" s="1"/>
  <c r="J55" i="2"/>
  <c r="C51" i="6" s="1"/>
  <c r="V11" i="3"/>
  <c r="H7" i="6" s="1"/>
  <c r="V20" i="3"/>
  <c r="H16" i="6" s="1"/>
  <c r="V29" i="3"/>
  <c r="H25" i="6" s="1"/>
  <c r="T41" i="3"/>
  <c r="F37" i="6" s="1"/>
  <c r="T53" i="3"/>
  <c r="F49" i="6" s="1"/>
  <c r="T65" i="3"/>
  <c r="F61" i="6" s="1"/>
  <c r="K21" i="5"/>
  <c r="D17" i="7" s="1"/>
  <c r="K17" i="7" s="1"/>
  <c r="K33" i="5"/>
  <c r="D29" i="7" s="1"/>
  <c r="K29" i="7" s="1"/>
  <c r="K45" i="5"/>
  <c r="D41" i="7" s="1"/>
  <c r="K41" i="7" s="1"/>
  <c r="K57" i="5"/>
  <c r="D53" i="7" s="1"/>
  <c r="K53" i="7" s="1"/>
  <c r="J63" i="2"/>
  <c r="C59" i="6" s="1"/>
  <c r="J60" i="2"/>
  <c r="C56" i="6" s="1"/>
  <c r="J57" i="2"/>
  <c r="C53" i="6" s="1"/>
  <c r="J54" i="2"/>
  <c r="C50" i="6" s="1"/>
  <c r="J51" i="2"/>
  <c r="C47" i="6" s="1"/>
  <c r="J48" i="2"/>
  <c r="C44" i="6" s="1"/>
  <c r="J45" i="2"/>
  <c r="C41" i="6" s="1"/>
  <c r="J42" i="2"/>
  <c r="C38" i="6" s="1"/>
  <c r="J39" i="2"/>
  <c r="C35" i="6" s="1"/>
  <c r="J36" i="2"/>
  <c r="C32" i="6" s="1"/>
  <c r="J33" i="2"/>
  <c r="C29" i="6" s="1"/>
  <c r="J30" i="2"/>
  <c r="C26" i="6" s="1"/>
  <c r="J27" i="2"/>
  <c r="C23" i="6" s="1"/>
  <c r="J24" i="2"/>
  <c r="C20" i="6" s="1"/>
  <c r="J21" i="2"/>
  <c r="C17" i="6" s="1"/>
  <c r="J18" i="2"/>
  <c r="C14" i="6" s="1"/>
  <c r="J15" i="2"/>
  <c r="C11" i="6" s="1"/>
  <c r="J12" i="2"/>
  <c r="C8" i="6" s="1"/>
  <c r="J4" i="2"/>
  <c r="C4" i="6" s="1"/>
  <c r="K43" i="2"/>
  <c r="D39" i="6" s="1"/>
  <c r="K25" i="2"/>
  <c r="D21" i="6" s="1"/>
  <c r="I63" i="2"/>
  <c r="B59" i="6" s="1"/>
  <c r="I60" i="2"/>
  <c r="B56" i="6" s="1"/>
  <c r="I57" i="2"/>
  <c r="B53" i="6" s="1"/>
  <c r="I54" i="2"/>
  <c r="B50" i="6" s="1"/>
  <c r="I51" i="2"/>
  <c r="B47" i="6" s="1"/>
  <c r="I48" i="2"/>
  <c r="B44" i="6" s="1"/>
  <c r="I45" i="2"/>
  <c r="B41" i="6" s="1"/>
  <c r="I42" i="2"/>
  <c r="B38" i="6" s="1"/>
  <c r="I39" i="2"/>
  <c r="B35" i="6" s="1"/>
  <c r="I36" i="2"/>
  <c r="B32" i="6" s="1"/>
  <c r="I33" i="2"/>
  <c r="B29" i="6" s="1"/>
  <c r="I30" i="2"/>
  <c r="B26" i="6" s="1"/>
  <c r="I27" i="2"/>
  <c r="B23" i="6" s="1"/>
  <c r="I24" i="2"/>
  <c r="B20" i="6" s="1"/>
  <c r="I21" i="2"/>
  <c r="B17" i="6" s="1"/>
  <c r="I18" i="2"/>
  <c r="B14" i="6" s="1"/>
  <c r="I15" i="2"/>
  <c r="B11" i="6" s="1"/>
  <c r="I12" i="2"/>
  <c r="B8" i="6" s="1"/>
  <c r="I4" i="2"/>
  <c r="B4" i="6" s="1"/>
  <c r="K58" i="2"/>
  <c r="D54" i="6" s="1"/>
  <c r="H63" i="2"/>
  <c r="A59" i="6" s="1"/>
  <c r="H60" i="2"/>
  <c r="A56" i="6" s="1"/>
  <c r="H57" i="2"/>
  <c r="A53" i="6" s="1"/>
  <c r="H54" i="2"/>
  <c r="A50" i="6" s="1"/>
  <c r="H51" i="2"/>
  <c r="A47" i="6" s="1"/>
  <c r="H48" i="2"/>
  <c r="A44" i="6" s="1"/>
  <c r="H45" i="2"/>
  <c r="A41" i="6" s="1"/>
  <c r="H42" i="2"/>
  <c r="A38" i="6" s="1"/>
  <c r="H39" i="2"/>
  <c r="A35" i="6" s="1"/>
  <c r="H36" i="2"/>
  <c r="A32" i="6" s="1"/>
  <c r="H33" i="2"/>
  <c r="A29" i="6" s="1"/>
  <c r="H30" i="2"/>
  <c r="A26" i="6" s="1"/>
  <c r="H27" i="2"/>
  <c r="A23" i="6" s="1"/>
  <c r="H24" i="2"/>
  <c r="A20" i="6" s="1"/>
  <c r="H21" i="2"/>
  <c r="A17" i="6" s="1"/>
  <c r="H18" i="2"/>
  <c r="A14" i="6" s="1"/>
  <c r="H15" i="2"/>
  <c r="A11" i="6" s="1"/>
  <c r="H12" i="2"/>
  <c r="A8" i="6" s="1"/>
  <c r="H4" i="2"/>
  <c r="A4" i="6" s="1"/>
  <c r="K64" i="2"/>
  <c r="D60" i="6" s="1"/>
  <c r="K37" i="2"/>
  <c r="D33" i="6" s="1"/>
  <c r="K28" i="2"/>
  <c r="D24" i="6" s="1"/>
  <c r="K19" i="2"/>
  <c r="D15" i="6" s="1"/>
  <c r="K65" i="2"/>
  <c r="D61" i="6" s="1"/>
  <c r="K62" i="2"/>
  <c r="D58" i="6" s="1"/>
  <c r="K59" i="2"/>
  <c r="D55" i="6" s="1"/>
  <c r="K56" i="2"/>
  <c r="D52" i="6" s="1"/>
  <c r="K53" i="2"/>
  <c r="D49" i="6" s="1"/>
  <c r="K50" i="2"/>
  <c r="D46" i="6" s="1"/>
  <c r="K47" i="2"/>
  <c r="D43" i="6" s="1"/>
  <c r="K44" i="2"/>
  <c r="D40" i="6" s="1"/>
  <c r="K41" i="2"/>
  <c r="D37" i="6" s="1"/>
  <c r="K38" i="2"/>
  <c r="D34" i="6" s="1"/>
  <c r="K35" i="2"/>
  <c r="D31" i="6" s="1"/>
  <c r="K32" i="2"/>
  <c r="D28" i="6" s="1"/>
  <c r="K29" i="2"/>
  <c r="D25" i="6" s="1"/>
  <c r="K26" i="2"/>
  <c r="D22" i="6" s="1"/>
  <c r="K23" i="2"/>
  <c r="D19" i="6" s="1"/>
  <c r="K20" i="2"/>
  <c r="D16" i="6" s="1"/>
  <c r="K17" i="2"/>
  <c r="D13" i="6" s="1"/>
  <c r="K14" i="2"/>
  <c r="D10" i="6" s="1"/>
  <c r="U10" i="6" s="1"/>
  <c r="K11" i="2"/>
  <c r="D7" i="6" s="1"/>
  <c r="H44" i="2"/>
  <c r="A40" i="6" s="1"/>
  <c r="H32" i="2"/>
  <c r="A28" i="6" s="1"/>
  <c r="H20" i="2"/>
  <c r="A16" i="6" s="1"/>
  <c r="K55" i="2"/>
  <c r="D51" i="6" s="1"/>
  <c r="K31" i="2"/>
  <c r="D27" i="6" s="1"/>
  <c r="J65" i="2"/>
  <c r="C61" i="6" s="1"/>
  <c r="J62" i="2"/>
  <c r="C58" i="6" s="1"/>
  <c r="J59" i="2"/>
  <c r="C55" i="6" s="1"/>
  <c r="J56" i="2"/>
  <c r="C52" i="6" s="1"/>
  <c r="J53" i="2"/>
  <c r="C49" i="6" s="1"/>
  <c r="J50" i="2"/>
  <c r="C46" i="6" s="1"/>
  <c r="J47" i="2"/>
  <c r="C43" i="6" s="1"/>
  <c r="J44" i="2"/>
  <c r="C40" i="6" s="1"/>
  <c r="J41" i="2"/>
  <c r="C37" i="6" s="1"/>
  <c r="J38" i="2"/>
  <c r="C34" i="6" s="1"/>
  <c r="J35" i="2"/>
  <c r="C31" i="6" s="1"/>
  <c r="J32" i="2"/>
  <c r="C28" i="6" s="1"/>
  <c r="J29" i="2"/>
  <c r="C25" i="6" s="1"/>
  <c r="J26" i="2"/>
  <c r="C22" i="6" s="1"/>
  <c r="J23" i="2"/>
  <c r="C19" i="6" s="1"/>
  <c r="J20" i="2"/>
  <c r="C16" i="6" s="1"/>
  <c r="J17" i="2"/>
  <c r="C13" i="6" s="1"/>
  <c r="J14" i="2"/>
  <c r="C10" i="6" s="1"/>
  <c r="J11" i="2"/>
  <c r="C7" i="6" s="1"/>
  <c r="I17" i="2"/>
  <c r="B13" i="6" s="1"/>
  <c r="I11" i="2"/>
  <c r="B7" i="6" s="1"/>
  <c r="H65" i="2"/>
  <c r="A61" i="6" s="1"/>
  <c r="H56" i="2"/>
  <c r="A52" i="6" s="1"/>
  <c r="H50" i="2"/>
  <c r="A46" i="6" s="1"/>
  <c r="H41" i="2"/>
  <c r="A37" i="6" s="1"/>
  <c r="H29" i="2"/>
  <c r="A25" i="6" s="1"/>
  <c r="H17" i="2"/>
  <c r="A13" i="6" s="1"/>
  <c r="K46" i="2"/>
  <c r="D42" i="6" s="1"/>
  <c r="I65" i="2"/>
  <c r="B61" i="6" s="1"/>
  <c r="I62" i="2"/>
  <c r="B58" i="6" s="1"/>
  <c r="I59" i="2"/>
  <c r="B55" i="6" s="1"/>
  <c r="I56" i="2"/>
  <c r="B52" i="6" s="1"/>
  <c r="I53" i="2"/>
  <c r="B49" i="6" s="1"/>
  <c r="I50" i="2"/>
  <c r="B46" i="6" s="1"/>
  <c r="I47" i="2"/>
  <c r="B43" i="6" s="1"/>
  <c r="I44" i="2"/>
  <c r="B40" i="6" s="1"/>
  <c r="I41" i="2"/>
  <c r="B37" i="6" s="1"/>
  <c r="I38" i="2"/>
  <c r="B34" i="6" s="1"/>
  <c r="I35" i="2"/>
  <c r="B31" i="6" s="1"/>
  <c r="I32" i="2"/>
  <c r="B28" i="6" s="1"/>
  <c r="I29" i="2"/>
  <c r="B25" i="6" s="1"/>
  <c r="I26" i="2"/>
  <c r="B22" i="6" s="1"/>
  <c r="I23" i="2"/>
  <c r="B19" i="6" s="1"/>
  <c r="I20" i="2"/>
  <c r="B16" i="6" s="1"/>
  <c r="I14" i="2"/>
  <c r="B10" i="6" s="1"/>
  <c r="H59" i="2"/>
  <c r="A55" i="6" s="1"/>
  <c r="H53" i="2"/>
  <c r="A49" i="6" s="1"/>
  <c r="H38" i="2"/>
  <c r="A34" i="6" s="1"/>
  <c r="H26" i="2"/>
  <c r="A22" i="6" s="1"/>
  <c r="H14" i="2"/>
  <c r="A10" i="6" s="1"/>
  <c r="K61" i="2"/>
  <c r="D57" i="6" s="1"/>
  <c r="K40" i="2"/>
  <c r="D36" i="6" s="1"/>
  <c r="K34" i="2"/>
  <c r="D30" i="6" s="1"/>
  <c r="K22" i="2"/>
  <c r="D18" i="6" s="1"/>
  <c r="H62" i="2"/>
  <c r="A58" i="6" s="1"/>
  <c r="H47" i="2"/>
  <c r="A43" i="6" s="1"/>
  <c r="H35" i="2"/>
  <c r="A31" i="6" s="1"/>
  <c r="H23" i="2"/>
  <c r="A19" i="6" s="1"/>
  <c r="H11" i="2"/>
  <c r="A7" i="6" s="1"/>
  <c r="K52" i="2"/>
  <c r="D48" i="6" s="1"/>
  <c r="K49" i="2"/>
  <c r="D45" i="6" s="1"/>
  <c r="I19" i="2"/>
  <c r="B15" i="6" s="1"/>
  <c r="J3" i="2"/>
  <c r="C3" i="6" s="1"/>
  <c r="J19" i="2"/>
  <c r="C15" i="6" s="1"/>
  <c r="J37" i="2"/>
  <c r="C33" i="6" s="1"/>
  <c r="K3" i="2"/>
  <c r="D3" i="6" s="1"/>
  <c r="I13" i="2"/>
  <c r="B9" i="6" s="1"/>
  <c r="K21" i="2"/>
  <c r="D17" i="6" s="1"/>
  <c r="K30" i="2"/>
  <c r="D26" i="6" s="1"/>
  <c r="K39" i="2"/>
  <c r="D35" i="6" s="1"/>
  <c r="K48" i="2"/>
  <c r="D44" i="6" s="1"/>
  <c r="K57" i="2"/>
  <c r="D53" i="6" s="1"/>
  <c r="W3" i="3"/>
  <c r="I3" i="6" s="1"/>
  <c r="W13" i="3"/>
  <c r="I9" i="6" s="1"/>
  <c r="W22" i="3"/>
  <c r="I18" i="6" s="1"/>
  <c r="W31" i="3"/>
  <c r="I27" i="6" s="1"/>
  <c r="V41" i="3"/>
  <c r="H37" i="6" s="1"/>
  <c r="V53" i="3"/>
  <c r="H49" i="6" s="1"/>
  <c r="V65" i="3"/>
  <c r="H61" i="6" s="1"/>
  <c r="H22" i="5"/>
  <c r="A18" i="7" s="1"/>
  <c r="H18" i="7" s="1"/>
  <c r="H34" i="5"/>
  <c r="A30" i="7" s="1"/>
  <c r="H30" i="7" s="1"/>
  <c r="H46" i="5"/>
  <c r="A42" i="7" s="1"/>
  <c r="H42" i="7" s="1"/>
  <c r="H58" i="5"/>
  <c r="A54" i="7" s="1"/>
  <c r="H54" i="7" s="1"/>
  <c r="I39" i="4"/>
  <c r="L35" i="6" s="1"/>
  <c r="I42" i="4"/>
  <c r="L38" i="6" s="1"/>
  <c r="I45" i="4"/>
  <c r="L41" i="6" s="1"/>
  <c r="I48" i="4"/>
  <c r="L44" i="6" s="1"/>
  <c r="I51" i="4"/>
  <c r="L47" i="6" s="1"/>
  <c r="I54" i="4"/>
  <c r="L50" i="6" s="1"/>
  <c r="I57" i="4"/>
  <c r="L53" i="6" s="1"/>
  <c r="I60" i="4"/>
  <c r="L56" i="6" s="1"/>
  <c r="I63" i="4"/>
  <c r="L59" i="6" s="1"/>
  <c r="K39" i="4"/>
  <c r="N35" i="6" s="1"/>
  <c r="K42" i="4"/>
  <c r="N38" i="6" s="1"/>
  <c r="K45" i="4"/>
  <c r="N41" i="6" s="1"/>
  <c r="K48" i="4"/>
  <c r="N44" i="6" s="1"/>
  <c r="K51" i="4"/>
  <c r="N47" i="6" s="1"/>
  <c r="K54" i="4"/>
  <c r="N50" i="6" s="1"/>
  <c r="K57" i="4"/>
  <c r="N53" i="6" s="1"/>
  <c r="K60" i="4"/>
  <c r="N56" i="6" s="1"/>
  <c r="K63" i="4"/>
  <c r="N59" i="6" s="1"/>
  <c r="T48" i="3"/>
  <c r="F44" i="6" s="1"/>
  <c r="T51" i="3"/>
  <c r="F47" i="6" s="1"/>
  <c r="T54" i="3"/>
  <c r="F50" i="6" s="1"/>
  <c r="T57" i="3"/>
  <c r="F53" i="6" s="1"/>
  <c r="T60" i="3"/>
  <c r="F56" i="6" s="1"/>
  <c r="T63" i="3"/>
  <c r="F59" i="6" s="1"/>
  <c r="H13" i="4"/>
  <c r="K9" i="6" s="1"/>
  <c r="H16" i="4"/>
  <c r="K12" i="6" s="1"/>
  <c r="H19" i="4"/>
  <c r="K15" i="6" s="1"/>
  <c r="H22" i="4"/>
  <c r="K18" i="6" s="1"/>
  <c r="H25" i="4"/>
  <c r="K21" i="6" s="1"/>
  <c r="H28" i="4"/>
  <c r="K24" i="6" s="1"/>
  <c r="H31" i="4"/>
  <c r="K27" i="6" s="1"/>
  <c r="H34" i="4"/>
  <c r="K30" i="6" s="1"/>
  <c r="H37" i="4"/>
  <c r="K33" i="6" s="1"/>
  <c r="H40" i="4"/>
  <c r="K36" i="6" s="1"/>
  <c r="H43" i="4"/>
  <c r="K39" i="6" s="1"/>
  <c r="H46" i="4"/>
  <c r="K42" i="6" s="1"/>
  <c r="H49" i="4"/>
  <c r="K45" i="6" s="1"/>
  <c r="H52" i="4"/>
  <c r="K48" i="6" s="1"/>
  <c r="H55" i="4"/>
  <c r="K51" i="6" s="1"/>
  <c r="H58" i="4"/>
  <c r="K54" i="6" s="1"/>
  <c r="H61" i="4"/>
  <c r="K57" i="6" s="1"/>
  <c r="H64" i="4"/>
  <c r="K60" i="6" s="1"/>
  <c r="U4" i="3"/>
  <c r="G4" i="6" s="1"/>
  <c r="U12" i="3"/>
  <c r="G8" i="6" s="1"/>
  <c r="U15" i="3"/>
  <c r="G11" i="6" s="1"/>
  <c r="U18" i="3"/>
  <c r="G14" i="6" s="1"/>
  <c r="U21" i="3"/>
  <c r="G17" i="6" s="1"/>
  <c r="U24" i="3"/>
  <c r="G20" i="6" s="1"/>
  <c r="U27" i="3"/>
  <c r="G23" i="6" s="1"/>
  <c r="U30" i="3"/>
  <c r="G26" i="6" s="1"/>
  <c r="U33" i="3"/>
  <c r="G29" i="6" s="1"/>
  <c r="U36" i="3"/>
  <c r="G32" i="6" s="1"/>
  <c r="U39" i="3"/>
  <c r="G35" i="6" s="1"/>
  <c r="U42" i="3"/>
  <c r="G38" i="6" s="1"/>
  <c r="U45" i="3"/>
  <c r="G41" i="6" s="1"/>
  <c r="U48" i="3"/>
  <c r="G44" i="6" s="1"/>
  <c r="U51" i="3"/>
  <c r="G47" i="6" s="1"/>
  <c r="U54" i="3"/>
  <c r="G50" i="6" s="1"/>
  <c r="U57" i="3"/>
  <c r="G53" i="6" s="1"/>
  <c r="U60" i="3"/>
  <c r="G56" i="6" s="1"/>
  <c r="U63" i="3"/>
  <c r="G59" i="6" s="1"/>
  <c r="I3" i="4"/>
  <c r="L3" i="6" s="1"/>
  <c r="I13" i="4"/>
  <c r="L9" i="6" s="1"/>
  <c r="I16" i="4"/>
  <c r="L12" i="6" s="1"/>
  <c r="I19" i="4"/>
  <c r="L15" i="6" s="1"/>
  <c r="I22" i="4"/>
  <c r="L18" i="6" s="1"/>
  <c r="I25" i="4"/>
  <c r="L21" i="6" s="1"/>
  <c r="I28" i="4"/>
  <c r="L24" i="6" s="1"/>
  <c r="I31" i="4"/>
  <c r="L27" i="6" s="1"/>
  <c r="I34" i="4"/>
  <c r="L30" i="6" s="1"/>
  <c r="I37" i="4"/>
  <c r="L33" i="6" s="1"/>
  <c r="I40" i="4"/>
  <c r="L36" i="6" s="1"/>
  <c r="I43" i="4"/>
  <c r="L39" i="6" s="1"/>
  <c r="I46" i="4"/>
  <c r="L42" i="6" s="1"/>
  <c r="I49" i="4"/>
  <c r="L45" i="6" s="1"/>
  <c r="I52" i="4"/>
  <c r="L48" i="6" s="1"/>
  <c r="I55" i="4"/>
  <c r="L51" i="6" s="1"/>
  <c r="I58" i="4"/>
  <c r="L54" i="6" s="1"/>
  <c r="I61" i="4"/>
  <c r="L57" i="6" s="1"/>
  <c r="I64" i="4"/>
  <c r="L60" i="6" s="1"/>
  <c r="V4" i="3"/>
  <c r="H4" i="6" s="1"/>
  <c r="V12" i="3"/>
  <c r="H8" i="6" s="1"/>
  <c r="V15" i="3"/>
  <c r="H11" i="6" s="1"/>
  <c r="V18" i="3"/>
  <c r="H14" i="6" s="1"/>
  <c r="V21" i="3"/>
  <c r="H17" i="6" s="1"/>
  <c r="V24" i="3"/>
  <c r="H20" i="6" s="1"/>
  <c r="V27" i="3"/>
  <c r="H23" i="6" s="1"/>
  <c r="V30" i="3"/>
  <c r="H26" i="6" s="1"/>
  <c r="V33" i="3"/>
  <c r="H29" i="6" s="1"/>
  <c r="V36" i="3"/>
  <c r="H32" i="6" s="1"/>
  <c r="V39" i="3"/>
  <c r="H35" i="6" s="1"/>
  <c r="V42" i="3"/>
  <c r="H38" i="6" s="1"/>
  <c r="V45" i="3"/>
  <c r="H41" i="6" s="1"/>
  <c r="V48" i="3"/>
  <c r="H44" i="6" s="1"/>
  <c r="V51" i="3"/>
  <c r="H47" i="6" s="1"/>
  <c r="V54" i="3"/>
  <c r="H50" i="6" s="1"/>
  <c r="V57" i="3"/>
  <c r="H53" i="6" s="1"/>
  <c r="V60" i="3"/>
  <c r="H56" i="6" s="1"/>
  <c r="V63" i="3"/>
  <c r="H59" i="6" s="1"/>
  <c r="J3" i="4"/>
  <c r="M3" i="6" s="1"/>
  <c r="J13" i="4"/>
  <c r="M9" i="6" s="1"/>
  <c r="J16" i="4"/>
  <c r="M12" i="6" s="1"/>
  <c r="J19" i="4"/>
  <c r="M15" i="6" s="1"/>
  <c r="J22" i="4"/>
  <c r="M18" i="6" s="1"/>
  <c r="J25" i="4"/>
  <c r="M21" i="6" s="1"/>
  <c r="J28" i="4"/>
  <c r="M24" i="6" s="1"/>
  <c r="J31" i="4"/>
  <c r="M27" i="6" s="1"/>
  <c r="J34" i="4"/>
  <c r="M30" i="6" s="1"/>
  <c r="J37" i="4"/>
  <c r="M33" i="6" s="1"/>
  <c r="J40" i="4"/>
  <c r="M36" i="6" s="1"/>
  <c r="J43" i="4"/>
  <c r="M39" i="6" s="1"/>
  <c r="J46" i="4"/>
  <c r="M42" i="6" s="1"/>
  <c r="J49" i="4"/>
  <c r="M45" i="6" s="1"/>
  <c r="J52" i="4"/>
  <c r="M48" i="6" s="1"/>
  <c r="J55" i="4"/>
  <c r="M51" i="6" s="1"/>
  <c r="J58" i="4"/>
  <c r="M54" i="6" s="1"/>
  <c r="J61" i="4"/>
  <c r="M57" i="6" s="1"/>
  <c r="J64" i="4"/>
  <c r="M60" i="6" s="1"/>
  <c r="T60" i="6" s="1"/>
  <c r="W4" i="3"/>
  <c r="I4" i="6" s="1"/>
  <c r="U4" i="6" s="1"/>
  <c r="W12" i="3"/>
  <c r="I8" i="6" s="1"/>
  <c r="W15" i="3"/>
  <c r="I11" i="6" s="1"/>
  <c r="U11" i="6" s="1"/>
  <c r="W18" i="3"/>
  <c r="I14" i="6" s="1"/>
  <c r="W21" i="3"/>
  <c r="I17" i="6" s="1"/>
  <c r="W24" i="3"/>
  <c r="I20" i="6" s="1"/>
  <c r="U20" i="6" s="1"/>
  <c r="W27" i="3"/>
  <c r="I23" i="6" s="1"/>
  <c r="W30" i="3"/>
  <c r="I26" i="6" s="1"/>
  <c r="W33" i="3"/>
  <c r="I29" i="6" s="1"/>
  <c r="W36" i="3"/>
  <c r="I32" i="6" s="1"/>
  <c r="W39" i="3"/>
  <c r="I35" i="6" s="1"/>
  <c r="W42" i="3"/>
  <c r="I38" i="6" s="1"/>
  <c r="U38" i="6" s="1"/>
  <c r="W45" i="3"/>
  <c r="I41" i="6" s="1"/>
  <c r="W48" i="3"/>
  <c r="I44" i="6" s="1"/>
  <c r="W51" i="3"/>
  <c r="I47" i="6" s="1"/>
  <c r="W54" i="3"/>
  <c r="I50" i="6" s="1"/>
  <c r="W57" i="3"/>
  <c r="I53" i="6" s="1"/>
  <c r="W60" i="3"/>
  <c r="I56" i="6" s="1"/>
  <c r="W63" i="3"/>
  <c r="I59" i="6" s="1"/>
  <c r="K3" i="4"/>
  <c r="N3" i="6" s="1"/>
  <c r="K13" i="4"/>
  <c r="N9" i="6" s="1"/>
  <c r="K16" i="4"/>
  <c r="N12" i="6" s="1"/>
  <c r="K19" i="4"/>
  <c r="N15" i="6" s="1"/>
  <c r="K22" i="4"/>
  <c r="N18" i="6" s="1"/>
  <c r="K25" i="4"/>
  <c r="N21" i="6" s="1"/>
  <c r="K28" i="4"/>
  <c r="N24" i="6" s="1"/>
  <c r="K31" i="4"/>
  <c r="N27" i="6" s="1"/>
  <c r="K34" i="4"/>
  <c r="N30" i="6" s="1"/>
  <c r="K37" i="4"/>
  <c r="N33" i="6" s="1"/>
  <c r="K40" i="4"/>
  <c r="N36" i="6" s="1"/>
  <c r="K43" i="4"/>
  <c r="N39" i="6" s="1"/>
  <c r="K46" i="4"/>
  <c r="N42" i="6" s="1"/>
  <c r="K49" i="4"/>
  <c r="N45" i="6" s="1"/>
  <c r="K52" i="4"/>
  <c r="N48" i="6" s="1"/>
  <c r="K55" i="4"/>
  <c r="N51" i="6" s="1"/>
  <c r="K58" i="4"/>
  <c r="N54" i="6" s="1"/>
  <c r="K61" i="4"/>
  <c r="N57" i="6" s="1"/>
  <c r="K64" i="4"/>
  <c r="N60" i="6" s="1"/>
  <c r="T13" i="3"/>
  <c r="F9" i="6" s="1"/>
  <c r="T16" i="3"/>
  <c r="F12" i="6" s="1"/>
  <c r="R12" i="6" s="1"/>
  <c r="T19" i="3"/>
  <c r="F15" i="6" s="1"/>
  <c r="T22" i="3"/>
  <c r="F18" i="6" s="1"/>
  <c r="T25" i="3"/>
  <c r="F21" i="6" s="1"/>
  <c r="T28" i="3"/>
  <c r="F24" i="6" s="1"/>
  <c r="T31" i="3"/>
  <c r="F27" i="6" s="1"/>
  <c r="R27" i="6" s="1"/>
  <c r="T34" i="3"/>
  <c r="F30" i="6" s="1"/>
  <c r="R30" i="6" s="1"/>
  <c r="T37" i="3"/>
  <c r="F33" i="6" s="1"/>
  <c r="T40" i="3"/>
  <c r="F36" i="6" s="1"/>
  <c r="T43" i="3"/>
  <c r="F39" i="6" s="1"/>
  <c r="R39" i="6" s="1"/>
  <c r="T46" i="3"/>
  <c r="F42" i="6" s="1"/>
  <c r="T49" i="3"/>
  <c r="F45" i="6" s="1"/>
  <c r="R45" i="6" s="1"/>
  <c r="T52" i="3"/>
  <c r="F48" i="6" s="1"/>
  <c r="R48" i="6" s="1"/>
  <c r="T55" i="3"/>
  <c r="F51" i="6" s="1"/>
  <c r="T58" i="3"/>
  <c r="F54" i="6" s="1"/>
  <c r="R54" i="6" s="1"/>
  <c r="T61" i="3"/>
  <c r="F57" i="6" s="1"/>
  <c r="R57" i="6" s="1"/>
  <c r="T64" i="3"/>
  <c r="F60" i="6" s="1"/>
  <c r="H11" i="4"/>
  <c r="K7" i="6" s="1"/>
  <c r="H14" i="4"/>
  <c r="K10" i="6" s="1"/>
  <c r="H17" i="4"/>
  <c r="K13" i="6" s="1"/>
  <c r="H20" i="4"/>
  <c r="K16" i="6" s="1"/>
  <c r="H23" i="4"/>
  <c r="K19" i="6" s="1"/>
  <c r="H26" i="4"/>
  <c r="K22" i="6" s="1"/>
  <c r="H29" i="4"/>
  <c r="K25" i="6" s="1"/>
  <c r="H32" i="4"/>
  <c r="K28" i="6" s="1"/>
  <c r="H35" i="4"/>
  <c r="K31" i="6" s="1"/>
  <c r="H38" i="4"/>
  <c r="K34" i="6" s="1"/>
  <c r="H41" i="4"/>
  <c r="K37" i="6" s="1"/>
  <c r="H44" i="4"/>
  <c r="K40" i="6" s="1"/>
  <c r="H47" i="4"/>
  <c r="K43" i="6" s="1"/>
  <c r="H50" i="4"/>
  <c r="K46" i="6" s="1"/>
  <c r="H53" i="4"/>
  <c r="K49" i="6" s="1"/>
  <c r="H56" i="4"/>
  <c r="K52" i="6" s="1"/>
  <c r="H59" i="4"/>
  <c r="K55" i="6" s="1"/>
  <c r="H62" i="4"/>
  <c r="K58" i="6" s="1"/>
  <c r="H65" i="4"/>
  <c r="K61" i="6" s="1"/>
  <c r="U13" i="3"/>
  <c r="G9" i="6" s="1"/>
  <c r="U16" i="3"/>
  <c r="G12" i="6" s="1"/>
  <c r="U19" i="3"/>
  <c r="G15" i="6" s="1"/>
  <c r="U22" i="3"/>
  <c r="G18" i="6" s="1"/>
  <c r="U25" i="3"/>
  <c r="G21" i="6" s="1"/>
  <c r="U28" i="3"/>
  <c r="G24" i="6" s="1"/>
  <c r="U31" i="3"/>
  <c r="G27" i="6" s="1"/>
  <c r="U34" i="3"/>
  <c r="G30" i="6" s="1"/>
  <c r="U37" i="3"/>
  <c r="G33" i="6" s="1"/>
  <c r="U40" i="3"/>
  <c r="G36" i="6" s="1"/>
  <c r="U43" i="3"/>
  <c r="G39" i="6" s="1"/>
  <c r="U46" i="3"/>
  <c r="G42" i="6" s="1"/>
  <c r="U49" i="3"/>
  <c r="G45" i="6" s="1"/>
  <c r="U52" i="3"/>
  <c r="G48" i="6" s="1"/>
  <c r="U55" i="3"/>
  <c r="G51" i="6" s="1"/>
  <c r="U58" i="3"/>
  <c r="G54" i="6" s="1"/>
  <c r="U61" i="3"/>
  <c r="G57" i="6" s="1"/>
  <c r="U64" i="3"/>
  <c r="G60" i="6" s="1"/>
  <c r="I11" i="4"/>
  <c r="L7" i="6" s="1"/>
  <c r="I14" i="4"/>
  <c r="L10" i="6" s="1"/>
  <c r="I17" i="4"/>
  <c r="L13" i="6" s="1"/>
  <c r="I20" i="4"/>
  <c r="L16" i="6" s="1"/>
  <c r="I23" i="4"/>
  <c r="L19" i="6" s="1"/>
  <c r="I26" i="4"/>
  <c r="L22" i="6" s="1"/>
  <c r="I29" i="4"/>
  <c r="L25" i="6" s="1"/>
  <c r="I32" i="4"/>
  <c r="L28" i="6" s="1"/>
  <c r="I35" i="4"/>
  <c r="L31" i="6" s="1"/>
  <c r="I38" i="4"/>
  <c r="L34" i="6" s="1"/>
  <c r="I41" i="4"/>
  <c r="L37" i="6" s="1"/>
  <c r="I44" i="4"/>
  <c r="L40" i="6" s="1"/>
  <c r="I47" i="4"/>
  <c r="L43" i="6" s="1"/>
  <c r="I50" i="4"/>
  <c r="L46" i="6" s="1"/>
  <c r="I53" i="4"/>
  <c r="L49" i="6" s="1"/>
  <c r="I56" i="4"/>
  <c r="L52" i="6" s="1"/>
  <c r="I59" i="4"/>
  <c r="L55" i="6" s="1"/>
  <c r="I62" i="4"/>
  <c r="L58" i="6" s="1"/>
  <c r="I65" i="4"/>
  <c r="L61" i="6" s="1"/>
  <c r="B16" i="9"/>
  <c r="B16" i="8"/>
  <c r="K21" i="8" s="1"/>
  <c r="V13" i="3"/>
  <c r="H9" i="6" s="1"/>
  <c r="T9" i="6" s="1"/>
  <c r="V16" i="3"/>
  <c r="H12" i="6" s="1"/>
  <c r="V19" i="3"/>
  <c r="H15" i="6" s="1"/>
  <c r="V22" i="3"/>
  <c r="H18" i="6" s="1"/>
  <c r="T18" i="6" s="1"/>
  <c r="V25" i="3"/>
  <c r="H21" i="6" s="1"/>
  <c r="V28" i="3"/>
  <c r="H24" i="6" s="1"/>
  <c r="V31" i="3"/>
  <c r="H27" i="6" s="1"/>
  <c r="V34" i="3"/>
  <c r="H30" i="6" s="1"/>
  <c r="V37" i="3"/>
  <c r="H33" i="6" s="1"/>
  <c r="V40" i="3"/>
  <c r="H36" i="6" s="1"/>
  <c r="V43" i="3"/>
  <c r="H39" i="6" s="1"/>
  <c r="V46" i="3"/>
  <c r="H42" i="6" s="1"/>
  <c r="V49" i="3"/>
  <c r="H45" i="6" s="1"/>
  <c r="V52" i="3"/>
  <c r="H48" i="6" s="1"/>
  <c r="V55" i="3"/>
  <c r="H51" i="6" s="1"/>
  <c r="V58" i="3"/>
  <c r="H54" i="6" s="1"/>
  <c r="T54" i="6" s="1"/>
  <c r="V61" i="3"/>
  <c r="H57" i="6" s="1"/>
  <c r="J11" i="4"/>
  <c r="M7" i="6" s="1"/>
  <c r="J14" i="4"/>
  <c r="M10" i="6" s="1"/>
  <c r="J17" i="4"/>
  <c r="M13" i="6" s="1"/>
  <c r="J20" i="4"/>
  <c r="M16" i="6" s="1"/>
  <c r="J23" i="4"/>
  <c r="M19" i="6" s="1"/>
  <c r="J26" i="4"/>
  <c r="M22" i="6" s="1"/>
  <c r="J29" i="4"/>
  <c r="M25" i="6" s="1"/>
  <c r="J32" i="4"/>
  <c r="M28" i="6" s="1"/>
  <c r="J35" i="4"/>
  <c r="M31" i="6" s="1"/>
  <c r="J38" i="4"/>
  <c r="M34" i="6" s="1"/>
  <c r="J41" i="4"/>
  <c r="M37" i="6" s="1"/>
  <c r="J44" i="4"/>
  <c r="M40" i="6" s="1"/>
  <c r="J47" i="4"/>
  <c r="M43" i="6" s="1"/>
  <c r="J50" i="4"/>
  <c r="M46" i="6" s="1"/>
  <c r="J53" i="4"/>
  <c r="M49" i="6" s="1"/>
  <c r="J56" i="4"/>
  <c r="M52" i="6" s="1"/>
  <c r="J59" i="4"/>
  <c r="M55" i="6" s="1"/>
  <c r="J62" i="4"/>
  <c r="M58" i="6" s="1"/>
  <c r="N74" i="8"/>
  <c r="N8" i="9" s="1"/>
  <c r="M8" i="9"/>
  <c r="N57" i="8"/>
  <c r="N7" i="9" s="1"/>
  <c r="M7" i="9"/>
  <c r="N23" i="8"/>
  <c r="N5" i="9" s="1"/>
  <c r="M5" i="9"/>
  <c r="M6" i="9"/>
  <c r="N40" i="8"/>
  <c r="N6" i="9" s="1"/>
  <c r="K3" i="9"/>
  <c r="U47" i="6" l="1"/>
  <c r="R29" i="6"/>
  <c r="U25" i="6"/>
  <c r="T27" i="6"/>
  <c r="U29" i="6"/>
  <c r="R36" i="6"/>
  <c r="U56" i="6"/>
  <c r="S12" i="6"/>
  <c r="R18" i="6"/>
  <c r="T45" i="6"/>
  <c r="U42" i="6"/>
  <c r="T52" i="6"/>
  <c r="U39" i="6"/>
  <c r="R13" i="6"/>
  <c r="T19" i="6"/>
  <c r="T55" i="6"/>
  <c r="T36" i="6"/>
  <c r="R52" i="6"/>
  <c r="U51" i="6"/>
  <c r="S16" i="6"/>
  <c r="S13" i="6"/>
  <c r="T40" i="6"/>
  <c r="U55" i="6"/>
  <c r="R20" i="6"/>
  <c r="U52" i="6"/>
  <c r="R23" i="6"/>
  <c r="T28" i="6"/>
  <c r="U40" i="6"/>
  <c r="U15" i="6"/>
  <c r="R19" i="6"/>
  <c r="S52" i="6"/>
  <c r="R41" i="6"/>
  <c r="R26" i="6"/>
  <c r="T31" i="6"/>
  <c r="U46" i="6"/>
  <c r="R11" i="6"/>
  <c r="U36" i="6"/>
  <c r="R53" i="6"/>
  <c r="U61" i="6"/>
  <c r="R32" i="6"/>
  <c r="R40" i="6"/>
  <c r="S17" i="6"/>
  <c r="S53" i="6"/>
  <c r="U43" i="6"/>
  <c r="U13" i="6"/>
  <c r="R56" i="6"/>
  <c r="R8" i="6"/>
  <c r="T16" i="6"/>
  <c r="R17" i="6"/>
  <c r="U19" i="6"/>
  <c r="U31" i="6"/>
  <c r="U34" i="6"/>
  <c r="U37" i="6"/>
  <c r="U17" i="6"/>
  <c r="R3" i="6"/>
  <c r="R4" i="6"/>
  <c r="R21" i="6"/>
  <c r="T15" i="6"/>
  <c r="S28" i="6"/>
  <c r="S29" i="6"/>
  <c r="S32" i="6"/>
  <c r="T41" i="6"/>
  <c r="U50" i="6"/>
  <c r="U7" i="6"/>
  <c r="S60" i="6"/>
  <c r="U53" i="6"/>
  <c r="S40" i="6"/>
  <c r="U28" i="6"/>
  <c r="S41" i="6"/>
  <c r="T50" i="6"/>
  <c r="S42" i="6"/>
  <c r="T24" i="6"/>
  <c r="R7" i="6"/>
  <c r="R49" i="6"/>
  <c r="T17" i="6"/>
  <c r="T53" i="6"/>
  <c r="U35" i="6"/>
  <c r="S46" i="6"/>
  <c r="R61" i="6"/>
  <c r="R35" i="6"/>
  <c r="T21" i="6"/>
  <c r="T4" i="6"/>
  <c r="S4" i="6"/>
  <c r="R43" i="6"/>
  <c r="R42" i="6"/>
  <c r="S9" i="6"/>
  <c r="R58" i="6"/>
  <c r="S19" i="6"/>
  <c r="S55" i="6"/>
  <c r="T7" i="6"/>
  <c r="T43" i="6"/>
  <c r="R44" i="6"/>
  <c r="S20" i="6"/>
  <c r="S56" i="6"/>
  <c r="T29" i="6"/>
  <c r="R33" i="6"/>
  <c r="T57" i="6"/>
  <c r="R34" i="6"/>
  <c r="U44" i="6"/>
  <c r="U3" i="6"/>
  <c r="U18" i="6"/>
  <c r="S22" i="6"/>
  <c r="S58" i="6"/>
  <c r="T10" i="6"/>
  <c r="T46" i="6"/>
  <c r="R47" i="6"/>
  <c r="S23" i="6"/>
  <c r="S59" i="6"/>
  <c r="T32" i="6"/>
  <c r="T51" i="6"/>
  <c r="R24" i="6"/>
  <c r="T48" i="6"/>
  <c r="R46" i="6"/>
  <c r="T14" i="6"/>
  <c r="S43" i="6"/>
  <c r="T26" i="6"/>
  <c r="T33" i="6"/>
  <c r="U30" i="6"/>
  <c r="S25" i="6"/>
  <c r="S61" i="6"/>
  <c r="T13" i="6"/>
  <c r="T49" i="6"/>
  <c r="U49" i="6"/>
  <c r="R14" i="6"/>
  <c r="R50" i="6"/>
  <c r="S26" i="6"/>
  <c r="U21" i="6"/>
  <c r="T35" i="6"/>
  <c r="T42" i="6"/>
  <c r="J64" i="7"/>
  <c r="J66" i="7" s="1"/>
  <c r="G57" i="8" s="1"/>
  <c r="R15" i="6"/>
  <c r="T39" i="6"/>
  <c r="T30" i="6"/>
  <c r="S54" i="6"/>
  <c r="U16" i="6"/>
  <c r="T38" i="6"/>
  <c r="T3" i="6"/>
  <c r="S31" i="6"/>
  <c r="R9" i="6"/>
  <c r="H64" i="7"/>
  <c r="H66" i="7" s="1"/>
  <c r="G23" i="8" s="1"/>
  <c r="U32" i="6"/>
  <c r="S15" i="6"/>
  <c r="R10" i="6"/>
  <c r="S34" i="6"/>
  <c r="R25" i="6"/>
  <c r="T22" i="6"/>
  <c r="T58" i="6"/>
  <c r="U22" i="6"/>
  <c r="U58" i="6"/>
  <c r="R59" i="6"/>
  <c r="S35" i="6"/>
  <c r="T8" i="6"/>
  <c r="T44" i="6"/>
  <c r="S51" i="6"/>
  <c r="S24" i="6"/>
  <c r="U14" i="6"/>
  <c r="U12" i="6"/>
  <c r="S36" i="6"/>
  <c r="U57" i="6"/>
  <c r="S45" i="6"/>
  <c r="U45" i="6"/>
  <c r="R22" i="6"/>
  <c r="S37" i="6"/>
  <c r="R37" i="6"/>
  <c r="T25" i="6"/>
  <c r="T61" i="6"/>
  <c r="U54" i="6"/>
  <c r="S38" i="6"/>
  <c r="T11" i="6"/>
  <c r="T47" i="6"/>
  <c r="S33" i="6"/>
  <c r="S3" i="6"/>
  <c r="U59" i="6"/>
  <c r="S57" i="6"/>
  <c r="S27" i="6"/>
  <c r="U8" i="6"/>
  <c r="K64" i="7"/>
  <c r="K66" i="7" s="1"/>
  <c r="G74" i="8" s="1"/>
  <c r="S48" i="6"/>
  <c r="U41" i="6"/>
  <c r="S39" i="6"/>
  <c r="S18" i="6"/>
  <c r="U23" i="6"/>
  <c r="S21" i="6"/>
  <c r="U9" i="6"/>
  <c r="R55" i="6"/>
  <c r="T34" i="6"/>
  <c r="R16" i="6"/>
  <c r="U33" i="6"/>
  <c r="S11" i="6"/>
  <c r="S47" i="6"/>
  <c r="T20" i="6"/>
  <c r="T56" i="6"/>
  <c r="I64" i="7"/>
  <c r="I66" i="7" s="1"/>
  <c r="G40" i="8" s="1"/>
  <c r="R60" i="6"/>
  <c r="S30" i="6"/>
  <c r="T12" i="6"/>
  <c r="U48" i="6"/>
  <c r="U27" i="6"/>
  <c r="U24" i="6"/>
  <c r="S8" i="6"/>
  <c r="S44" i="6"/>
  <c r="U26" i="6"/>
  <c r="R31" i="6"/>
  <c r="S10" i="6"/>
  <c r="S49" i="6"/>
  <c r="S7" i="6"/>
  <c r="T37" i="6"/>
  <c r="R28" i="6"/>
  <c r="U60" i="6"/>
  <c r="R38" i="6"/>
  <c r="S14" i="6"/>
  <c r="S50" i="6"/>
  <c r="T23" i="6"/>
  <c r="T59" i="6"/>
  <c r="R51" i="6"/>
  <c r="R64" i="6" l="1"/>
  <c r="R66" i="6" s="1"/>
  <c r="I23" i="8" s="1"/>
  <c r="K23" i="8" s="1"/>
  <c r="U64" i="6"/>
  <c r="U66" i="6" s="1"/>
  <c r="I74" i="8" s="1"/>
  <c r="K74" i="8" s="1"/>
  <c r="G6" i="9"/>
  <c r="H40" i="8"/>
  <c r="H6" i="9" s="1"/>
  <c r="T64" i="6"/>
  <c r="T66" i="6" s="1"/>
  <c r="I57" i="8" s="1"/>
  <c r="H23" i="8"/>
  <c r="H5" i="9" s="1"/>
  <c r="G5" i="9"/>
  <c r="S64" i="6"/>
  <c r="S66" i="6" s="1"/>
  <c r="I40" i="8" s="1"/>
  <c r="H74" i="8"/>
  <c r="H8" i="9" s="1"/>
  <c r="G8" i="9"/>
  <c r="G7" i="9"/>
  <c r="H57" i="8"/>
  <c r="H7" i="9" s="1"/>
  <c r="K5" i="9" l="1"/>
  <c r="O23" i="8"/>
  <c r="L23" i="8"/>
  <c r="L5" i="9" s="1"/>
  <c r="I6" i="9"/>
  <c r="J40" i="8"/>
  <c r="J6" i="9" s="1"/>
  <c r="I7" i="9"/>
  <c r="J57" i="8"/>
  <c r="J7" i="9" s="1"/>
  <c r="K57" i="8"/>
  <c r="K8" i="9"/>
  <c r="O74" i="8"/>
  <c r="L74" i="8"/>
  <c r="L8" i="9" s="1"/>
  <c r="K40" i="8"/>
  <c r="I5" i="9"/>
  <c r="J23" i="8"/>
  <c r="J5" i="9" s="1"/>
  <c r="I8" i="9"/>
  <c r="J74" i="8"/>
  <c r="J8" i="9" s="1"/>
  <c r="K7" i="9" l="1"/>
  <c r="O57" i="8"/>
  <c r="L57" i="8"/>
  <c r="L7" i="9" s="1"/>
  <c r="K6" i="9"/>
  <c r="L40" i="8"/>
  <c r="L6" i="9" s="1"/>
  <c r="O40" i="8"/>
  <c r="P74" i="8"/>
  <c r="O8" i="9"/>
  <c r="R8" i="9" s="1"/>
  <c r="P23" i="8"/>
  <c r="O5" i="9"/>
  <c r="R5" i="9" s="1"/>
  <c r="I96" i="8" l="1"/>
  <c r="P5" i="9"/>
  <c r="E96" i="8"/>
  <c r="G96" i="8"/>
  <c r="J96" i="8"/>
  <c r="R96" i="8"/>
  <c r="F96" i="8"/>
  <c r="H96" i="8"/>
  <c r="O96" i="8"/>
  <c r="T96" i="8"/>
  <c r="U96" i="8"/>
  <c r="S96" i="8"/>
  <c r="N96" i="8"/>
  <c r="Q96" i="8"/>
  <c r="K96" i="8"/>
  <c r="L96" i="8"/>
  <c r="M96" i="8"/>
  <c r="P96" i="8"/>
  <c r="P8" i="9"/>
  <c r="E99" i="8"/>
  <c r="H99" i="8"/>
  <c r="Q99" i="8"/>
  <c r="T99" i="8"/>
  <c r="L99" i="8"/>
  <c r="I99" i="8"/>
  <c r="K99" i="8"/>
  <c r="M99" i="8"/>
  <c r="O99" i="8"/>
  <c r="U99" i="8"/>
  <c r="S99" i="8"/>
  <c r="J99" i="8"/>
  <c r="P99" i="8"/>
  <c r="R99" i="8"/>
  <c r="G99" i="8"/>
  <c r="N99" i="8"/>
  <c r="F99" i="8"/>
  <c r="O6" i="9"/>
  <c r="R6" i="9" s="1"/>
  <c r="P40" i="8"/>
  <c r="P57" i="8"/>
  <c r="O7" i="9"/>
  <c r="R7" i="9" s="1"/>
  <c r="R98" i="8" l="1"/>
  <c r="P7" i="9"/>
  <c r="F98" i="8"/>
  <c r="G98" i="8"/>
  <c r="Q98" i="8"/>
  <c r="O98" i="8"/>
  <c r="S98" i="8"/>
  <c r="I98" i="8"/>
  <c r="N98" i="8"/>
  <c r="U98" i="8"/>
  <c r="L98" i="8"/>
  <c r="L101" i="8" s="1"/>
  <c r="P98" i="8"/>
  <c r="H98" i="8"/>
  <c r="K98" i="8"/>
  <c r="T98" i="8"/>
  <c r="J98" i="8"/>
  <c r="M98" i="8"/>
  <c r="E98" i="8"/>
  <c r="L97" i="8"/>
  <c r="K97" i="8"/>
  <c r="P6" i="9"/>
  <c r="T97" i="8"/>
  <c r="T101" i="8" s="1"/>
  <c r="N97" i="8"/>
  <c r="S97" i="8"/>
  <c r="I97" i="8"/>
  <c r="U97" i="8"/>
  <c r="E97" i="8"/>
  <c r="P97" i="8"/>
  <c r="Q97" i="8"/>
  <c r="G97" i="8"/>
  <c r="H97" i="8"/>
  <c r="M97" i="8"/>
  <c r="O97" i="8"/>
  <c r="O101" i="8" s="1"/>
  <c r="F97" i="8"/>
  <c r="F101" i="8" s="1"/>
  <c r="J97" i="8"/>
  <c r="J101" i="8" s="1"/>
  <c r="R97" i="8"/>
  <c r="U101" i="8" l="1"/>
  <c r="N101" i="8"/>
  <c r="R101" i="8"/>
  <c r="M101" i="8"/>
  <c r="G101" i="8"/>
  <c r="K101" i="8"/>
  <c r="Q101" i="8"/>
  <c r="E101" i="8"/>
  <c r="P101" i="8"/>
  <c r="I101" i="8"/>
  <c r="H101" i="8"/>
  <c r="S101" i="8"/>
</calcChain>
</file>

<file path=xl/sharedStrings.xml><?xml version="1.0" encoding="utf-8"?>
<sst xmlns="http://schemas.openxmlformats.org/spreadsheetml/2006/main" count="584" uniqueCount="250">
  <si>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</si>
  <si>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</si>
  <si>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</si>
  <si>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</si>
  <si>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</si>
  <si>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</si>
  <si>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</si>
  <si>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</si>
  <si>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</si>
  <si>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</si>
  <si>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</si>
  <si>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</si>
  <si>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</si>
  <si>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</si>
  <si>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</si>
  <si>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</si>
  <si>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</si>
  <si>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</si>
  <si>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</si>
  <si>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</si>
  <si>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</si>
  <si>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</si>
  <si>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</si>
  <si>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</si>
  <si>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</si>
  <si>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</si>
  <si>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</si>
  <si>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</si>
  <si>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</si>
  <si>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</si>
  <si>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</si>
  <si>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</si>
  <si>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</si>
  <si>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</si>
  <si>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</si>
  <si>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</si>
  <si>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19MEE311</t>
  </si>
  <si>
    <t>Subject_Name</t>
  </si>
  <si>
    <t>Design thinking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</si>
  <si>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</si>
  <si>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</si>
  <si>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</si>
  <si>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</si>
  <si>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</si>
  <si>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</si>
  <si>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</si>
  <si>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</si>
  <si>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</si>
  <si>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</si>
  <si>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</si>
  <si>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</si>
  <si>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</si>
  <si>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</si>
  <si>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</si>
  <si>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</si>
  <si>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</si>
  <si>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</si>
  <si>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</si>
  <si>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</si>
  <si>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</si>
  <si>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</si>
  <si>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</si>
  <si>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</si>
  <si>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</si>
  <si>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</si>
  <si>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</si>
  <si>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</si>
  <si>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</si>
  <si>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</si>
  <si>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</si>
  <si>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</si>
  <si>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</si>
  <si>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</si>
  <si>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</si>
  <si>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</si>
  <si>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</si>
  <si>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</si>
  <si>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</si>
  <si>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</si>
  <si>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</si>
  <si>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</si>
  <si>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</si>
  <si>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</si>
  <si>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</si>
  <si>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</si>
  <si>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</si>
  <si>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</si>
  <si>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</si>
  <si>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</si>
  <si>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</si>
  <si>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</si>
  <si>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</si>
  <si>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</si>
  <si>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</si>
  <si>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</si>
  <si>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</si>
  <si>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</si>
  <si>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</si>
  <si>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</si>
  <si>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</si>
  <si>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</si>
  <si>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</si>
  <si>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</si>
  <si>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</si>
  <si>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</si>
  <si>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</si>
  <si>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</si>
  <si>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</si>
  <si>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</si>
  <si>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</si>
  <si>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</si>
  <si>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</si>
  <si>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</si>
  <si>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</si>
  <si>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</si>
  <si>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</si>
  <si>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</si>
  <si>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</si>
  <si>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</si>
  <si>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</si>
  <si>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</si>
  <si>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</si>
  <si>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</si>
  <si>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</si>
  <si>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</si>
  <si>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</si>
  <si>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</si>
  <si>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A_2019_MEE_Odd_19MEE311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</si>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</sst>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675EA8EB-19B4-4CB6-8708-C84DD36A014C}"/>
  </cellStyles>
  <dxfs count="10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seblr-my.sharepoint.com/personal/bl_en_u4aie20052_bl_students_amrita_edu/Documents/ASE/Projects/NBA/NBA_v3/dev_19.1/OneDrive_2024-03-15/2019%20-22%20batch%20CO%20PO%20%20attainment%20files%20-%20To%20Thenarasu/2019%20BATCH%202022-23%20Even%20Sem%2019MEE311-DESIGN%20THINKING%2022%20Feb%2010am.xlsx" TargetMode="External"/><Relationship Id="rId2" Type="http://schemas.microsoft.com/office/2019/04/relationships/externalLinkLongPath" Target="/personal/bl_en_u4aie20052_bl_students_amrita_edu/Documents/ASE/Projects/NBA/NBA_v3/dev_19.1/OneDrive_2024-03-15/2019%20-22%20batch%20CO%20PO%20%20attainment%20files%20-%20To%20Thenarasu/2019%20BATCH%202022-23%20Even%20Sem%2019MEE311-DESIGN%20THINKING%2022%20Feb%2010am.xlsx?1CE90215" TargetMode="External"/><Relationship Id="rId1" Type="http://schemas.openxmlformats.org/officeDocument/2006/relationships/externalLinkPath" Target="file:///\\1CE90215\2019%20BATCH%202022-23%20Even%20Sem%2019MEE311-DESIGN%20THINKING%2022%20Feb%201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STRUCTIONS"/>
      <sheetName val="Subject Data"/>
      <sheetName val="A - P1"/>
      <sheetName val="A - P2"/>
      <sheetName val="A - CA"/>
      <sheetName val="A - End Sem"/>
      <sheetName val="B - P1"/>
      <sheetName val="B - P2"/>
      <sheetName val="B - CA"/>
      <sheetName val="B - End Sem"/>
      <sheetName val="C - P1"/>
      <sheetName val="C - P2"/>
      <sheetName val="C - CA"/>
      <sheetName val="C - End Sem"/>
      <sheetName val="D - P1"/>
      <sheetName val="D - P2"/>
      <sheetName val="D - CA"/>
      <sheetName val="D - End Sem"/>
      <sheetName val="NET Average ATTAINMENENT"/>
      <sheetName val="A_Course lvl attainment"/>
      <sheetName val="B_Course lvl attainment"/>
      <sheetName val="C_Course lvl attainment"/>
      <sheetName val="D_Course lvl attainment"/>
      <sheetName val="Weighted PO Attain Contribution"/>
      <sheetName val="Printout"/>
    </sheetNames>
    <sheetDataSet>
      <sheetData sheetId="0"/>
      <sheetData sheetId="1"/>
      <sheetData sheetId="2">
        <row r="11">
          <cell r="A11">
            <v>7</v>
          </cell>
          <cell r="B11" t="str">
            <v>CB.EN.U4MEE19008</v>
          </cell>
        </row>
        <row r="12">
          <cell r="A12">
            <v>8</v>
          </cell>
          <cell r="B12" t="str">
            <v>CB.EN.U4MEE19009</v>
          </cell>
        </row>
        <row r="13">
          <cell r="A13">
            <v>9</v>
          </cell>
          <cell r="B13" t="str">
            <v>CB.EN.U4MEE19010</v>
          </cell>
        </row>
        <row r="14">
          <cell r="A14">
            <v>10</v>
          </cell>
          <cell r="B14" t="str">
            <v>CB.EN.U4MEE19011</v>
          </cell>
        </row>
        <row r="15">
          <cell r="A15">
            <v>11</v>
          </cell>
          <cell r="B15" t="str">
            <v>CB.EN.U4MEE19012</v>
          </cell>
        </row>
        <row r="16">
          <cell r="A16">
            <v>12</v>
          </cell>
          <cell r="B16" t="str">
            <v>CB.EN.U4MEE19013</v>
          </cell>
        </row>
        <row r="17">
          <cell r="A17">
            <v>13</v>
          </cell>
          <cell r="B17" t="str">
            <v>CB.EN.U4MEE19014</v>
          </cell>
        </row>
        <row r="18">
          <cell r="A18">
            <v>14</v>
          </cell>
          <cell r="B18" t="str">
            <v>CB.EN.U4MEE19015</v>
          </cell>
        </row>
        <row r="19">
          <cell r="A19">
            <v>15</v>
          </cell>
          <cell r="B19" t="str">
            <v>CB.EN.U4MEE19016</v>
          </cell>
        </row>
        <row r="20">
          <cell r="A20">
            <v>16</v>
          </cell>
          <cell r="B20" t="str">
            <v>CB.EN.U4MEE19017</v>
          </cell>
        </row>
        <row r="21">
          <cell r="A21">
            <v>17</v>
          </cell>
          <cell r="B21" t="str">
            <v>CB.EN.U4MEE19018</v>
          </cell>
        </row>
        <row r="22">
          <cell r="A22">
            <v>18</v>
          </cell>
          <cell r="B22" t="str">
            <v>CB.EN.U4MEE19019</v>
          </cell>
        </row>
        <row r="23">
          <cell r="A23">
            <v>19</v>
          </cell>
          <cell r="B23" t="str">
            <v>CB.EN.U4MEE19020</v>
          </cell>
        </row>
        <row r="24">
          <cell r="A24">
            <v>20</v>
          </cell>
          <cell r="B24" t="str">
            <v>CB.EN.U4MEE19021</v>
          </cell>
        </row>
        <row r="25">
          <cell r="A25">
            <v>21</v>
          </cell>
          <cell r="B25" t="str">
            <v>CB.EN.U4MEE19022</v>
          </cell>
        </row>
        <row r="26">
          <cell r="A26">
            <v>22</v>
          </cell>
          <cell r="B26" t="str">
            <v>CB.EN.U4MEE19023</v>
          </cell>
        </row>
        <row r="27">
          <cell r="A27">
            <v>23</v>
          </cell>
          <cell r="B27" t="str">
            <v>CB.EN.U4MEE19024</v>
          </cell>
        </row>
        <row r="28">
          <cell r="A28">
            <v>24</v>
          </cell>
          <cell r="B28" t="str">
            <v>CB.EN.U4MEE19025</v>
          </cell>
        </row>
        <row r="29">
          <cell r="A29">
            <v>25</v>
          </cell>
          <cell r="B29" t="str">
            <v>CB.EN.U4MEE19027</v>
          </cell>
        </row>
        <row r="30">
          <cell r="A30">
            <v>26</v>
          </cell>
          <cell r="B30" t="str">
            <v>CB.EN.U4MEE19028</v>
          </cell>
        </row>
        <row r="31">
          <cell r="A31">
            <v>27</v>
          </cell>
          <cell r="B31" t="str">
            <v>CB.EN.U4MEE19029</v>
          </cell>
        </row>
        <row r="32">
          <cell r="A32">
            <v>28</v>
          </cell>
          <cell r="B32" t="str">
            <v>CB.EN.U4MEE19030</v>
          </cell>
        </row>
        <row r="33">
          <cell r="A33">
            <v>29</v>
          </cell>
          <cell r="B33" t="str">
            <v>CB.EN.U4MEE19031</v>
          </cell>
        </row>
        <row r="34">
          <cell r="A34">
            <v>30</v>
          </cell>
          <cell r="B34" t="str">
            <v>CB.EN.U4MEE19032</v>
          </cell>
        </row>
        <row r="35">
          <cell r="A35">
            <v>31</v>
          </cell>
          <cell r="B35" t="str">
            <v>CB.EN.U4MEE19033</v>
          </cell>
        </row>
        <row r="36">
          <cell r="A36">
            <v>32</v>
          </cell>
          <cell r="B36" t="str">
            <v>CB.EN.U4MEE19034</v>
          </cell>
        </row>
        <row r="37">
          <cell r="A37">
            <v>33</v>
          </cell>
          <cell r="B37" t="str">
            <v>CB.EN.U4MEE19035</v>
          </cell>
        </row>
        <row r="38">
          <cell r="A38">
            <v>34</v>
          </cell>
          <cell r="B38" t="str">
            <v>CB.EN.U4MEE19036</v>
          </cell>
        </row>
        <row r="39">
          <cell r="A39">
            <v>35</v>
          </cell>
          <cell r="B39" t="str">
            <v>CB.EN.U4MEE19037</v>
          </cell>
        </row>
        <row r="40">
          <cell r="A40">
            <v>36</v>
          </cell>
          <cell r="B40" t="str">
            <v>CB.EN.U4MEE19038</v>
          </cell>
        </row>
        <row r="41">
          <cell r="A41">
            <v>37</v>
          </cell>
          <cell r="B41" t="str">
            <v>CB.EN.U4MEE19039</v>
          </cell>
        </row>
        <row r="42">
          <cell r="A42">
            <v>38</v>
          </cell>
          <cell r="B42" t="str">
            <v>CB.EN.U4MEE19040</v>
          </cell>
        </row>
        <row r="43">
          <cell r="A43">
            <v>39</v>
          </cell>
          <cell r="B43" t="str">
            <v>CB.EN.U4MEE19041</v>
          </cell>
        </row>
        <row r="44">
          <cell r="A44">
            <v>40</v>
          </cell>
          <cell r="B44" t="str">
            <v>CB.EN.U4MEE19042</v>
          </cell>
        </row>
        <row r="45">
          <cell r="A45">
            <v>41</v>
          </cell>
          <cell r="B45" t="str">
            <v>CB.EN.U4MEE19043</v>
          </cell>
        </row>
        <row r="46">
          <cell r="A46">
            <v>42</v>
          </cell>
          <cell r="B46" t="str">
            <v>CB.EN.U4MEE19044</v>
          </cell>
        </row>
        <row r="47">
          <cell r="A47">
            <v>43</v>
          </cell>
          <cell r="B47" t="str">
            <v>CB.EN.U4MEE19045</v>
          </cell>
        </row>
        <row r="48">
          <cell r="A48">
            <v>44</v>
          </cell>
          <cell r="B48" t="str">
            <v>CB.EN.U4MEE19046</v>
          </cell>
        </row>
        <row r="49">
          <cell r="A49">
            <v>45</v>
          </cell>
          <cell r="B49" t="str">
            <v>CB.EN.U4MEE19047</v>
          </cell>
        </row>
        <row r="50">
          <cell r="A50">
            <v>46</v>
          </cell>
          <cell r="B50" t="str">
            <v>CB.EN.U4MEE19048</v>
          </cell>
        </row>
        <row r="51">
          <cell r="A51">
            <v>47</v>
          </cell>
          <cell r="B51" t="str">
            <v>CB.EN.U4MEE19049</v>
          </cell>
        </row>
        <row r="52">
          <cell r="A52">
            <v>48</v>
          </cell>
          <cell r="B52" t="str">
            <v>CB.EN.U4MEE19050</v>
          </cell>
        </row>
        <row r="53">
          <cell r="A53">
            <v>49</v>
          </cell>
          <cell r="B53" t="str">
            <v>CB.EN.U4MEE19051</v>
          </cell>
        </row>
        <row r="54">
          <cell r="A54">
            <v>50</v>
          </cell>
          <cell r="B54" t="str">
            <v>CB.EN.U4MEE19052</v>
          </cell>
        </row>
        <row r="55">
          <cell r="A55">
            <v>51</v>
          </cell>
          <cell r="B55" t="str">
            <v>CB.EN.U4MEE19053</v>
          </cell>
        </row>
        <row r="56">
          <cell r="A56">
            <v>52</v>
          </cell>
          <cell r="B56" t="str">
            <v>CB.EN.U4MEE19054</v>
          </cell>
        </row>
        <row r="57">
          <cell r="A57">
            <v>53</v>
          </cell>
          <cell r="B57" t="str">
            <v>CB.EN.U4MEE19055</v>
          </cell>
        </row>
        <row r="58">
          <cell r="A58">
            <v>54</v>
          </cell>
          <cell r="B58" t="str">
            <v>CB.EN.U4MEE19056</v>
          </cell>
        </row>
        <row r="59">
          <cell r="A59">
            <v>55</v>
          </cell>
          <cell r="B59" t="str">
            <v>CB.EN.U4MEE19057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4" t="s">
        <v>44</v>
      </c>
      <c r="B13" s="44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f>100-B15</f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16</v>
      </c>
      <c r="C24" s="2"/>
      <c r="D24" s="2"/>
      <c r="E24" s="2"/>
    </row>
    <row r="25" spans="1:5" x14ac:dyDescent="0.3">
      <c r="A25" s="18" t="s">
        <v>54</v>
      </c>
      <c r="B25" s="18">
        <v>4</v>
      </c>
      <c r="C25" s="2"/>
      <c r="D25" s="2"/>
      <c r="E25" s="2"/>
    </row>
    <row r="26" spans="1:5" x14ac:dyDescent="0.3">
      <c r="A26" s="18" t="s">
        <v>55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105" priority="1">
      <formula>ISBLANK(B14)</formula>
    </cfRule>
    <cfRule type="expression" dxfId="104" priority="2">
      <formula>OR(B14&gt;100,B14&lt;0)</formula>
    </cfRule>
  </conditionalFormatting>
  <conditionalFormatting sqref="B17">
    <cfRule type="expression" dxfId="103" priority="5">
      <formula>ISBLANK(B17)</formula>
    </cfRule>
    <cfRule type="expression" dxfId="102" priority="6">
      <formula>OR(B17&gt;100,B17&lt;0)</formula>
    </cfRule>
  </conditionalFormatting>
  <conditionalFormatting sqref="B19">
    <cfRule type="expression" dxfId="101" priority="7">
      <formula>ISBLANK(B19)</formula>
    </cfRule>
    <cfRule type="expression" dxfId="100" priority="8">
      <formula>OR(B19&gt;100,B19&lt;0)</formula>
    </cfRule>
  </conditionalFormatting>
  <conditionalFormatting sqref="E11:E14">
    <cfRule type="expression" dxfId="99" priority="9">
      <formula>ISBLANK(E11)</formula>
    </cfRule>
    <cfRule type="expression" dxfId="98" priority="10">
      <formula>OR(E11&gt;100,E11&lt;0)</formula>
    </cfRule>
  </conditionalFormatting>
  <conditionalFormatting sqref="E3:U6">
    <cfRule type="expression" dxfId="97" priority="17">
      <formula>ISBLANK(E3)</formula>
    </cfRule>
    <cfRule type="expression" dxfId="9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"19MEE311_CO1")</f>
        <v>10</v>
      </c>
      <c r="I3" s="25">
        <f>SUMIFS(C3:F3, C6:F6, "19MEE311_CO2")</f>
        <v>10</v>
      </c>
      <c r="J3" s="25">
        <f>SUMIFS(C3:F3, C6:F6, "19MEE311_CO3")</f>
        <v>10</v>
      </c>
      <c r="K3" s="25">
        <f>SUMIFS(C3:F3, C6:F6, "19MEE311_CO4")</f>
        <v>10</v>
      </c>
    </row>
    <row r="4" spans="1:11" x14ac:dyDescent="0.3">
      <c r="A4" s="2"/>
      <c r="B4" s="22" t="s">
        <v>68</v>
      </c>
      <c r="C4" s="26">
        <f>A_Input_Details!B14/100*C3</f>
        <v>5</v>
      </c>
      <c r="D4" s="26">
        <f>A_Input_Details!B14/100*D3</f>
        <v>5</v>
      </c>
      <c r="E4" s="26">
        <f>A_Input_Details!B14/100*E3</f>
        <v>5</v>
      </c>
      <c r="F4" s="26">
        <f>A_Input_Details!B14/100*F3</f>
        <v>5</v>
      </c>
      <c r="H4" s="25">
        <f>SUMIFS(C4:F4, C6:F6, "19MEE311_CO1")</f>
        <v>5</v>
      </c>
      <c r="I4" s="25">
        <f>SUMIFS(C4:F4, C6:F6, "19MEE311_CO2")</f>
        <v>5</v>
      </c>
      <c r="J4" s="25">
        <f>SUMIFS(C4:F4, C6:F6, "19MEE311_CO3")</f>
        <v>5</v>
      </c>
      <c r="K4" s="25">
        <f>SUMIFS(C4:F4, C6:F6, "19MEE311_CO4")</f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140</v>
      </c>
      <c r="B11" s="24" t="s">
        <v>141</v>
      </c>
      <c r="C11" s="24">
        <v>4</v>
      </c>
      <c r="D11" s="24">
        <v>4</v>
      </c>
      <c r="E11" s="24">
        <v>4</v>
      </c>
      <c r="F11" s="24">
        <v>4</v>
      </c>
      <c r="H11" s="25">
        <f>SUMIFS(C11:F11, C6:F6, "19MEE311_CO1")</f>
        <v>4</v>
      </c>
      <c r="I11" s="25">
        <f>SUMIFS(C11:F11, C6:F6, "19MEE311_CO2")</f>
        <v>4</v>
      </c>
      <c r="J11" s="25">
        <f>SUMIFS(C11:F11, C6:F6, "19MEE311_CO3")</f>
        <v>4</v>
      </c>
      <c r="K11" s="25">
        <f>SUMIFS(C11:F11, C6:F6, "19MEE311_CO4")</f>
        <v>4</v>
      </c>
    </row>
    <row r="12" spans="1:11" x14ac:dyDescent="0.3">
      <c r="A12" s="26" t="s">
        <v>142</v>
      </c>
      <c r="B12" s="26" t="s">
        <v>143</v>
      </c>
      <c r="C12" s="26">
        <v>7.6</v>
      </c>
      <c r="D12" s="26">
        <v>7.6</v>
      </c>
      <c r="E12" s="26">
        <v>7.6</v>
      </c>
      <c r="F12" s="26">
        <v>7.6</v>
      </c>
      <c r="H12" s="25">
        <f>SUMIFS(C12:F12, C6:F6, "19MEE311_CO1")</f>
        <v>7.6</v>
      </c>
      <c r="I12" s="25">
        <f>SUMIFS(C12:F12, C6:F6, "19MEE311_CO2")</f>
        <v>7.6</v>
      </c>
      <c r="J12" s="25">
        <f>SUMIFS(C12:F12, C6:F6, "19MEE311_CO3")</f>
        <v>7.6</v>
      </c>
      <c r="K12" s="25">
        <f>SUMIFS(C12:F12, C6:F6, "19MEE311_CO4")</f>
        <v>7.6</v>
      </c>
    </row>
    <row r="13" spans="1:11" x14ac:dyDescent="0.3">
      <c r="A13" s="24" t="s">
        <v>144</v>
      </c>
      <c r="B13" s="24" t="s">
        <v>145</v>
      </c>
      <c r="C13" s="24">
        <v>7.6</v>
      </c>
      <c r="D13" s="24">
        <v>7.6</v>
      </c>
      <c r="E13" s="24">
        <v>7.6</v>
      </c>
      <c r="F13" s="24">
        <v>7.6</v>
      </c>
      <c r="H13" s="25">
        <f>SUMIFS(C13:F13, C6:F6, "19MEE311_CO1")</f>
        <v>7.6</v>
      </c>
      <c r="I13" s="25">
        <f>SUMIFS(C13:F13, C6:F6, "19MEE311_CO2")</f>
        <v>7.6</v>
      </c>
      <c r="J13" s="25">
        <f>SUMIFS(C13:F13, C6:F6, "19MEE311_CO3")</f>
        <v>7.6</v>
      </c>
      <c r="K13" s="25">
        <f>SUMIFS(C13:F13, C6:F6, "19MEE311_CO4")</f>
        <v>7.6</v>
      </c>
    </row>
    <row r="14" spans="1:11" x14ac:dyDescent="0.3">
      <c r="A14" s="26" t="s">
        <v>146</v>
      </c>
      <c r="B14" s="26" t="s">
        <v>147</v>
      </c>
      <c r="C14" s="26">
        <v>3</v>
      </c>
      <c r="D14" s="26">
        <v>3</v>
      </c>
      <c r="E14" s="26">
        <v>3</v>
      </c>
      <c r="F14" s="26">
        <v>3</v>
      </c>
      <c r="H14" s="25">
        <f>SUMIFS(C14:F14, C6:F6, "19MEE311_CO1")</f>
        <v>3</v>
      </c>
      <c r="I14" s="25">
        <f>SUMIFS(C14:F14, C6:F6, "19MEE311_CO2")</f>
        <v>3</v>
      </c>
      <c r="J14" s="25">
        <f>SUMIFS(C14:F14, C6:F6, "19MEE311_CO3")</f>
        <v>3</v>
      </c>
      <c r="K14" s="25">
        <f>SUMIFS(C14:F14, C6:F6, "19MEE311_CO4")</f>
        <v>3</v>
      </c>
    </row>
    <row r="15" spans="1:11" x14ac:dyDescent="0.3">
      <c r="A15" s="24" t="s">
        <v>148</v>
      </c>
      <c r="B15" s="24" t="s">
        <v>149</v>
      </c>
      <c r="C15" s="24">
        <v>7.6</v>
      </c>
      <c r="D15" s="24">
        <v>7.6</v>
      </c>
      <c r="E15" s="24">
        <v>7.6</v>
      </c>
      <c r="F15" s="24">
        <v>7.6</v>
      </c>
      <c r="H15" s="25">
        <f>SUMIFS(C15:F15, C6:F6, "19MEE311_CO1")</f>
        <v>7.6</v>
      </c>
      <c r="I15" s="25">
        <f>SUMIFS(C15:F15, C6:F6, "19MEE311_CO2")</f>
        <v>7.6</v>
      </c>
      <c r="J15" s="25">
        <f>SUMIFS(C15:F15, C6:F6, "19MEE311_CO3")</f>
        <v>7.6</v>
      </c>
      <c r="K15" s="25">
        <f>SUMIFS(C15:F15, C6:F6, "19MEE311_CO4")</f>
        <v>7.6</v>
      </c>
    </row>
    <row r="16" spans="1:11" x14ac:dyDescent="0.3">
      <c r="A16" s="26" t="s">
        <v>150</v>
      </c>
      <c r="B16" s="26" t="s">
        <v>151</v>
      </c>
      <c r="C16" s="26">
        <v>3</v>
      </c>
      <c r="D16" s="26">
        <v>3</v>
      </c>
      <c r="E16" s="26">
        <v>3</v>
      </c>
      <c r="F16" s="26">
        <v>3</v>
      </c>
      <c r="H16" s="25">
        <f>SUMIFS(C16:F16, C6:F6, "19MEE311_CO1")</f>
        <v>3</v>
      </c>
      <c r="I16" s="25">
        <f>SUMIFS(C16:F16, C6:F6, "19MEE311_CO2")</f>
        <v>3</v>
      </c>
      <c r="J16" s="25">
        <f>SUMIFS(C16:F16, C6:F6, "19MEE311_CO3")</f>
        <v>3</v>
      </c>
      <c r="K16" s="25">
        <f>SUMIFS(C16:F16, C6:F6, "19MEE311_CO4")</f>
        <v>3</v>
      </c>
    </row>
    <row r="17" spans="1:11" x14ac:dyDescent="0.3">
      <c r="A17" s="24" t="s">
        <v>152</v>
      </c>
      <c r="B17" s="24" t="s">
        <v>153</v>
      </c>
      <c r="C17" s="24">
        <v>7.4</v>
      </c>
      <c r="D17" s="24">
        <v>7.4</v>
      </c>
      <c r="E17" s="24">
        <v>7.4</v>
      </c>
      <c r="F17" s="24">
        <v>7.4</v>
      </c>
      <c r="H17" s="25">
        <f>SUMIFS(C17:F17, C6:F6, "19MEE311_CO1")</f>
        <v>7.4</v>
      </c>
      <c r="I17" s="25">
        <f>SUMIFS(C17:F17, C6:F6, "19MEE311_CO2")</f>
        <v>7.4</v>
      </c>
      <c r="J17" s="25">
        <f>SUMIFS(C17:F17, C6:F6, "19MEE311_CO3")</f>
        <v>7.4</v>
      </c>
      <c r="K17" s="25">
        <f>SUMIFS(C17:F17, C6:F6, "19MEE311_CO4")</f>
        <v>7.4</v>
      </c>
    </row>
    <row r="18" spans="1:11" x14ac:dyDescent="0.3">
      <c r="A18" s="26" t="s">
        <v>154</v>
      </c>
      <c r="B18" s="26" t="s">
        <v>155</v>
      </c>
      <c r="C18" s="26">
        <v>7.4</v>
      </c>
      <c r="D18" s="26">
        <v>7.4</v>
      </c>
      <c r="E18" s="26">
        <v>7.4</v>
      </c>
      <c r="F18" s="26">
        <v>7.4</v>
      </c>
      <c r="H18" s="25">
        <f>SUMIFS(C18:F18, C6:F6, "19MEE311_CO1")</f>
        <v>7.4</v>
      </c>
      <c r="I18" s="25">
        <f>SUMIFS(C18:F18, C6:F6, "19MEE311_CO2")</f>
        <v>7.4</v>
      </c>
      <c r="J18" s="25">
        <f>SUMIFS(C18:F18, C6:F6, "19MEE311_CO3")</f>
        <v>7.4</v>
      </c>
      <c r="K18" s="25">
        <f>SUMIFS(C18:F18, C6:F6, "19MEE311_CO4")</f>
        <v>7.4</v>
      </c>
    </row>
    <row r="19" spans="1:11" x14ac:dyDescent="0.3">
      <c r="A19" s="24" t="s">
        <v>156</v>
      </c>
      <c r="B19" s="24" t="s">
        <v>157</v>
      </c>
      <c r="C19" s="24">
        <v>4.4000000000000004</v>
      </c>
      <c r="D19" s="24">
        <v>4.4000000000000004</v>
      </c>
      <c r="E19" s="24">
        <v>4.4000000000000004</v>
      </c>
      <c r="F19" s="24">
        <v>4.4000000000000004</v>
      </c>
      <c r="H19" s="25">
        <f>SUMIFS(C19:F19, C6:F6, "19MEE311_CO1")</f>
        <v>4.4000000000000004</v>
      </c>
      <c r="I19" s="25">
        <f>SUMIFS(C19:F19, C6:F6, "19MEE311_CO2")</f>
        <v>4.4000000000000004</v>
      </c>
      <c r="J19" s="25">
        <f>SUMIFS(C19:F19, C6:F6, "19MEE311_CO3")</f>
        <v>4.4000000000000004</v>
      </c>
      <c r="K19" s="25">
        <f>SUMIFS(C19:F19, C6:F6, "19MEE311_CO4")</f>
        <v>4.4000000000000004</v>
      </c>
    </row>
    <row r="20" spans="1:11" x14ac:dyDescent="0.3">
      <c r="A20" s="26" t="s">
        <v>158</v>
      </c>
      <c r="B20" s="26" t="s">
        <v>159</v>
      </c>
      <c r="C20" s="26">
        <v>6.2</v>
      </c>
      <c r="D20" s="26">
        <v>6.2</v>
      </c>
      <c r="E20" s="26">
        <v>6.2</v>
      </c>
      <c r="F20" s="26">
        <v>6.2</v>
      </c>
      <c r="H20" s="25">
        <f>SUMIFS(C20:F20, C6:F6, "19MEE311_CO1")</f>
        <v>6.2</v>
      </c>
      <c r="I20" s="25">
        <f>SUMIFS(C20:F20, C6:F6, "19MEE311_CO2")</f>
        <v>6.2</v>
      </c>
      <c r="J20" s="25">
        <f>SUMIFS(C20:F20, C6:F6, "19MEE311_CO3")</f>
        <v>6.2</v>
      </c>
      <c r="K20" s="25">
        <f>SUMIFS(C20:F20, C6:F6, "19MEE311_CO4")</f>
        <v>6.2</v>
      </c>
    </row>
    <row r="21" spans="1:11" x14ac:dyDescent="0.3">
      <c r="A21" s="24" t="s">
        <v>160</v>
      </c>
      <c r="B21" s="24" t="s">
        <v>161</v>
      </c>
      <c r="C21" s="24">
        <v>4.4000000000000004</v>
      </c>
      <c r="D21" s="24">
        <v>4.4000000000000004</v>
      </c>
      <c r="E21" s="24">
        <v>4.4000000000000004</v>
      </c>
      <c r="F21" s="24">
        <v>4.4000000000000004</v>
      </c>
      <c r="H21" s="25">
        <f>SUMIFS(C21:F21, C6:F6, "19MEE311_CO1")</f>
        <v>4.4000000000000004</v>
      </c>
      <c r="I21" s="25">
        <f>SUMIFS(C21:F21, C6:F6, "19MEE311_CO2")</f>
        <v>4.4000000000000004</v>
      </c>
      <c r="J21" s="25">
        <f>SUMIFS(C21:F21, C6:F6, "19MEE311_CO3")</f>
        <v>4.4000000000000004</v>
      </c>
      <c r="K21" s="25">
        <f>SUMIFS(C21:F21, C6:F6, "19MEE311_CO4")</f>
        <v>4.4000000000000004</v>
      </c>
    </row>
    <row r="22" spans="1:11" x14ac:dyDescent="0.3">
      <c r="A22" s="26" t="s">
        <v>162</v>
      </c>
      <c r="B22" s="26" t="s">
        <v>163</v>
      </c>
      <c r="C22" s="26">
        <v>3</v>
      </c>
      <c r="D22" s="26">
        <v>3</v>
      </c>
      <c r="E22" s="26">
        <v>3</v>
      </c>
      <c r="F22" s="26">
        <v>3</v>
      </c>
      <c r="H22" s="25">
        <f>SUMIFS(C22:F22, C6:F6, "19MEE311_CO1")</f>
        <v>3</v>
      </c>
      <c r="I22" s="25">
        <f>SUMIFS(C22:F22, C6:F6, "19MEE311_CO2")</f>
        <v>3</v>
      </c>
      <c r="J22" s="25">
        <f>SUMIFS(C22:F22, C6:F6, "19MEE311_CO3")</f>
        <v>3</v>
      </c>
      <c r="K22" s="25">
        <f>SUMIFS(C22:F22, C6:F6, "19MEE311_CO4")</f>
        <v>3</v>
      </c>
    </row>
    <row r="23" spans="1:11" x14ac:dyDescent="0.3">
      <c r="A23" s="24" t="s">
        <v>164</v>
      </c>
      <c r="B23" s="24" t="s">
        <v>165</v>
      </c>
      <c r="C23" s="24">
        <v>7.4</v>
      </c>
      <c r="D23" s="24">
        <v>7.4</v>
      </c>
      <c r="E23" s="24">
        <v>7.4</v>
      </c>
      <c r="F23" s="24">
        <v>7.4</v>
      </c>
      <c r="H23" s="25">
        <f>SUMIFS(C23:F23, C6:F6, "19MEE311_CO1")</f>
        <v>7.4</v>
      </c>
      <c r="I23" s="25">
        <f>SUMIFS(C23:F23, C6:F6, "19MEE311_CO2")</f>
        <v>7.4</v>
      </c>
      <c r="J23" s="25">
        <f>SUMIFS(C23:F23, C6:F6, "19MEE311_CO3")</f>
        <v>7.4</v>
      </c>
      <c r="K23" s="25">
        <f>SUMIFS(C23:F23, C6:F6, "19MEE311_CO4")</f>
        <v>7.4</v>
      </c>
    </row>
    <row r="24" spans="1:11" x14ac:dyDescent="0.3">
      <c r="A24" s="26" t="s">
        <v>166</v>
      </c>
      <c r="B24" s="26" t="s">
        <v>167</v>
      </c>
      <c r="C24" s="26">
        <v>4.4000000000000004</v>
      </c>
      <c r="D24" s="26">
        <v>4.4000000000000004</v>
      </c>
      <c r="E24" s="26">
        <v>4.4000000000000004</v>
      </c>
      <c r="F24" s="26">
        <v>4.4000000000000004</v>
      </c>
      <c r="H24" s="25">
        <f>SUMIFS(C24:F24, C6:F6, "19MEE311_CO1")</f>
        <v>4.4000000000000004</v>
      </c>
      <c r="I24" s="25">
        <f>SUMIFS(C24:F24, C6:F6, "19MEE311_CO2")</f>
        <v>4.4000000000000004</v>
      </c>
      <c r="J24" s="25">
        <f>SUMIFS(C24:F24, C6:F6, "19MEE311_CO3")</f>
        <v>4.4000000000000004</v>
      </c>
      <c r="K24" s="25">
        <f>SUMIFS(C24:F24, C6:F6, "19MEE311_CO4")</f>
        <v>4.4000000000000004</v>
      </c>
    </row>
    <row r="25" spans="1:11" x14ac:dyDescent="0.3">
      <c r="A25" s="24" t="s">
        <v>168</v>
      </c>
      <c r="B25" s="24" t="s">
        <v>169</v>
      </c>
      <c r="C25" s="24">
        <v>9</v>
      </c>
      <c r="D25" s="24">
        <v>9</v>
      </c>
      <c r="E25" s="24">
        <v>9</v>
      </c>
      <c r="F25" s="24">
        <v>9</v>
      </c>
      <c r="H25" s="25">
        <f>SUMIFS(C25:F25, C6:F6, "19MEE311_CO1")</f>
        <v>9</v>
      </c>
      <c r="I25" s="25">
        <f>SUMIFS(C25:F25, C6:F6, "19MEE311_CO2")</f>
        <v>9</v>
      </c>
      <c r="J25" s="25">
        <f>SUMIFS(C25:F25, C6:F6, "19MEE311_CO3")</f>
        <v>9</v>
      </c>
      <c r="K25" s="25">
        <f>SUMIFS(C25:F25, C6:F6, "19MEE311_CO4")</f>
        <v>9</v>
      </c>
    </row>
    <row r="26" spans="1:11" x14ac:dyDescent="0.3">
      <c r="A26" s="26" t="s">
        <v>170</v>
      </c>
      <c r="B26" s="26" t="s">
        <v>171</v>
      </c>
      <c r="C26" s="26">
        <v>7.6</v>
      </c>
      <c r="D26" s="26">
        <v>7.6</v>
      </c>
      <c r="E26" s="26">
        <v>7.6</v>
      </c>
      <c r="F26" s="26">
        <v>7.6</v>
      </c>
      <c r="H26" s="25">
        <f>SUMIFS(C26:F26, C6:F6, "19MEE311_CO1")</f>
        <v>7.6</v>
      </c>
      <c r="I26" s="25">
        <f>SUMIFS(C26:F26, C6:F6, "19MEE311_CO2")</f>
        <v>7.6</v>
      </c>
      <c r="J26" s="25">
        <f>SUMIFS(C26:F26, C6:F6, "19MEE311_CO3")</f>
        <v>7.6</v>
      </c>
      <c r="K26" s="25">
        <f>SUMIFS(C26:F26, C6:F6, "19MEE311_CO4")</f>
        <v>7.6</v>
      </c>
    </row>
    <row r="27" spans="1:11" x14ac:dyDescent="0.3">
      <c r="A27" s="24" t="s">
        <v>172</v>
      </c>
      <c r="B27" s="24" t="s">
        <v>173</v>
      </c>
      <c r="C27" s="24">
        <v>3.6</v>
      </c>
      <c r="D27" s="24">
        <v>3.6</v>
      </c>
      <c r="E27" s="24">
        <v>3.6</v>
      </c>
      <c r="F27" s="24">
        <v>3.6</v>
      </c>
      <c r="H27" s="25">
        <f>SUMIFS(C27:F27, C6:F6, "19MEE311_CO1")</f>
        <v>3.6</v>
      </c>
      <c r="I27" s="25">
        <f>SUMIFS(C27:F27, C6:F6, "19MEE311_CO2")</f>
        <v>3.6</v>
      </c>
      <c r="J27" s="25">
        <f>SUMIFS(C27:F27, C6:F6, "19MEE311_CO3")</f>
        <v>3.6</v>
      </c>
      <c r="K27" s="25">
        <f>SUMIFS(C27:F27, C6:F6, "19MEE311_CO4")</f>
        <v>3.6</v>
      </c>
    </row>
    <row r="28" spans="1:11" x14ac:dyDescent="0.3">
      <c r="A28" s="26" t="s">
        <v>174</v>
      </c>
      <c r="B28" s="26" t="s">
        <v>175</v>
      </c>
      <c r="C28" s="26">
        <v>9</v>
      </c>
      <c r="D28" s="26">
        <v>9</v>
      </c>
      <c r="E28" s="26">
        <v>9</v>
      </c>
      <c r="F28" s="26">
        <v>9</v>
      </c>
      <c r="H28" s="25">
        <f>SUMIFS(C28:F28, C6:F6, "19MEE311_CO1")</f>
        <v>9</v>
      </c>
      <c r="I28" s="25">
        <f>SUMIFS(C28:F28, C6:F6, "19MEE311_CO2")</f>
        <v>9</v>
      </c>
      <c r="J28" s="25">
        <f>SUMIFS(C28:F28, C6:F6, "19MEE311_CO3")</f>
        <v>9</v>
      </c>
      <c r="K28" s="25">
        <f>SUMIFS(C28:F28, C6:F6, "19MEE311_CO4")</f>
        <v>9</v>
      </c>
    </row>
    <row r="29" spans="1:11" x14ac:dyDescent="0.3">
      <c r="A29" s="24" t="s">
        <v>176</v>
      </c>
      <c r="B29" s="24" t="s">
        <v>177</v>
      </c>
      <c r="C29" s="24">
        <v>4</v>
      </c>
      <c r="D29" s="24">
        <v>4</v>
      </c>
      <c r="E29" s="24">
        <v>4</v>
      </c>
      <c r="F29" s="24">
        <v>4</v>
      </c>
      <c r="H29" s="25">
        <f>SUMIFS(C29:F29, C6:F6, "19MEE311_CO1")</f>
        <v>4</v>
      </c>
      <c r="I29" s="25">
        <f>SUMIFS(C29:F29, C6:F6, "19MEE311_CO2")</f>
        <v>4</v>
      </c>
      <c r="J29" s="25">
        <f>SUMIFS(C29:F29, C6:F6, "19MEE311_CO3")</f>
        <v>4</v>
      </c>
      <c r="K29" s="25">
        <f>SUMIFS(C29:F29, C6:F6, "19MEE311_CO4")</f>
        <v>4</v>
      </c>
    </row>
    <row r="30" spans="1:11" x14ac:dyDescent="0.3">
      <c r="A30" s="26" t="s">
        <v>178</v>
      </c>
      <c r="B30" s="26" t="s">
        <v>179</v>
      </c>
      <c r="C30" s="26">
        <v>7.8</v>
      </c>
      <c r="D30" s="26">
        <v>7.8</v>
      </c>
      <c r="E30" s="26">
        <v>7.8</v>
      </c>
      <c r="F30" s="26">
        <v>7.8</v>
      </c>
      <c r="H30" s="25">
        <f>SUMIFS(C30:F30, C6:F6, "19MEE311_CO1")</f>
        <v>7.8</v>
      </c>
      <c r="I30" s="25">
        <f>SUMIFS(C30:F30, C6:F6, "19MEE311_CO2")</f>
        <v>7.8</v>
      </c>
      <c r="J30" s="25">
        <f>SUMIFS(C30:F30, C6:F6, "19MEE311_CO3")</f>
        <v>7.8</v>
      </c>
      <c r="K30" s="25">
        <f>SUMIFS(C30:F30, C6:F6, "19MEE311_CO4")</f>
        <v>7.8</v>
      </c>
    </row>
    <row r="31" spans="1:11" x14ac:dyDescent="0.3">
      <c r="A31" s="24" t="s">
        <v>180</v>
      </c>
      <c r="B31" s="24" t="s">
        <v>181</v>
      </c>
      <c r="C31" s="24">
        <v>4</v>
      </c>
      <c r="D31" s="24">
        <v>4</v>
      </c>
      <c r="E31" s="24">
        <v>4</v>
      </c>
      <c r="F31" s="24">
        <v>4</v>
      </c>
      <c r="H31" s="25">
        <f>SUMIFS(C31:F31, C6:F6, "19MEE311_CO1")</f>
        <v>4</v>
      </c>
      <c r="I31" s="25">
        <f>SUMIFS(C31:F31, C6:F6, "19MEE311_CO2")</f>
        <v>4</v>
      </c>
      <c r="J31" s="25">
        <f>SUMIFS(C31:F31, C6:F6, "19MEE311_CO3")</f>
        <v>4</v>
      </c>
      <c r="K31" s="25">
        <f>SUMIFS(C31:F31, C6:F6, "19MEE311_CO4")</f>
        <v>4</v>
      </c>
    </row>
    <row r="32" spans="1:11" x14ac:dyDescent="0.3">
      <c r="A32" s="26" t="s">
        <v>182</v>
      </c>
      <c r="B32" s="26" t="s">
        <v>183</v>
      </c>
      <c r="C32" s="26">
        <v>6.8</v>
      </c>
      <c r="D32" s="26">
        <v>6.8</v>
      </c>
      <c r="E32" s="26">
        <v>6.8</v>
      </c>
      <c r="F32" s="26">
        <v>6.8</v>
      </c>
      <c r="H32" s="25">
        <f>SUMIFS(C32:F32, C6:F6, "19MEE311_CO1")</f>
        <v>6.8</v>
      </c>
      <c r="I32" s="25">
        <f>SUMIFS(C32:F32, C6:F6, "19MEE311_CO2")</f>
        <v>6.8</v>
      </c>
      <c r="J32" s="25">
        <f>SUMIFS(C32:F32, C6:F6, "19MEE311_CO3")</f>
        <v>6.8</v>
      </c>
      <c r="K32" s="25">
        <f>SUMIFS(C32:F32, C6:F6, "19MEE311_CO4")</f>
        <v>6.8</v>
      </c>
    </row>
    <row r="33" spans="1:11" x14ac:dyDescent="0.3">
      <c r="A33" s="24" t="s">
        <v>184</v>
      </c>
      <c r="B33" s="24" t="s">
        <v>185</v>
      </c>
      <c r="C33" s="24">
        <v>3.6</v>
      </c>
      <c r="D33" s="24">
        <v>3.6</v>
      </c>
      <c r="E33" s="24">
        <v>3.6</v>
      </c>
      <c r="F33" s="24">
        <v>3.6</v>
      </c>
      <c r="H33" s="25">
        <f>SUMIFS(C33:F33, C6:F6, "19MEE311_CO1")</f>
        <v>3.6</v>
      </c>
      <c r="I33" s="25">
        <f>SUMIFS(C33:F33, C6:F6, "19MEE311_CO2")</f>
        <v>3.6</v>
      </c>
      <c r="J33" s="25">
        <f>SUMIFS(C33:F33, C6:F6, "19MEE311_CO3")</f>
        <v>3.6</v>
      </c>
      <c r="K33" s="25">
        <f>SUMIFS(C33:F33, C6:F6, "19MEE311_CO4")</f>
        <v>3.6</v>
      </c>
    </row>
    <row r="34" spans="1:11" x14ac:dyDescent="0.3">
      <c r="A34" s="26" t="s">
        <v>186</v>
      </c>
      <c r="B34" s="26" t="s">
        <v>187</v>
      </c>
      <c r="C34" s="26">
        <v>5.4</v>
      </c>
      <c r="D34" s="26">
        <v>5.4</v>
      </c>
      <c r="E34" s="26">
        <v>5.4</v>
      </c>
      <c r="F34" s="26">
        <v>5.4</v>
      </c>
      <c r="H34" s="25">
        <f>SUMIFS(C34:F34, C6:F6, "19MEE311_CO1")</f>
        <v>5.4</v>
      </c>
      <c r="I34" s="25">
        <f>SUMIFS(C34:F34, C6:F6, "19MEE311_CO2")</f>
        <v>5.4</v>
      </c>
      <c r="J34" s="25">
        <f>SUMIFS(C34:F34, C6:F6, "19MEE311_CO3")</f>
        <v>5.4</v>
      </c>
      <c r="K34" s="25">
        <f>SUMIFS(C34:F34, C6:F6, "19MEE311_CO4")</f>
        <v>5.4</v>
      </c>
    </row>
    <row r="35" spans="1:11" x14ac:dyDescent="0.3">
      <c r="A35" s="24" t="s">
        <v>188</v>
      </c>
      <c r="B35" s="24" t="s">
        <v>189</v>
      </c>
      <c r="C35" s="24">
        <v>4</v>
      </c>
      <c r="D35" s="24">
        <v>4</v>
      </c>
      <c r="E35" s="24">
        <v>4</v>
      </c>
      <c r="F35" s="24">
        <v>4</v>
      </c>
      <c r="H35" s="25">
        <f>SUMIFS(C35:F35, C6:F6, "19MEE311_CO1")</f>
        <v>4</v>
      </c>
      <c r="I35" s="25">
        <f>SUMIFS(C35:F35, C6:F6, "19MEE311_CO2")</f>
        <v>4</v>
      </c>
      <c r="J35" s="25">
        <f>SUMIFS(C35:F35, C6:F6, "19MEE311_CO3")</f>
        <v>4</v>
      </c>
      <c r="K35" s="25">
        <f>SUMIFS(C35:F35, C6:F6, "19MEE311_CO4")</f>
        <v>4</v>
      </c>
    </row>
    <row r="36" spans="1:11" x14ac:dyDescent="0.3">
      <c r="A36" s="26" t="s">
        <v>190</v>
      </c>
      <c r="B36" s="26" t="s">
        <v>191</v>
      </c>
      <c r="C36" s="26">
        <v>5</v>
      </c>
      <c r="D36" s="26">
        <v>5</v>
      </c>
      <c r="E36" s="26">
        <v>5</v>
      </c>
      <c r="F36" s="26">
        <v>5</v>
      </c>
      <c r="H36" s="25">
        <f>SUMIFS(C36:F36, C6:F6, "19MEE311_CO1")</f>
        <v>5</v>
      </c>
      <c r="I36" s="25">
        <f>SUMIFS(C36:F36, C6:F6, "19MEE311_CO2")</f>
        <v>5</v>
      </c>
      <c r="J36" s="25">
        <f>SUMIFS(C36:F36, C6:F6, "19MEE311_CO3")</f>
        <v>5</v>
      </c>
      <c r="K36" s="25">
        <f>SUMIFS(C36:F36, C6:F6, "19MEE311_CO4")</f>
        <v>5</v>
      </c>
    </row>
    <row r="37" spans="1:11" x14ac:dyDescent="0.3">
      <c r="A37" s="24" t="s">
        <v>192</v>
      </c>
      <c r="B37" s="24" t="s">
        <v>193</v>
      </c>
      <c r="C37" s="24">
        <v>3</v>
      </c>
      <c r="D37" s="24">
        <v>3</v>
      </c>
      <c r="E37" s="24">
        <v>3</v>
      </c>
      <c r="F37" s="24">
        <v>3</v>
      </c>
      <c r="H37" s="25">
        <f>SUMIFS(C37:F37, C6:F6, "19MEE311_CO1")</f>
        <v>3</v>
      </c>
      <c r="I37" s="25">
        <f>SUMIFS(C37:F37, C6:F6, "19MEE311_CO2")</f>
        <v>3</v>
      </c>
      <c r="J37" s="25">
        <f>SUMIFS(C37:F37, C6:F6, "19MEE311_CO3")</f>
        <v>3</v>
      </c>
      <c r="K37" s="25">
        <f>SUMIFS(C37:F37, C6:F6, "19MEE311_CO4")</f>
        <v>3</v>
      </c>
    </row>
    <row r="38" spans="1:11" x14ac:dyDescent="0.3">
      <c r="A38" s="26" t="s">
        <v>194</v>
      </c>
      <c r="B38" s="26" t="s">
        <v>195</v>
      </c>
      <c r="C38" s="26">
        <v>4</v>
      </c>
      <c r="D38" s="26">
        <v>4</v>
      </c>
      <c r="E38" s="26">
        <v>4</v>
      </c>
      <c r="F38" s="26">
        <v>4</v>
      </c>
      <c r="H38" s="25">
        <f>SUMIFS(C38:F38, C6:F6, "19MEE311_CO1")</f>
        <v>4</v>
      </c>
      <c r="I38" s="25">
        <f>SUMIFS(C38:F38, C6:F6, "19MEE311_CO2")</f>
        <v>4</v>
      </c>
      <c r="J38" s="25">
        <f>SUMIFS(C38:F38, C6:F6, "19MEE311_CO3")</f>
        <v>4</v>
      </c>
      <c r="K38" s="25">
        <f>SUMIFS(C38:F38, C6:F6, "19MEE311_CO4")</f>
        <v>4</v>
      </c>
    </row>
    <row r="39" spans="1:11" x14ac:dyDescent="0.3">
      <c r="A39" s="24" t="s">
        <v>196</v>
      </c>
      <c r="B39" s="24" t="s">
        <v>197</v>
      </c>
      <c r="C39" s="24">
        <v>4</v>
      </c>
      <c r="D39" s="24">
        <v>4</v>
      </c>
      <c r="E39" s="24">
        <v>4</v>
      </c>
      <c r="F39" s="24">
        <v>4</v>
      </c>
      <c r="H39" s="25">
        <f>SUMIFS(C39:F39, C6:F6, "19MEE311_CO1")</f>
        <v>4</v>
      </c>
      <c r="I39" s="25">
        <f>SUMIFS(C39:F39, C6:F6, "19MEE311_CO2")</f>
        <v>4</v>
      </c>
      <c r="J39" s="25">
        <f>SUMIFS(C39:F39, C6:F6, "19MEE311_CO3")</f>
        <v>4</v>
      </c>
      <c r="K39" s="25">
        <f>SUMIFS(C39:F39, C6:F6, "19MEE311_CO4")</f>
        <v>4</v>
      </c>
    </row>
    <row r="40" spans="1:11" x14ac:dyDescent="0.3">
      <c r="A40" s="26" t="s">
        <v>198</v>
      </c>
      <c r="B40" s="26" t="s">
        <v>199</v>
      </c>
      <c r="C40" s="26">
        <v>4.4000000000000004</v>
      </c>
      <c r="D40" s="26">
        <v>4.4000000000000004</v>
      </c>
      <c r="E40" s="26">
        <v>4.4000000000000004</v>
      </c>
      <c r="F40" s="26">
        <v>4.4000000000000004</v>
      </c>
      <c r="H40" s="25">
        <f>SUMIFS(C40:F40, C6:F6, "19MEE311_CO1")</f>
        <v>4.4000000000000004</v>
      </c>
      <c r="I40" s="25">
        <f>SUMIFS(C40:F40, C6:F6, "19MEE311_CO2")</f>
        <v>4.4000000000000004</v>
      </c>
      <c r="J40" s="25">
        <f>SUMIFS(C40:F40, C6:F6, "19MEE311_CO3")</f>
        <v>4.4000000000000004</v>
      </c>
      <c r="K40" s="25">
        <f>SUMIFS(C40:F40, C6:F6, "19MEE311_CO4")</f>
        <v>4.4000000000000004</v>
      </c>
    </row>
    <row r="41" spans="1:11" x14ac:dyDescent="0.3">
      <c r="A41" s="24" t="s">
        <v>200</v>
      </c>
      <c r="B41" s="24" t="s">
        <v>201</v>
      </c>
      <c r="C41" s="24">
        <v>5</v>
      </c>
      <c r="D41" s="24">
        <v>5</v>
      </c>
      <c r="E41" s="24">
        <v>5</v>
      </c>
      <c r="F41" s="24">
        <v>5</v>
      </c>
      <c r="H41" s="25">
        <f>SUMIFS(C41:F41, C6:F6, "19MEE311_CO1")</f>
        <v>5</v>
      </c>
      <c r="I41" s="25">
        <f>SUMIFS(C41:F41, C6:F6, "19MEE311_CO2")</f>
        <v>5</v>
      </c>
      <c r="J41" s="25">
        <f>SUMIFS(C41:F41, C6:F6, "19MEE311_CO3")</f>
        <v>5</v>
      </c>
      <c r="K41" s="25">
        <f>SUMIFS(C41:F41, C6:F6, "19MEE311_CO4")</f>
        <v>5</v>
      </c>
    </row>
    <row r="42" spans="1:11" x14ac:dyDescent="0.3">
      <c r="A42" s="26" t="s">
        <v>202</v>
      </c>
      <c r="B42" s="26" t="s">
        <v>203</v>
      </c>
      <c r="C42" s="26">
        <v>4</v>
      </c>
      <c r="D42" s="26">
        <v>4</v>
      </c>
      <c r="E42" s="26">
        <v>4</v>
      </c>
      <c r="F42" s="26">
        <v>4</v>
      </c>
      <c r="H42" s="25">
        <f>SUMIFS(C42:F42, C6:F6, "19MEE311_CO1")</f>
        <v>4</v>
      </c>
      <c r="I42" s="25">
        <f>SUMIFS(C42:F42, C6:F6, "19MEE311_CO2")</f>
        <v>4</v>
      </c>
      <c r="J42" s="25">
        <f>SUMIFS(C42:F42, C6:F6, "19MEE311_CO3")</f>
        <v>4</v>
      </c>
      <c r="K42" s="25">
        <f>SUMIFS(C42:F42, C6:F6, "19MEE311_CO4")</f>
        <v>4</v>
      </c>
    </row>
    <row r="43" spans="1:11" x14ac:dyDescent="0.3">
      <c r="A43" s="24" t="s">
        <v>204</v>
      </c>
      <c r="B43" s="24" t="s">
        <v>205</v>
      </c>
      <c r="C43" s="24">
        <v>6.4</v>
      </c>
      <c r="D43" s="24">
        <v>6.4</v>
      </c>
      <c r="E43" s="24">
        <v>6.4</v>
      </c>
      <c r="F43" s="24">
        <v>6.4</v>
      </c>
      <c r="H43" s="25">
        <f>SUMIFS(C43:F43, C6:F6, "19MEE311_CO1")</f>
        <v>6.4</v>
      </c>
      <c r="I43" s="25">
        <f>SUMIFS(C43:F43, C6:F6, "19MEE311_CO2")</f>
        <v>6.4</v>
      </c>
      <c r="J43" s="25">
        <f>SUMIFS(C43:F43, C6:F6, "19MEE311_CO3")</f>
        <v>6.4</v>
      </c>
      <c r="K43" s="25">
        <f>SUMIFS(C43:F43, C6:F6, "19MEE311_CO4")</f>
        <v>6.4</v>
      </c>
    </row>
    <row r="44" spans="1:11" x14ac:dyDescent="0.3">
      <c r="A44" s="26" t="s">
        <v>206</v>
      </c>
      <c r="B44" s="26" t="s">
        <v>207</v>
      </c>
      <c r="C44" s="26">
        <v>7.4</v>
      </c>
      <c r="D44" s="26">
        <v>7.4</v>
      </c>
      <c r="E44" s="26">
        <v>7.4</v>
      </c>
      <c r="F44" s="26">
        <v>7.4</v>
      </c>
      <c r="H44" s="25">
        <f>SUMIFS(C44:F44, C6:F6, "19MEE311_CO1")</f>
        <v>7.4</v>
      </c>
      <c r="I44" s="25">
        <f>SUMIFS(C44:F44, C6:F6, "19MEE311_CO2")</f>
        <v>7.4</v>
      </c>
      <c r="J44" s="25">
        <f>SUMIFS(C44:F44, C6:F6, "19MEE311_CO3")</f>
        <v>7.4</v>
      </c>
      <c r="K44" s="25">
        <f>SUMIFS(C44:F44, C6:F6, "19MEE311_CO4")</f>
        <v>7.4</v>
      </c>
    </row>
    <row r="45" spans="1:11" x14ac:dyDescent="0.3">
      <c r="A45" s="24" t="s">
        <v>208</v>
      </c>
      <c r="B45" s="24" t="s">
        <v>209</v>
      </c>
      <c r="C45" s="24">
        <v>4</v>
      </c>
      <c r="D45" s="24">
        <v>4</v>
      </c>
      <c r="E45" s="24">
        <v>4</v>
      </c>
      <c r="F45" s="24">
        <v>4</v>
      </c>
      <c r="H45" s="25">
        <f>SUMIFS(C45:F45, C6:F6, "19MEE311_CO1")</f>
        <v>4</v>
      </c>
      <c r="I45" s="25">
        <f>SUMIFS(C45:F45, C6:F6, "19MEE311_CO2")</f>
        <v>4</v>
      </c>
      <c r="J45" s="25">
        <f>SUMIFS(C45:F45, C6:F6, "19MEE311_CO3")</f>
        <v>4</v>
      </c>
      <c r="K45" s="25">
        <f>SUMIFS(C45:F45, C6:F6, "19MEE311_CO4")</f>
        <v>4</v>
      </c>
    </row>
    <row r="46" spans="1:11" x14ac:dyDescent="0.3">
      <c r="A46" s="26" t="s">
        <v>210</v>
      </c>
      <c r="B46" s="26" t="s">
        <v>211</v>
      </c>
      <c r="C46" s="26">
        <v>4</v>
      </c>
      <c r="D46" s="26">
        <v>4</v>
      </c>
      <c r="E46" s="26">
        <v>4</v>
      </c>
      <c r="F46" s="26">
        <v>4</v>
      </c>
      <c r="H46" s="25">
        <f>SUMIFS(C46:F46, C6:F6, "19MEE311_CO1")</f>
        <v>4</v>
      </c>
      <c r="I46" s="25">
        <f>SUMIFS(C46:F46, C6:F6, "19MEE311_CO2")</f>
        <v>4</v>
      </c>
      <c r="J46" s="25">
        <f>SUMIFS(C46:F46, C6:F6, "19MEE311_CO3")</f>
        <v>4</v>
      </c>
      <c r="K46" s="25">
        <f>SUMIFS(C46:F46, C6:F6, "19MEE311_CO4")</f>
        <v>4</v>
      </c>
    </row>
    <row r="47" spans="1:11" x14ac:dyDescent="0.3">
      <c r="A47" s="24" t="s">
        <v>212</v>
      </c>
      <c r="B47" s="24" t="s">
        <v>213</v>
      </c>
      <c r="C47" s="24">
        <v>6.8</v>
      </c>
      <c r="D47" s="24">
        <v>6.8</v>
      </c>
      <c r="E47" s="24">
        <v>6.8</v>
      </c>
      <c r="F47" s="24">
        <v>6.8</v>
      </c>
      <c r="H47" s="25">
        <f>SUMIFS(C47:F47, C6:F6, "19MEE311_CO1")</f>
        <v>6.8</v>
      </c>
      <c r="I47" s="25">
        <f>SUMIFS(C47:F47, C6:F6, "19MEE311_CO2")</f>
        <v>6.8</v>
      </c>
      <c r="J47" s="25">
        <f>SUMIFS(C47:F47, C6:F6, "19MEE311_CO3")</f>
        <v>6.8</v>
      </c>
      <c r="K47" s="25">
        <f>SUMIFS(C47:F47, C6:F6, "19MEE311_CO4")</f>
        <v>6.8</v>
      </c>
    </row>
    <row r="48" spans="1:11" x14ac:dyDescent="0.3">
      <c r="A48" s="26" t="s">
        <v>214</v>
      </c>
      <c r="B48" s="26" t="s">
        <v>215</v>
      </c>
      <c r="C48" s="26">
        <v>7</v>
      </c>
      <c r="D48" s="26">
        <v>7</v>
      </c>
      <c r="E48" s="26">
        <v>7</v>
      </c>
      <c r="F48" s="26">
        <v>7</v>
      </c>
      <c r="H48" s="25">
        <f>SUMIFS(C48:F48, C6:F6, "19MEE311_CO1")</f>
        <v>7</v>
      </c>
      <c r="I48" s="25">
        <f>SUMIFS(C48:F48, C6:F6, "19MEE311_CO2")</f>
        <v>7</v>
      </c>
      <c r="J48" s="25">
        <f>SUMIFS(C48:F48, C6:F6, "19MEE311_CO3")</f>
        <v>7</v>
      </c>
      <c r="K48" s="25">
        <f>SUMIFS(C48:F48, C6:F6, "19MEE311_CO4")</f>
        <v>7</v>
      </c>
    </row>
    <row r="49" spans="1:11" x14ac:dyDescent="0.3">
      <c r="A49" s="24" t="s">
        <v>216</v>
      </c>
      <c r="B49" s="24" t="s">
        <v>217</v>
      </c>
      <c r="C49" s="24">
        <v>4</v>
      </c>
      <c r="D49" s="24">
        <v>4</v>
      </c>
      <c r="E49" s="24">
        <v>4</v>
      </c>
      <c r="F49" s="24">
        <v>4</v>
      </c>
      <c r="H49" s="25">
        <f>SUMIFS(C49:F49, C6:F6, "19MEE311_CO1")</f>
        <v>4</v>
      </c>
      <c r="I49" s="25">
        <f>SUMIFS(C49:F49, C6:F6, "19MEE311_CO2")</f>
        <v>4</v>
      </c>
      <c r="J49" s="25">
        <f>SUMIFS(C49:F49, C6:F6, "19MEE311_CO3")</f>
        <v>4</v>
      </c>
      <c r="K49" s="25">
        <f>SUMIFS(C49:F49, C6:F6, "19MEE311_CO4")</f>
        <v>4</v>
      </c>
    </row>
    <row r="50" spans="1:11" x14ac:dyDescent="0.3">
      <c r="A50" s="26" t="s">
        <v>218</v>
      </c>
      <c r="B50" s="26" t="s">
        <v>219</v>
      </c>
      <c r="C50" s="26">
        <v>4</v>
      </c>
      <c r="D50" s="26">
        <v>4</v>
      </c>
      <c r="E50" s="26">
        <v>4</v>
      </c>
      <c r="F50" s="26">
        <v>4</v>
      </c>
      <c r="H50" s="25">
        <f>SUMIFS(C50:F50, C6:F6, "19MEE311_CO1")</f>
        <v>4</v>
      </c>
      <c r="I50" s="25">
        <f>SUMIFS(C50:F50, C6:F6, "19MEE311_CO2")</f>
        <v>4</v>
      </c>
      <c r="J50" s="25">
        <f>SUMIFS(C50:F50, C6:F6, "19MEE311_CO3")</f>
        <v>4</v>
      </c>
      <c r="K50" s="25">
        <f>SUMIFS(C50:F50, C6:F6, "19MEE311_CO4")</f>
        <v>4</v>
      </c>
    </row>
    <row r="51" spans="1:11" x14ac:dyDescent="0.3">
      <c r="A51" s="24" t="s">
        <v>220</v>
      </c>
      <c r="B51" s="24" t="s">
        <v>221</v>
      </c>
      <c r="C51" s="24">
        <v>4</v>
      </c>
      <c r="D51" s="24">
        <v>4</v>
      </c>
      <c r="E51" s="24">
        <v>4</v>
      </c>
      <c r="F51" s="24">
        <v>4</v>
      </c>
      <c r="H51" s="25">
        <f>SUMIFS(C51:F51, C6:F6, "19MEE311_CO1")</f>
        <v>4</v>
      </c>
      <c r="I51" s="25">
        <f>SUMIFS(C51:F51, C6:F6, "19MEE311_CO2")</f>
        <v>4</v>
      </c>
      <c r="J51" s="25">
        <f>SUMIFS(C51:F51, C6:F6, "19MEE311_CO3")</f>
        <v>4</v>
      </c>
      <c r="K51" s="25">
        <f>SUMIFS(C51:F51, C6:F6, "19MEE311_CO4")</f>
        <v>4</v>
      </c>
    </row>
    <row r="52" spans="1:11" x14ac:dyDescent="0.3">
      <c r="A52" s="26" t="s">
        <v>222</v>
      </c>
      <c r="B52" s="26" t="s">
        <v>223</v>
      </c>
      <c r="C52" s="26">
        <v>4</v>
      </c>
      <c r="D52" s="26">
        <v>4</v>
      </c>
      <c r="E52" s="26">
        <v>4</v>
      </c>
      <c r="F52" s="26">
        <v>4</v>
      </c>
      <c r="H52" s="25">
        <f>SUMIFS(C52:F52, C6:F6, "19MEE311_CO1")</f>
        <v>4</v>
      </c>
      <c r="I52" s="25">
        <f>SUMIFS(C52:F52, C6:F6, "19MEE311_CO2")</f>
        <v>4</v>
      </c>
      <c r="J52" s="25">
        <f>SUMIFS(C52:F52, C6:F6, "19MEE311_CO3")</f>
        <v>4</v>
      </c>
      <c r="K52" s="25">
        <f>SUMIFS(C52:F52, C6:F6, "19MEE311_CO4")</f>
        <v>4</v>
      </c>
    </row>
    <row r="53" spans="1:11" x14ac:dyDescent="0.3">
      <c r="A53" s="24" t="s">
        <v>224</v>
      </c>
      <c r="B53" s="24" t="s">
        <v>225</v>
      </c>
      <c r="C53" s="24">
        <v>7.6</v>
      </c>
      <c r="D53" s="24">
        <v>7.6</v>
      </c>
      <c r="E53" s="24">
        <v>7.6</v>
      </c>
      <c r="F53" s="24">
        <v>7.6</v>
      </c>
      <c r="H53" s="25">
        <f>SUMIFS(C53:F53, C6:F6, "19MEE311_CO1")</f>
        <v>7.6</v>
      </c>
      <c r="I53" s="25">
        <f>SUMIFS(C53:F53, C6:F6, "19MEE311_CO2")</f>
        <v>7.6</v>
      </c>
      <c r="J53" s="25">
        <f>SUMIFS(C53:F53, C6:F6, "19MEE311_CO3")</f>
        <v>7.6</v>
      </c>
      <c r="K53" s="25">
        <f>SUMIFS(C53:F53, C6:F6, "19MEE311_CO4")</f>
        <v>7.6</v>
      </c>
    </row>
    <row r="54" spans="1:11" x14ac:dyDescent="0.3">
      <c r="A54" s="26" t="s">
        <v>226</v>
      </c>
      <c r="B54" s="26" t="s">
        <v>227</v>
      </c>
      <c r="C54" s="26">
        <v>4</v>
      </c>
      <c r="D54" s="26">
        <v>4</v>
      </c>
      <c r="E54" s="26">
        <v>4</v>
      </c>
      <c r="F54" s="26">
        <v>4</v>
      </c>
      <c r="H54" s="25">
        <f>SUMIFS(C54:F54, C6:F6, "19MEE311_CO1")</f>
        <v>4</v>
      </c>
      <c r="I54" s="25">
        <f>SUMIFS(C54:F54, C6:F6, "19MEE311_CO2")</f>
        <v>4</v>
      </c>
      <c r="J54" s="25">
        <f>SUMIFS(C54:F54, C6:F6, "19MEE311_CO3")</f>
        <v>4</v>
      </c>
      <c r="K54" s="25">
        <f>SUMIFS(C54:F54, C6:F6, "19MEE311_CO4")</f>
        <v>4</v>
      </c>
    </row>
    <row r="55" spans="1:11" x14ac:dyDescent="0.3">
      <c r="A55" s="24" t="s">
        <v>228</v>
      </c>
      <c r="B55" s="24" t="s">
        <v>229</v>
      </c>
      <c r="C55" s="24">
        <v>6</v>
      </c>
      <c r="D55" s="24">
        <v>6</v>
      </c>
      <c r="E55" s="24">
        <v>6</v>
      </c>
      <c r="F55" s="24">
        <v>6</v>
      </c>
      <c r="H55" s="25">
        <f>SUMIFS(C55:F55, C6:F6, "19MEE311_CO1")</f>
        <v>6</v>
      </c>
      <c r="I55" s="25">
        <f>SUMIFS(C55:F55, C6:F6, "19MEE311_CO2")</f>
        <v>6</v>
      </c>
      <c r="J55" s="25">
        <f>SUMIFS(C55:F55, C6:F6, "19MEE311_CO3")</f>
        <v>6</v>
      </c>
      <c r="K55" s="25">
        <f>SUMIFS(C55:F55, C6:F6, "19MEE311_CO4")</f>
        <v>6</v>
      </c>
    </row>
    <row r="56" spans="1:11" x14ac:dyDescent="0.3">
      <c r="A56" s="26" t="s">
        <v>230</v>
      </c>
      <c r="B56" s="26" t="s">
        <v>231</v>
      </c>
      <c r="C56" s="26">
        <v>4</v>
      </c>
      <c r="D56" s="26">
        <v>4</v>
      </c>
      <c r="E56" s="26">
        <v>4</v>
      </c>
      <c r="F56" s="26">
        <v>4</v>
      </c>
      <c r="H56" s="25">
        <f>SUMIFS(C56:F56, C6:F6, "19MEE311_CO1")</f>
        <v>4</v>
      </c>
      <c r="I56" s="25">
        <f>SUMIFS(C56:F56, C6:F6, "19MEE311_CO2")</f>
        <v>4</v>
      </c>
      <c r="J56" s="25">
        <f>SUMIFS(C56:F56, C6:F6, "19MEE311_CO3")</f>
        <v>4</v>
      </c>
      <c r="K56" s="25">
        <f>SUMIFS(C56:F56, C6:F6, "19MEE311_CO4")</f>
        <v>4</v>
      </c>
    </row>
    <row r="57" spans="1:11" x14ac:dyDescent="0.3">
      <c r="A57" s="24" t="s">
        <v>232</v>
      </c>
      <c r="B57" s="24" t="s">
        <v>233</v>
      </c>
      <c r="C57" s="24">
        <v>6</v>
      </c>
      <c r="D57" s="24">
        <v>6</v>
      </c>
      <c r="E57" s="24">
        <v>6</v>
      </c>
      <c r="F57" s="24">
        <v>6</v>
      </c>
      <c r="H57" s="25">
        <f>SUMIFS(C57:F57, C6:F6, "19MEE311_CO1")</f>
        <v>6</v>
      </c>
      <c r="I57" s="25">
        <f>SUMIFS(C57:F57, C6:F6, "19MEE311_CO2")</f>
        <v>6</v>
      </c>
      <c r="J57" s="25">
        <f>SUMIFS(C57:F57, C6:F6, "19MEE311_CO3")</f>
        <v>6</v>
      </c>
      <c r="K57" s="25">
        <f>SUMIFS(C57:F57, C6:F6, "19MEE311_CO4")</f>
        <v>6</v>
      </c>
    </row>
    <row r="58" spans="1:11" x14ac:dyDescent="0.3">
      <c r="A58" s="26" t="s">
        <v>234</v>
      </c>
      <c r="B58" s="26" t="s">
        <v>235</v>
      </c>
      <c r="C58" s="26">
        <v>7.6</v>
      </c>
      <c r="D58" s="26">
        <v>7.6</v>
      </c>
      <c r="E58" s="26">
        <v>7.6</v>
      </c>
      <c r="F58" s="26">
        <v>7.6</v>
      </c>
      <c r="H58" s="25">
        <f>SUMIFS(C58:F58, C6:F6, "19MEE311_CO1")</f>
        <v>7.6</v>
      </c>
      <c r="I58" s="25">
        <f>SUMIFS(C58:F58, C6:F6, "19MEE311_CO2")</f>
        <v>7.6</v>
      </c>
      <c r="J58" s="25">
        <f>SUMIFS(C58:F58, C6:F6, "19MEE311_CO3")</f>
        <v>7.6</v>
      </c>
      <c r="K58" s="25">
        <f>SUMIFS(C58:F58, C6:F6, "19MEE311_CO4")</f>
        <v>7.6</v>
      </c>
    </row>
    <row r="59" spans="1:11" x14ac:dyDescent="0.3">
      <c r="A59" s="24" t="s">
        <v>236</v>
      </c>
      <c r="B59" s="24" t="s">
        <v>237</v>
      </c>
      <c r="C59" s="24">
        <v>7</v>
      </c>
      <c r="D59" s="24">
        <v>7</v>
      </c>
      <c r="E59" s="24">
        <v>7</v>
      </c>
      <c r="F59" s="24">
        <v>7</v>
      </c>
      <c r="H59" s="25">
        <f>SUMIFS(C59:F59, C6:F6, "19MEE311_CO1")</f>
        <v>7</v>
      </c>
      <c r="I59" s="25">
        <f>SUMIFS(C59:F59, C6:F6, "19MEE311_CO2")</f>
        <v>7</v>
      </c>
      <c r="J59" s="25">
        <f>SUMIFS(C59:F59, C6:F6, "19MEE311_CO3")</f>
        <v>7</v>
      </c>
      <c r="K59" s="25">
        <f>SUMIFS(C59:F59, C6:F6, "19MEE311_CO4")</f>
        <v>7</v>
      </c>
    </row>
    <row r="60" spans="1:11" x14ac:dyDescent="0.3">
      <c r="A60" s="26" t="s">
        <v>238</v>
      </c>
      <c r="B60" s="26" t="s">
        <v>239</v>
      </c>
      <c r="C60" s="26">
        <v>7</v>
      </c>
      <c r="D60" s="26">
        <v>7</v>
      </c>
      <c r="E60" s="26">
        <v>7</v>
      </c>
      <c r="F60" s="26">
        <v>7</v>
      </c>
      <c r="H60" s="25">
        <f>SUMIFS(C60:F60, C6:F6, "19MEE311_CO1")</f>
        <v>7</v>
      </c>
      <c r="I60" s="25">
        <f>SUMIFS(C60:F60, C6:F6, "19MEE311_CO2")</f>
        <v>7</v>
      </c>
      <c r="J60" s="25">
        <f>SUMIFS(C60:F60, C6:F6, "19MEE311_CO3")</f>
        <v>7</v>
      </c>
      <c r="K60" s="25">
        <f>SUMIFS(C60:F60, C6:F6, "19MEE311_CO4")</f>
        <v>7</v>
      </c>
    </row>
    <row r="61" spans="1:11" x14ac:dyDescent="0.3">
      <c r="A61" s="24" t="s">
        <v>240</v>
      </c>
      <c r="B61" s="24" t="s">
        <v>241</v>
      </c>
      <c r="C61" s="24">
        <v>4.4000000000000004</v>
      </c>
      <c r="D61" s="24">
        <v>4.4000000000000004</v>
      </c>
      <c r="E61" s="24">
        <v>4.4000000000000004</v>
      </c>
      <c r="F61" s="24">
        <v>4.4000000000000004</v>
      </c>
      <c r="H61" s="25">
        <f>SUMIFS(C61:F61, C6:F6, "19MEE311_CO1")</f>
        <v>4.4000000000000004</v>
      </c>
      <c r="I61" s="25">
        <f>SUMIFS(C61:F61, C6:F6, "19MEE311_CO2")</f>
        <v>4.4000000000000004</v>
      </c>
      <c r="J61" s="25">
        <f>SUMIFS(C61:F61, C6:F6, "19MEE311_CO3")</f>
        <v>4.4000000000000004</v>
      </c>
      <c r="K61" s="25">
        <f>SUMIFS(C61:F61, C6:F6, "19MEE311_CO4")</f>
        <v>4.4000000000000004</v>
      </c>
    </row>
    <row r="62" spans="1:11" x14ac:dyDescent="0.3">
      <c r="A62" s="26" t="s">
        <v>242</v>
      </c>
      <c r="B62" s="26" t="s">
        <v>243</v>
      </c>
      <c r="C62" s="26">
        <v>7</v>
      </c>
      <c r="D62" s="26">
        <v>7</v>
      </c>
      <c r="E62" s="26">
        <v>7</v>
      </c>
      <c r="F62" s="26">
        <v>7</v>
      </c>
      <c r="H62" s="25">
        <f>SUMIFS(C62:F62, C6:F6, "19MEE311_CO1")</f>
        <v>7</v>
      </c>
      <c r="I62" s="25">
        <f>SUMIFS(C62:F62, C6:F6, "19MEE311_CO2")</f>
        <v>7</v>
      </c>
      <c r="J62" s="25">
        <f>SUMIFS(C62:F62, C6:F6, "19MEE311_CO3")</f>
        <v>7</v>
      </c>
      <c r="K62" s="25">
        <f>SUMIFS(C62:F62, C6:F6, "19MEE311_CO4")</f>
        <v>7</v>
      </c>
    </row>
    <row r="63" spans="1:11" x14ac:dyDescent="0.3">
      <c r="A63" s="24" t="s">
        <v>244</v>
      </c>
      <c r="B63" s="24" t="s">
        <v>245</v>
      </c>
      <c r="C63" s="24">
        <v>4</v>
      </c>
      <c r="D63" s="24">
        <v>4</v>
      </c>
      <c r="E63" s="24">
        <v>4</v>
      </c>
      <c r="F63" s="24">
        <v>4</v>
      </c>
      <c r="H63" s="25">
        <f>SUMIFS(C63:F63, C6:F6, "19MEE311_CO1")</f>
        <v>4</v>
      </c>
      <c r="I63" s="25">
        <f>SUMIFS(C63:F63, C6:F6, "19MEE311_CO2")</f>
        <v>4</v>
      </c>
      <c r="J63" s="25">
        <f>SUMIFS(C63:F63, C6:F6, "19MEE311_CO3")</f>
        <v>4</v>
      </c>
      <c r="K63" s="25">
        <f>SUMIFS(C63:F63, C6:F6, "19MEE311_CO4")</f>
        <v>4</v>
      </c>
    </row>
    <row r="64" spans="1:11" x14ac:dyDescent="0.3">
      <c r="A64" s="26" t="s">
        <v>246</v>
      </c>
      <c r="B64" s="26" t="s">
        <v>247</v>
      </c>
      <c r="C64" s="26">
        <v>8.1999999999999993</v>
      </c>
      <c r="D64" s="26">
        <v>8.1999999999999993</v>
      </c>
      <c r="E64" s="26">
        <v>8.1999999999999993</v>
      </c>
      <c r="F64" s="26">
        <v>8.1999999999999993</v>
      </c>
      <c r="H64" s="25">
        <f>SUMIFS(C64:F64, C6:F6, "19MEE311_CO1")</f>
        <v>8.1999999999999993</v>
      </c>
      <c r="I64" s="25">
        <f>SUMIFS(C64:F64, C6:F6, "19MEE311_CO2")</f>
        <v>8.1999999999999993</v>
      </c>
      <c r="J64" s="25">
        <f>SUMIFS(C64:F64, C6:F6, "19MEE311_CO3")</f>
        <v>8.1999999999999993</v>
      </c>
      <c r="K64" s="25">
        <f>SUMIFS(C64:F64, C6:F6, "19MEE311_CO4")</f>
        <v>8.1999999999999993</v>
      </c>
    </row>
    <row r="65" spans="1:11" x14ac:dyDescent="0.3">
      <c r="A65" s="24" t="s">
        <v>248</v>
      </c>
      <c r="B65" s="24" t="s">
        <v>249</v>
      </c>
      <c r="C65" s="24">
        <v>6.8</v>
      </c>
      <c r="D65" s="24">
        <v>6.8</v>
      </c>
      <c r="E65" s="24">
        <v>6.8</v>
      </c>
      <c r="F65" s="24">
        <v>6.8</v>
      </c>
      <c r="H65" s="25">
        <f>SUMIFS(C65:F65, C6:F6, "19MEE311_CO1")</f>
        <v>6.8</v>
      </c>
      <c r="I65" s="25">
        <f>SUMIFS(C65:F65, C6:F6, "19MEE311_CO2")</f>
        <v>6.8</v>
      </c>
      <c r="J65" s="25">
        <f>SUMIFS(C65:F65, C6:F6, "19MEE311_CO3")</f>
        <v>6.8</v>
      </c>
      <c r="K65" s="25">
        <f>SUMIFS(C65:F65, C6:F6, "19MEE311_CO4")</f>
        <v>6.8</v>
      </c>
    </row>
    <row r="68" spans="1:11" x14ac:dyDescent="0.3">
      <c r="A68" s="27" t="s">
        <v>56</v>
      </c>
      <c r="B68" s="49" t="s">
        <v>57</v>
      </c>
      <c r="C68" s="47"/>
    </row>
    <row r="69" spans="1:11" x14ac:dyDescent="0.3">
      <c r="A69" s="28" t="s">
        <v>58</v>
      </c>
      <c r="B69" s="46" t="s">
        <v>59</v>
      </c>
      <c r="C69" s="47"/>
    </row>
    <row r="70" spans="1:11" x14ac:dyDescent="0.3">
      <c r="A70" s="29" t="s">
        <v>60</v>
      </c>
      <c r="B70" s="48" t="s">
        <v>61</v>
      </c>
      <c r="C70" s="47"/>
    </row>
    <row r="71" spans="1:11" x14ac:dyDescent="0.3">
      <c r="A71" s="30" t="s">
        <v>75</v>
      </c>
      <c r="B71" s="51" t="s">
        <v>76</v>
      </c>
      <c r="C71" s="47"/>
    </row>
    <row r="72" spans="1:11" x14ac:dyDescent="0.3">
      <c r="A72" s="31" t="s">
        <v>77</v>
      </c>
      <c r="B72" s="50" t="s">
        <v>78</v>
      </c>
      <c r="C72" s="47"/>
    </row>
  </sheetData>
  <sheetProtection shee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95" priority="34">
      <formula>ISBLANK(A11)</formula>
    </cfRule>
  </conditionalFormatting>
  <conditionalFormatting sqref="C3">
    <cfRule type="expression" dxfId="94" priority="2">
      <formula>ISBLANK(C3)</formula>
    </cfRule>
  </conditionalFormatting>
  <conditionalFormatting sqref="C4">
    <cfRule type="expression" dxfId="93" priority="4">
      <formula>ISBLANK(C4)</formula>
    </cfRule>
  </conditionalFormatting>
  <conditionalFormatting sqref="C5">
    <cfRule type="expression" dxfId="92" priority="6">
      <formula>ISBLANK(C5)</formula>
    </cfRule>
  </conditionalFormatting>
  <conditionalFormatting sqref="C10">
    <cfRule type="expression" dxfId="91" priority="33">
      <formula>COUNTIF(C11:C65, "&gt;="&amp;$C$4)=0</formula>
    </cfRule>
  </conditionalFormatting>
  <conditionalFormatting sqref="C11:C65">
    <cfRule type="expression" dxfId="90" priority="35">
      <formula>C11&gt;$C$3</formula>
    </cfRule>
  </conditionalFormatting>
  <conditionalFormatting sqref="C3:F3">
    <cfRule type="expression" dxfId="89" priority="1">
      <formula>OR(C3&gt;100,C3&lt;0)</formula>
    </cfRule>
  </conditionalFormatting>
  <conditionalFormatting sqref="C4:F4">
    <cfRule type="expression" dxfId="88" priority="3">
      <formula>OR(C4&gt;max_marks_cell,C4&lt;0)</formula>
    </cfRule>
  </conditionalFormatting>
  <conditionalFormatting sqref="C5:F5">
    <cfRule type="expression" dxfId="87" priority="5">
      <formula>OR(C5&gt;4,C5&lt;0)</formula>
    </cfRule>
  </conditionalFormatting>
  <conditionalFormatting sqref="C7:F7">
    <cfRule type="expression" dxfId="86" priority="7">
      <formula>OR(C7&gt;100,C7&lt;0)</formula>
    </cfRule>
    <cfRule type="expression" dxfId="85" priority="8">
      <formula>ISBLANK(C7)</formula>
    </cfRule>
  </conditionalFormatting>
  <conditionalFormatting sqref="D10">
    <cfRule type="expression" dxfId="84" priority="38">
      <formula>COUNTIF(D11:D65, "&gt;="&amp;$D$4)=0</formula>
    </cfRule>
  </conditionalFormatting>
  <conditionalFormatting sqref="D11:D65">
    <cfRule type="expression" dxfId="83" priority="40">
      <formula>D11&gt;$D$3</formula>
    </cfRule>
  </conditionalFormatting>
  <conditionalFormatting sqref="D3:F5">
    <cfRule type="expression" dxfId="82" priority="10">
      <formula>ISBLANK(D3)</formula>
    </cfRule>
  </conditionalFormatting>
  <conditionalFormatting sqref="E10">
    <cfRule type="expression" dxfId="81" priority="43">
      <formula>COUNTIF(E11:E65, "&gt;="&amp;$E$4)=0</formula>
    </cfRule>
  </conditionalFormatting>
  <conditionalFormatting sqref="E11:E65">
    <cfRule type="expression" dxfId="80" priority="45">
      <formula>E11&gt;$E$3</formula>
    </cfRule>
  </conditionalFormatting>
  <conditionalFormatting sqref="F10">
    <cfRule type="expression" dxfId="79" priority="48">
      <formula>COUNTIF(F11:F65, "&gt;="&amp;$F$4)=0</formula>
    </cfRule>
  </conditionalFormatting>
  <conditionalFormatting sqref="F11:F65">
    <cfRule type="expression" dxfId="7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2"/>
  <sheetViews>
    <sheetView topLeftCell="N1" workbookViewId="0">
      <selection activeCell="R6" sqref="R6"/>
    </sheetView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f>SUMIFS(C3:R3, C6:R6, "19MEE311_CO1")</f>
        <v>35</v>
      </c>
      <c r="U3" s="25">
        <f>SUMIFS(C3:R3, C6:R6, "19MEE311_CO2")</f>
        <v>50</v>
      </c>
      <c r="V3" s="25">
        <f>SUMIFS(C3:R3, C6:R6, "19MEE311_CO3")</f>
        <v>25</v>
      </c>
      <c r="W3" s="25">
        <f>SUMIFS(C3:R3, C6:R6, "19MEE311_CO4")</f>
        <v>25</v>
      </c>
    </row>
    <row r="4" spans="1:23" x14ac:dyDescent="0.3">
      <c r="A4" s="2"/>
      <c r="B4" s="22" t="s">
        <v>68</v>
      </c>
      <c r="C4" s="26">
        <f>A_Input_Details!B14/100*C3</f>
        <v>5</v>
      </c>
      <c r="D4" s="26">
        <f>A_Input_Details!B14/100*D3</f>
        <v>5</v>
      </c>
      <c r="E4" s="26">
        <f>A_Input_Details!B14/100*E3</f>
        <v>5</v>
      </c>
      <c r="F4" s="26">
        <f>A_Input_Details!B14/100*F3</f>
        <v>5</v>
      </c>
      <c r="G4" s="26">
        <f>A_Input_Details!B14/100*G3</f>
        <v>5</v>
      </c>
      <c r="H4" s="26">
        <f>A_Input_Details!B14/100*H3</f>
        <v>5</v>
      </c>
      <c r="I4" s="26">
        <f>A_Input_Details!B14/100*I3</f>
        <v>5</v>
      </c>
      <c r="J4" s="26">
        <f>A_Input_Details!B14/100*J3</f>
        <v>5</v>
      </c>
      <c r="K4" s="26">
        <f>A_Input_Details!B14/100*K3</f>
        <v>5</v>
      </c>
      <c r="L4" s="26">
        <f>A_Input_Details!B14/100*L3</f>
        <v>5</v>
      </c>
      <c r="M4" s="26">
        <f>A_Input_Details!B14/100*M3</f>
        <v>2.5</v>
      </c>
      <c r="N4" s="26">
        <f>A_Input_Details!B14/100*N3</f>
        <v>2.5</v>
      </c>
      <c r="O4" s="26">
        <f>A_Input_Details!B14/100*O3</f>
        <v>2.5</v>
      </c>
      <c r="P4" s="26">
        <f>A_Input_Details!B14/100*P3</f>
        <v>2.5</v>
      </c>
      <c r="Q4" s="26">
        <f>A_Input_Details!B14/100*Q3</f>
        <v>2.5</v>
      </c>
      <c r="R4" s="26">
        <f>A_Input_Details!B14/100*R3</f>
        <v>5</v>
      </c>
      <c r="T4" s="25">
        <f>SUMIFS(C4:R4, C6:R6, "19MEE311_CO1")</f>
        <v>17.5</v>
      </c>
      <c r="U4" s="25">
        <f>SUMIFS(C4:R4, C6:R6, "19MEE311_CO2")</f>
        <v>25</v>
      </c>
      <c r="V4" s="25">
        <f>SUMIFS(C4:R4, C6:R6, "19MEE311_CO3")</f>
        <v>12.5</v>
      </c>
      <c r="W4" s="25">
        <f>SUMIFS(C4:R4, C6:R6, "19MEE311_CO4")</f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tr">
        <f t="shared" ref="C6:R6" si="0">CONCATENATE("19MEE311_CO", C5)</f>
        <v>19MEE311_CO1</v>
      </c>
      <c r="D6" s="5" t="str">
        <f t="shared" si="0"/>
        <v>19MEE311_CO2</v>
      </c>
      <c r="E6" s="5" t="str">
        <f t="shared" si="0"/>
        <v>19MEE311_CO3</v>
      </c>
      <c r="F6" s="5" t="str">
        <f t="shared" si="0"/>
        <v>19MEE311_CO4</v>
      </c>
      <c r="G6" s="5" t="str">
        <f t="shared" si="0"/>
        <v>19MEE311_CO1</v>
      </c>
      <c r="H6" s="5" t="str">
        <f t="shared" si="0"/>
        <v>19MEE311_CO2</v>
      </c>
      <c r="I6" s="5" t="str">
        <f t="shared" si="0"/>
        <v>19MEE311_CO1</v>
      </c>
      <c r="J6" s="5" t="str">
        <f t="shared" si="0"/>
        <v>19MEE311_CO2</v>
      </c>
      <c r="K6" s="5" t="str">
        <f t="shared" si="0"/>
        <v>19MEE311_CO3</v>
      </c>
      <c r="L6" s="5" t="str">
        <f t="shared" si="0"/>
        <v>19MEE311_CO4</v>
      </c>
      <c r="M6" s="5" t="str">
        <f t="shared" si="0"/>
        <v>19MEE311_CO1</v>
      </c>
      <c r="N6" s="5" t="str">
        <f t="shared" si="0"/>
        <v>19MEE311_CO2</v>
      </c>
      <c r="O6" s="5" t="str">
        <f t="shared" si="0"/>
        <v>19MEE311_CO3</v>
      </c>
      <c r="P6" s="5" t="str">
        <f t="shared" si="0"/>
        <v>19MEE311_CO4</v>
      </c>
      <c r="Q6" s="5" t="str">
        <f t="shared" si="0"/>
        <v>19MEE311_CO2</v>
      </c>
      <c r="R6" s="5" t="str">
        <f t="shared" si="0"/>
        <v>19MEE311_CO2</v>
      </c>
    </row>
    <row r="7" spans="1:23" x14ac:dyDescent="0.3">
      <c r="A7" s="2"/>
      <c r="B7" s="22" t="s">
        <v>71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4" t="s">
        <v>72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23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79</v>
      </c>
      <c r="H10" s="22" t="s">
        <v>80</v>
      </c>
      <c r="I10" s="22" t="s">
        <v>81</v>
      </c>
      <c r="J10" s="22" t="s">
        <v>82</v>
      </c>
      <c r="K10" s="22" t="s">
        <v>83</v>
      </c>
      <c r="L10" s="22" t="s">
        <v>84</v>
      </c>
      <c r="M10" s="22" t="s">
        <v>85</v>
      </c>
      <c r="N10" s="22" t="s">
        <v>86</v>
      </c>
      <c r="O10" s="22" t="s">
        <v>87</v>
      </c>
      <c r="P10" s="22" t="s">
        <v>88</v>
      </c>
      <c r="Q10" s="22" t="s">
        <v>89</v>
      </c>
      <c r="R10" s="22" t="s">
        <v>90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5</v>
      </c>
      <c r="D11" s="24">
        <v>5</v>
      </c>
      <c r="E11" s="24">
        <v>5</v>
      </c>
      <c r="F11" s="24">
        <v>5</v>
      </c>
      <c r="G11" s="24">
        <v>6</v>
      </c>
      <c r="H11" s="24">
        <v>6</v>
      </c>
      <c r="I11" s="24">
        <v>8</v>
      </c>
      <c r="J11" s="24">
        <v>8</v>
      </c>
      <c r="K11" s="24">
        <v>8</v>
      </c>
      <c r="L11" s="24">
        <v>8</v>
      </c>
      <c r="M11" s="24">
        <v>3</v>
      </c>
      <c r="N11" s="24">
        <v>3</v>
      </c>
      <c r="O11" s="24">
        <v>3</v>
      </c>
      <c r="P11" s="24">
        <v>3</v>
      </c>
      <c r="Q11" s="24">
        <v>4</v>
      </c>
      <c r="R11" s="24">
        <v>3</v>
      </c>
      <c r="T11" s="25">
        <f>SUMIFS(C11:R11, C6:R6, "19MEE311_CO1")</f>
        <v>22</v>
      </c>
      <c r="U11" s="25">
        <f>SUMIFS(C11:R11, C6:R6, "19MEE311_CO2")</f>
        <v>29</v>
      </c>
      <c r="V11" s="25">
        <f>SUMIFS(C11:R11, C6:R6, "19MEE311_CO3")</f>
        <v>16</v>
      </c>
      <c r="W11" s="25">
        <f>SUMIFS(C11:R11, C6:R6, "19MEE311_CO4")</f>
        <v>16</v>
      </c>
    </row>
    <row r="12" spans="1:23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5">
        <f>SUMIFS(C12:R12, C6:R6, "19MEE311_CO1")</f>
        <v>0</v>
      </c>
      <c r="U12" s="25">
        <f>SUMIFS(C12:R12, C6:R6, "19MEE311_CO2")</f>
        <v>0</v>
      </c>
      <c r="V12" s="25">
        <f>SUMIFS(C12:R12, C6:R6, "19MEE311_CO3")</f>
        <v>0</v>
      </c>
      <c r="W12" s="25">
        <f>SUMIFS(C12:R12, C6:R6, "19MEE311_CO4")</f>
        <v>0</v>
      </c>
    </row>
    <row r="13" spans="1:23" x14ac:dyDescent="0.3">
      <c r="A13" s="24"/>
      <c r="B13" s="24"/>
      <c r="C13" s="24">
        <v>5</v>
      </c>
      <c r="D13" s="24">
        <v>5</v>
      </c>
      <c r="E13" s="24">
        <v>5</v>
      </c>
      <c r="F13" s="24">
        <v>5</v>
      </c>
      <c r="G13" s="24">
        <v>5</v>
      </c>
      <c r="H13" s="24">
        <v>5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4">
        <v>3</v>
      </c>
      <c r="P13" s="24">
        <v>3</v>
      </c>
      <c r="Q13" s="24">
        <v>4</v>
      </c>
      <c r="R13" s="24">
        <v>4</v>
      </c>
      <c r="T13" s="25">
        <f>SUMIFS(C13:R13, C6:R6, "19MEE311_CO1")</f>
        <v>16</v>
      </c>
      <c r="U13" s="25">
        <f>SUMIFS(C13:R13, C6:R6, "19MEE311_CO2")</f>
        <v>24</v>
      </c>
      <c r="V13" s="25">
        <f>SUMIFS(C13:R13, C6:R6, "19MEE311_CO3")</f>
        <v>11</v>
      </c>
      <c r="W13" s="25">
        <f>SUMIFS(C13:R13, C6:R6, "19MEE311_CO4")</f>
        <v>11</v>
      </c>
    </row>
    <row r="14" spans="1:23" x14ac:dyDescent="0.3">
      <c r="A14" s="26"/>
      <c r="B14" s="26"/>
      <c r="C14" s="26">
        <v>0</v>
      </c>
      <c r="D14" s="26">
        <v>0</v>
      </c>
      <c r="E14" s="26">
        <v>0</v>
      </c>
      <c r="F14" s="26">
        <v>0</v>
      </c>
      <c r="G14" s="26">
        <v>3</v>
      </c>
      <c r="H14" s="26">
        <v>3</v>
      </c>
      <c r="I14" s="26">
        <v>3</v>
      </c>
      <c r="J14" s="26">
        <v>3</v>
      </c>
      <c r="K14" s="26">
        <v>3</v>
      </c>
      <c r="L14" s="26">
        <v>3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T14" s="25">
        <f>SUMIFS(C14:R14, C6:R6, "19MEE311_CO1")</f>
        <v>6</v>
      </c>
      <c r="U14" s="25">
        <f>SUMIFS(C14:R14, C6:R6, "19MEE311_CO2")</f>
        <v>7</v>
      </c>
      <c r="V14" s="25">
        <f>SUMIFS(C14:R14, C6:R6, "19MEE311_CO3")</f>
        <v>3</v>
      </c>
      <c r="W14" s="25">
        <f>SUMIFS(C14:R14, C6:R6, "19MEE311_CO4")</f>
        <v>3</v>
      </c>
    </row>
    <row r="15" spans="1:23" x14ac:dyDescent="0.3">
      <c r="A15" s="24"/>
      <c r="B15" s="24"/>
      <c r="C15" s="24">
        <v>5</v>
      </c>
      <c r="D15" s="24">
        <v>5</v>
      </c>
      <c r="E15" s="24">
        <v>5</v>
      </c>
      <c r="F15" s="24">
        <v>5</v>
      </c>
      <c r="G15" s="24">
        <v>7</v>
      </c>
      <c r="H15" s="24">
        <v>7</v>
      </c>
      <c r="I15" s="24">
        <v>7</v>
      </c>
      <c r="J15" s="24">
        <v>7</v>
      </c>
      <c r="K15" s="24">
        <v>7</v>
      </c>
      <c r="L15" s="24">
        <v>7</v>
      </c>
      <c r="M15" s="24">
        <v>4</v>
      </c>
      <c r="N15" s="24">
        <v>4</v>
      </c>
      <c r="O15" s="24">
        <v>4</v>
      </c>
      <c r="P15" s="24">
        <v>4</v>
      </c>
      <c r="Q15" s="24">
        <v>4</v>
      </c>
      <c r="R15" s="24">
        <v>4</v>
      </c>
      <c r="T15" s="25">
        <f>SUMIFS(C15:R15, C6:R6, "19MEE311_CO1")</f>
        <v>23</v>
      </c>
      <c r="U15" s="25">
        <f>SUMIFS(C15:R15, C6:R6, "19MEE311_CO2")</f>
        <v>31</v>
      </c>
      <c r="V15" s="25">
        <f>SUMIFS(C15:R15, C6:R6, "19MEE311_CO3")</f>
        <v>16</v>
      </c>
      <c r="W15" s="25">
        <f>SUMIFS(C15:R15, C6:R6, "19MEE311_CO4")</f>
        <v>16</v>
      </c>
    </row>
    <row r="16" spans="1:23" x14ac:dyDescent="0.3">
      <c r="A16" s="26"/>
      <c r="B16" s="26"/>
      <c r="C16" s="26">
        <v>0</v>
      </c>
      <c r="D16" s="26">
        <v>0</v>
      </c>
      <c r="E16" s="26">
        <v>0</v>
      </c>
      <c r="F16" s="26">
        <v>0</v>
      </c>
      <c r="G16" s="26">
        <v>3</v>
      </c>
      <c r="H16" s="26">
        <v>3</v>
      </c>
      <c r="I16" s="26">
        <v>3</v>
      </c>
      <c r="J16" s="26">
        <v>3</v>
      </c>
      <c r="K16" s="26">
        <v>3</v>
      </c>
      <c r="L16" s="26">
        <v>3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2</v>
      </c>
      <c r="T16" s="25">
        <f>SUMIFS(C16:R16, C6:R6, "19MEE311_CO1")</f>
        <v>6</v>
      </c>
      <c r="U16" s="25">
        <f>SUMIFS(C16:R16, C6:R6, "19MEE311_CO2")</f>
        <v>8</v>
      </c>
      <c r="V16" s="25">
        <f>SUMIFS(C16:R16, C6:R6, "19MEE311_CO3")</f>
        <v>3</v>
      </c>
      <c r="W16" s="25">
        <f>SUMIFS(C16:R16, C6:R6, "19MEE311_CO4")</f>
        <v>3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4</v>
      </c>
      <c r="H17" s="24">
        <v>4</v>
      </c>
      <c r="I17" s="24">
        <v>4</v>
      </c>
      <c r="J17" s="24">
        <v>4</v>
      </c>
      <c r="K17" s="24">
        <v>4</v>
      </c>
      <c r="L17" s="24">
        <v>4</v>
      </c>
      <c r="M17" s="24">
        <v>3</v>
      </c>
      <c r="N17" s="24">
        <v>3</v>
      </c>
      <c r="O17" s="24">
        <v>3</v>
      </c>
      <c r="P17" s="24">
        <v>3</v>
      </c>
      <c r="Q17" s="24">
        <v>5</v>
      </c>
      <c r="R17" s="24">
        <v>3</v>
      </c>
      <c r="T17" s="25">
        <f>SUMIFS(C17:R17, C6:R6, "19MEE311_CO1")</f>
        <v>17</v>
      </c>
      <c r="U17" s="25">
        <f>SUMIFS(C17:R17, C6:R6, "19MEE311_CO2")</f>
        <v>25</v>
      </c>
      <c r="V17" s="25">
        <f>SUMIFS(C17:R17, C6:R6, "19MEE311_CO3")</f>
        <v>13</v>
      </c>
      <c r="W17" s="25">
        <f>SUMIFS(C17:R17, C6:R6, "19MEE311_CO4")</f>
        <v>13</v>
      </c>
    </row>
    <row r="18" spans="1:23" x14ac:dyDescent="0.3">
      <c r="A18" s="26"/>
      <c r="B18" s="26"/>
      <c r="C18" s="26">
        <v>0</v>
      </c>
      <c r="D18" s="26">
        <v>0</v>
      </c>
      <c r="E18" s="26">
        <v>0</v>
      </c>
      <c r="F18" s="26">
        <v>0</v>
      </c>
      <c r="G18" s="26">
        <v>4</v>
      </c>
      <c r="H18" s="26">
        <v>4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4</v>
      </c>
      <c r="R18" s="26">
        <v>3</v>
      </c>
      <c r="T18" s="25">
        <f>SUMIFS(C18:R18, C6:R6, "19MEE311_CO1")</f>
        <v>4</v>
      </c>
      <c r="U18" s="25">
        <f>SUMIFS(C18:R18, C6:R6, "19MEE311_CO2")</f>
        <v>11</v>
      </c>
      <c r="V18" s="25">
        <f>SUMIFS(C18:R18, C6:R6, "19MEE311_CO3")</f>
        <v>0</v>
      </c>
      <c r="W18" s="25">
        <f>SUMIFS(C18:R18, C6:R6, "19MEE311_CO4")</f>
        <v>0</v>
      </c>
    </row>
    <row r="19" spans="1:23" x14ac:dyDescent="0.3">
      <c r="A19" s="24"/>
      <c r="B19" s="24"/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T19" s="25">
        <f>SUMIFS(C19:R19, C6:R6, "19MEE311_CO1")</f>
        <v>3</v>
      </c>
      <c r="U19" s="25">
        <f>SUMIFS(C19:R19, C6:R6, "19MEE311_CO2")</f>
        <v>3</v>
      </c>
      <c r="V19" s="25">
        <f>SUMIFS(C19:R19, C6:R6, "19MEE311_CO3")</f>
        <v>2</v>
      </c>
      <c r="W19" s="25">
        <f>SUMIFS(C19:R19, C6:R6, "19MEE311_CO4")</f>
        <v>2</v>
      </c>
    </row>
    <row r="20" spans="1:23" x14ac:dyDescent="0.3">
      <c r="A20" s="26"/>
      <c r="B20" s="26"/>
      <c r="C20" s="26">
        <v>5</v>
      </c>
      <c r="D20" s="26">
        <v>5</v>
      </c>
      <c r="E20" s="26">
        <v>5</v>
      </c>
      <c r="F20" s="26">
        <v>5</v>
      </c>
      <c r="G20" s="26">
        <v>0</v>
      </c>
      <c r="H20" s="26">
        <v>0</v>
      </c>
      <c r="I20" s="26">
        <v>4</v>
      </c>
      <c r="J20" s="26">
        <v>4</v>
      </c>
      <c r="K20" s="26">
        <v>4</v>
      </c>
      <c r="L20" s="26">
        <v>4</v>
      </c>
      <c r="M20" s="26">
        <v>0</v>
      </c>
      <c r="N20" s="26">
        <v>0</v>
      </c>
      <c r="O20" s="26">
        <v>0</v>
      </c>
      <c r="P20" s="26">
        <v>0</v>
      </c>
      <c r="Q20" s="26">
        <v>5</v>
      </c>
      <c r="R20" s="26">
        <v>3</v>
      </c>
      <c r="T20" s="25">
        <f>SUMIFS(C20:R20, C6:R6, "19MEE311_CO1")</f>
        <v>9</v>
      </c>
      <c r="U20" s="25">
        <f>SUMIFS(C20:R20, C6:R6, "19MEE311_CO2")</f>
        <v>17</v>
      </c>
      <c r="V20" s="25">
        <f>SUMIFS(C20:R20, C6:R6, "19MEE311_CO3")</f>
        <v>9</v>
      </c>
      <c r="W20" s="25">
        <f>SUMIFS(C20:R20, C6:R6, "19MEE311_CO4")</f>
        <v>9</v>
      </c>
    </row>
    <row r="21" spans="1:23" x14ac:dyDescent="0.3">
      <c r="A21" s="24"/>
      <c r="B21" s="24"/>
      <c r="C21" s="24">
        <v>5</v>
      </c>
      <c r="D21" s="24">
        <v>5</v>
      </c>
      <c r="E21" s="24">
        <v>5</v>
      </c>
      <c r="F21" s="24">
        <v>5</v>
      </c>
      <c r="G21" s="24">
        <v>5</v>
      </c>
      <c r="H21" s="24">
        <v>5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3</v>
      </c>
      <c r="R21" s="24">
        <v>4</v>
      </c>
      <c r="T21" s="25">
        <f>SUMIFS(C21:R21, C6:R6, "19MEE311_CO1")</f>
        <v>10</v>
      </c>
      <c r="U21" s="25">
        <f>SUMIFS(C21:R21, C6:R6, "19MEE311_CO2")</f>
        <v>17</v>
      </c>
      <c r="V21" s="25">
        <f>SUMIFS(C21:R21, C6:R6, "19MEE311_CO3")</f>
        <v>5</v>
      </c>
      <c r="W21" s="25">
        <f>SUMIFS(C21:R21, C6:R6, "19MEE311_CO4")</f>
        <v>5</v>
      </c>
    </row>
    <row r="22" spans="1:23" x14ac:dyDescent="0.3">
      <c r="A22" s="26"/>
      <c r="B22" s="26"/>
      <c r="C22" s="26">
        <v>1</v>
      </c>
      <c r="D22" s="26">
        <v>1</v>
      </c>
      <c r="E22" s="26">
        <v>1</v>
      </c>
      <c r="F22" s="26">
        <v>1</v>
      </c>
      <c r="G22" s="26">
        <v>2</v>
      </c>
      <c r="H22" s="26">
        <v>2</v>
      </c>
      <c r="I22" s="26">
        <v>0</v>
      </c>
      <c r="J22" s="26">
        <v>0</v>
      </c>
      <c r="K22" s="26">
        <v>0</v>
      </c>
      <c r="L22" s="26">
        <v>0</v>
      </c>
      <c r="M22" s="26">
        <v>3</v>
      </c>
      <c r="N22" s="26">
        <v>3</v>
      </c>
      <c r="O22" s="26">
        <v>3</v>
      </c>
      <c r="P22" s="26">
        <v>3</v>
      </c>
      <c r="Q22" s="26">
        <v>3</v>
      </c>
      <c r="R22" s="26">
        <v>3</v>
      </c>
      <c r="T22" s="25">
        <f>SUMIFS(C22:R22, C6:R6, "19MEE311_CO1")</f>
        <v>6</v>
      </c>
      <c r="U22" s="25">
        <f>SUMIFS(C22:R22, C6:R6, "19MEE311_CO2")</f>
        <v>12</v>
      </c>
      <c r="V22" s="25">
        <f>SUMIFS(C22:R22, C6:R6, "19MEE311_CO3")</f>
        <v>4</v>
      </c>
      <c r="W22" s="25">
        <f>SUMIFS(C22:R22, C6:R6, "19MEE311_CO4")</f>
        <v>4</v>
      </c>
    </row>
    <row r="23" spans="1:23" x14ac:dyDescent="0.3">
      <c r="A23" s="24"/>
      <c r="B23" s="24"/>
      <c r="C23" s="24">
        <v>0</v>
      </c>
      <c r="D23" s="24">
        <v>0</v>
      </c>
      <c r="E23" s="24">
        <v>0</v>
      </c>
      <c r="F23" s="24">
        <v>0</v>
      </c>
      <c r="G23" s="24">
        <v>3</v>
      </c>
      <c r="H23" s="24">
        <v>3</v>
      </c>
      <c r="I23" s="24">
        <v>2</v>
      </c>
      <c r="J23" s="24">
        <v>2</v>
      </c>
      <c r="K23" s="24">
        <v>2</v>
      </c>
      <c r="L23" s="24">
        <v>2</v>
      </c>
      <c r="M23" s="24">
        <v>1</v>
      </c>
      <c r="N23" s="24">
        <v>1</v>
      </c>
      <c r="O23" s="24">
        <v>1</v>
      </c>
      <c r="P23" s="24">
        <v>1</v>
      </c>
      <c r="Q23" s="24">
        <v>4</v>
      </c>
      <c r="R23" s="24">
        <v>2</v>
      </c>
      <c r="T23" s="25">
        <f>SUMIFS(C23:R23, C6:R6, "19MEE311_CO1")</f>
        <v>6</v>
      </c>
      <c r="U23" s="25">
        <f>SUMIFS(C23:R23, C6:R6, "19MEE311_CO2")</f>
        <v>12</v>
      </c>
      <c r="V23" s="25">
        <f>SUMIFS(C23:R23, C6:R6, "19MEE311_CO3")</f>
        <v>3</v>
      </c>
      <c r="W23" s="25">
        <f>SUMIFS(C23:R23, C6:R6, "19MEE311_CO4")</f>
        <v>3</v>
      </c>
    </row>
    <row r="24" spans="1:23" x14ac:dyDescent="0.3">
      <c r="A24" s="26"/>
      <c r="B24" s="26"/>
      <c r="C24" s="26">
        <v>5</v>
      </c>
      <c r="D24" s="26">
        <v>5</v>
      </c>
      <c r="E24" s="26">
        <v>5</v>
      </c>
      <c r="F24" s="26">
        <v>5</v>
      </c>
      <c r="G24" s="26">
        <v>3</v>
      </c>
      <c r="H24" s="26">
        <v>3</v>
      </c>
      <c r="I24" s="26">
        <v>7</v>
      </c>
      <c r="J24" s="26">
        <v>7</v>
      </c>
      <c r="K24" s="26">
        <v>7</v>
      </c>
      <c r="L24" s="26">
        <v>7</v>
      </c>
      <c r="M24" s="26">
        <v>3</v>
      </c>
      <c r="N24" s="26">
        <v>3</v>
      </c>
      <c r="O24" s="26">
        <v>3</v>
      </c>
      <c r="P24" s="26">
        <v>3</v>
      </c>
      <c r="Q24" s="26">
        <v>4</v>
      </c>
      <c r="R24" s="26">
        <v>5</v>
      </c>
      <c r="T24" s="25">
        <f>SUMIFS(C24:R24, C6:R6, "19MEE311_CO1")</f>
        <v>18</v>
      </c>
      <c r="U24" s="25">
        <f>SUMIFS(C24:R24, C6:R6, "19MEE311_CO2")</f>
        <v>27</v>
      </c>
      <c r="V24" s="25">
        <f>SUMIFS(C24:R24, C6:R6, "19MEE311_CO3")</f>
        <v>15</v>
      </c>
      <c r="W24" s="25">
        <f>SUMIFS(C24:R24, C6:R6, "19MEE311_CO4")</f>
        <v>15</v>
      </c>
    </row>
    <row r="25" spans="1:23" x14ac:dyDescent="0.3">
      <c r="A25" s="24"/>
      <c r="B25" s="24"/>
      <c r="C25" s="24">
        <v>3</v>
      </c>
      <c r="D25" s="24">
        <v>3</v>
      </c>
      <c r="E25" s="24">
        <v>3</v>
      </c>
      <c r="F25" s="24">
        <v>3</v>
      </c>
      <c r="G25" s="24">
        <v>5</v>
      </c>
      <c r="H25" s="24">
        <v>5</v>
      </c>
      <c r="I25" s="24">
        <v>4</v>
      </c>
      <c r="J25" s="24">
        <v>4</v>
      </c>
      <c r="K25" s="24">
        <v>4</v>
      </c>
      <c r="L25" s="24">
        <v>4</v>
      </c>
      <c r="M25" s="24">
        <v>2</v>
      </c>
      <c r="N25" s="24">
        <v>2</v>
      </c>
      <c r="O25" s="24">
        <v>2</v>
      </c>
      <c r="P25" s="24">
        <v>2</v>
      </c>
      <c r="Q25" s="24">
        <v>5</v>
      </c>
      <c r="R25" s="24">
        <v>2</v>
      </c>
      <c r="T25" s="25">
        <f>SUMIFS(C25:R25, C6:R6, "19MEE311_CO1")</f>
        <v>14</v>
      </c>
      <c r="U25" s="25">
        <f>SUMIFS(C25:R25, C6:R6, "19MEE311_CO2")</f>
        <v>21</v>
      </c>
      <c r="V25" s="25">
        <f>SUMIFS(C25:R25, C6:R6, "19MEE311_CO3")</f>
        <v>9</v>
      </c>
      <c r="W25" s="25">
        <f>SUMIFS(C25:R25, C6:R6, "19MEE311_CO4")</f>
        <v>9</v>
      </c>
    </row>
    <row r="26" spans="1:23" x14ac:dyDescent="0.3">
      <c r="A26" s="26"/>
      <c r="B26" s="26"/>
      <c r="C26" s="26">
        <v>3</v>
      </c>
      <c r="D26" s="26">
        <v>3</v>
      </c>
      <c r="E26" s="26">
        <v>3</v>
      </c>
      <c r="F26" s="26">
        <v>3</v>
      </c>
      <c r="G26" s="26">
        <v>5</v>
      </c>
      <c r="H26" s="26">
        <v>5</v>
      </c>
      <c r="I26" s="26">
        <v>3</v>
      </c>
      <c r="J26" s="26">
        <v>3</v>
      </c>
      <c r="K26" s="26">
        <v>3</v>
      </c>
      <c r="L26" s="26">
        <v>3</v>
      </c>
      <c r="M26" s="26">
        <v>3</v>
      </c>
      <c r="N26" s="26">
        <v>3</v>
      </c>
      <c r="O26" s="26">
        <v>3</v>
      </c>
      <c r="P26" s="26">
        <v>3</v>
      </c>
      <c r="Q26" s="26">
        <v>3</v>
      </c>
      <c r="R26" s="26">
        <v>3</v>
      </c>
      <c r="T26" s="25">
        <f>SUMIFS(C26:R26, C6:R6, "19MEE311_CO1")</f>
        <v>14</v>
      </c>
      <c r="U26" s="25">
        <f>SUMIFS(C26:R26, C6:R6, "19MEE311_CO2")</f>
        <v>20</v>
      </c>
      <c r="V26" s="25">
        <f>SUMIFS(C26:R26, C6:R6, "19MEE311_CO3")</f>
        <v>9</v>
      </c>
      <c r="W26" s="25">
        <f>SUMIFS(C26:R26, C6:R6, "19MEE311_CO4")</f>
        <v>9</v>
      </c>
    </row>
    <row r="27" spans="1:23" x14ac:dyDescent="0.3">
      <c r="A27" s="24"/>
      <c r="B27" s="24"/>
      <c r="C27" s="24">
        <v>2</v>
      </c>
      <c r="D27" s="24">
        <v>2</v>
      </c>
      <c r="E27" s="24">
        <v>2</v>
      </c>
      <c r="F27" s="24">
        <v>2</v>
      </c>
      <c r="G27" s="24">
        <v>3</v>
      </c>
      <c r="H27" s="24">
        <v>3</v>
      </c>
      <c r="I27" s="24">
        <v>5</v>
      </c>
      <c r="J27" s="24">
        <v>5</v>
      </c>
      <c r="K27" s="24">
        <v>5</v>
      </c>
      <c r="L27" s="24">
        <v>5</v>
      </c>
      <c r="M27" s="24">
        <v>2</v>
      </c>
      <c r="N27" s="24">
        <v>2</v>
      </c>
      <c r="O27" s="24">
        <v>2</v>
      </c>
      <c r="P27" s="24">
        <v>2</v>
      </c>
      <c r="Q27" s="24">
        <v>2</v>
      </c>
      <c r="R27" s="24">
        <v>3</v>
      </c>
      <c r="T27" s="25">
        <f>SUMIFS(C27:R27, C6:R6, "19MEE311_CO1")</f>
        <v>12</v>
      </c>
      <c r="U27" s="25">
        <f>SUMIFS(C27:R27, C6:R6, "19MEE311_CO2")</f>
        <v>17</v>
      </c>
      <c r="V27" s="25">
        <f>SUMIFS(C27:R27, C6:R6, "19MEE311_CO3")</f>
        <v>9</v>
      </c>
      <c r="W27" s="25">
        <f>SUMIFS(C27:R27, C6:R6, "19MEE311_CO4")</f>
        <v>9</v>
      </c>
    </row>
    <row r="28" spans="1:23" x14ac:dyDescent="0.3">
      <c r="A28" s="26"/>
      <c r="B28" s="26"/>
      <c r="C28" s="26">
        <v>7</v>
      </c>
      <c r="D28" s="26">
        <v>7</v>
      </c>
      <c r="E28" s="26">
        <v>7</v>
      </c>
      <c r="F28" s="26">
        <v>7</v>
      </c>
      <c r="G28" s="26">
        <v>10</v>
      </c>
      <c r="H28" s="26">
        <v>10</v>
      </c>
      <c r="I28" s="26">
        <v>4</v>
      </c>
      <c r="J28" s="26">
        <v>4</v>
      </c>
      <c r="K28" s="26">
        <v>4</v>
      </c>
      <c r="L28" s="26">
        <v>4</v>
      </c>
      <c r="M28" s="26">
        <v>5</v>
      </c>
      <c r="N28" s="26">
        <v>5</v>
      </c>
      <c r="O28" s="26">
        <v>5</v>
      </c>
      <c r="P28" s="26">
        <v>5</v>
      </c>
      <c r="Q28" s="26">
        <v>3</v>
      </c>
      <c r="R28" s="26">
        <v>3</v>
      </c>
      <c r="T28" s="25">
        <f>SUMIFS(C28:R28, C6:R6, "19MEE311_CO1")</f>
        <v>26</v>
      </c>
      <c r="U28" s="25">
        <f>SUMIFS(C28:R28, C6:R6, "19MEE311_CO2")</f>
        <v>32</v>
      </c>
      <c r="V28" s="25">
        <f>SUMIFS(C28:R28, C6:R6, "19MEE311_CO3")</f>
        <v>16</v>
      </c>
      <c r="W28" s="25">
        <f>SUMIFS(C28:R28, C6:R6, "19MEE311_CO4")</f>
        <v>16</v>
      </c>
    </row>
    <row r="29" spans="1:23" x14ac:dyDescent="0.3">
      <c r="A29" s="24"/>
      <c r="B29" s="24"/>
      <c r="C29" s="24">
        <v>8</v>
      </c>
      <c r="D29" s="24">
        <v>8</v>
      </c>
      <c r="E29" s="24">
        <v>8</v>
      </c>
      <c r="F29" s="24">
        <v>8</v>
      </c>
      <c r="G29" s="24">
        <v>8</v>
      </c>
      <c r="H29" s="24">
        <v>8</v>
      </c>
      <c r="I29" s="24">
        <v>4</v>
      </c>
      <c r="J29" s="24">
        <v>4</v>
      </c>
      <c r="K29" s="24">
        <v>4</v>
      </c>
      <c r="L29" s="24">
        <v>4</v>
      </c>
      <c r="M29" s="24">
        <v>0</v>
      </c>
      <c r="N29" s="24">
        <v>0</v>
      </c>
      <c r="O29" s="24">
        <v>0</v>
      </c>
      <c r="P29" s="24">
        <v>0</v>
      </c>
      <c r="Q29" s="24">
        <v>5</v>
      </c>
      <c r="R29" s="24">
        <v>1</v>
      </c>
      <c r="T29" s="25">
        <f>SUMIFS(C29:R29, C6:R6, "19MEE311_CO1")</f>
        <v>20</v>
      </c>
      <c r="U29" s="25">
        <f>SUMIFS(C29:R29, C6:R6, "19MEE311_CO2")</f>
        <v>26</v>
      </c>
      <c r="V29" s="25">
        <f>SUMIFS(C29:R29, C6:R6, "19MEE311_CO3")</f>
        <v>12</v>
      </c>
      <c r="W29" s="25">
        <f>SUMIFS(C29:R29, C6:R6, "19MEE311_CO4")</f>
        <v>12</v>
      </c>
    </row>
    <row r="30" spans="1:23" x14ac:dyDescent="0.3">
      <c r="A30" s="26"/>
      <c r="B30" s="26"/>
      <c r="C30" s="26">
        <v>7</v>
      </c>
      <c r="D30" s="26">
        <v>7</v>
      </c>
      <c r="E30" s="26">
        <v>7</v>
      </c>
      <c r="F30" s="26">
        <v>7</v>
      </c>
      <c r="G30" s="26">
        <v>7</v>
      </c>
      <c r="H30" s="26">
        <v>7</v>
      </c>
      <c r="I30" s="26">
        <v>3</v>
      </c>
      <c r="J30" s="26">
        <v>3</v>
      </c>
      <c r="K30" s="26">
        <v>3</v>
      </c>
      <c r="L30" s="26">
        <v>3</v>
      </c>
      <c r="M30" s="26">
        <v>3</v>
      </c>
      <c r="N30" s="26">
        <v>3</v>
      </c>
      <c r="O30" s="26">
        <v>3</v>
      </c>
      <c r="P30" s="26">
        <v>3</v>
      </c>
      <c r="Q30" s="26">
        <v>3</v>
      </c>
      <c r="R30" s="26">
        <v>3</v>
      </c>
      <c r="T30" s="25">
        <f>SUMIFS(C30:R30, C6:R6, "19MEE311_CO1")</f>
        <v>20</v>
      </c>
      <c r="U30" s="25">
        <f>SUMIFS(C30:R30, C6:R6, "19MEE311_CO2")</f>
        <v>26</v>
      </c>
      <c r="V30" s="25">
        <f>SUMIFS(C30:R30, C6:R6, "19MEE311_CO3")</f>
        <v>13</v>
      </c>
      <c r="W30" s="25">
        <f>SUMIFS(C30:R30, C6:R6, "19MEE311_CO4")</f>
        <v>13</v>
      </c>
    </row>
    <row r="31" spans="1:23" x14ac:dyDescent="0.3">
      <c r="A31" s="24"/>
      <c r="B31" s="24"/>
      <c r="C31" s="24">
        <v>4</v>
      </c>
      <c r="D31" s="24">
        <v>4</v>
      </c>
      <c r="E31" s="24">
        <v>4</v>
      </c>
      <c r="F31" s="24">
        <v>4</v>
      </c>
      <c r="G31" s="24">
        <v>7</v>
      </c>
      <c r="H31" s="24">
        <v>7</v>
      </c>
      <c r="I31" s="24">
        <v>3</v>
      </c>
      <c r="J31" s="24">
        <v>3</v>
      </c>
      <c r="K31" s="24">
        <v>3</v>
      </c>
      <c r="L31" s="24">
        <v>3</v>
      </c>
      <c r="M31" s="24">
        <v>3</v>
      </c>
      <c r="N31" s="24">
        <v>3</v>
      </c>
      <c r="O31" s="24">
        <v>3</v>
      </c>
      <c r="P31" s="24">
        <v>3</v>
      </c>
      <c r="Q31" s="24">
        <v>3</v>
      </c>
      <c r="R31" s="24">
        <v>0</v>
      </c>
      <c r="T31" s="25">
        <f>SUMIFS(C31:R31, C6:R6, "19MEE311_CO1")</f>
        <v>17</v>
      </c>
      <c r="U31" s="25">
        <f>SUMIFS(C31:R31, C6:R6, "19MEE311_CO2")</f>
        <v>20</v>
      </c>
      <c r="V31" s="25">
        <f>SUMIFS(C31:R31, C6:R6, "19MEE311_CO3")</f>
        <v>10</v>
      </c>
      <c r="W31" s="25">
        <f>SUMIFS(C31:R31, C6:R6, "19MEE311_CO4")</f>
        <v>10</v>
      </c>
    </row>
    <row r="32" spans="1:23" x14ac:dyDescent="0.3">
      <c r="A32" s="26"/>
      <c r="B32" s="26"/>
      <c r="C32" s="26">
        <v>5</v>
      </c>
      <c r="D32" s="26">
        <v>5</v>
      </c>
      <c r="E32" s="26">
        <v>5</v>
      </c>
      <c r="F32" s="26">
        <v>5</v>
      </c>
      <c r="G32" s="26">
        <v>0</v>
      </c>
      <c r="H32" s="26">
        <v>0</v>
      </c>
      <c r="I32" s="26">
        <v>4</v>
      </c>
      <c r="J32" s="26">
        <v>4</v>
      </c>
      <c r="K32" s="26">
        <v>4</v>
      </c>
      <c r="L32" s="26">
        <v>4</v>
      </c>
      <c r="M32" s="26">
        <v>3</v>
      </c>
      <c r="N32" s="26">
        <v>3</v>
      </c>
      <c r="O32" s="26">
        <v>3</v>
      </c>
      <c r="P32" s="26">
        <v>3</v>
      </c>
      <c r="Q32" s="26">
        <v>0</v>
      </c>
      <c r="R32" s="26">
        <v>3</v>
      </c>
      <c r="T32" s="25">
        <f>SUMIFS(C32:R32, C6:R6, "19MEE311_CO1")</f>
        <v>12</v>
      </c>
      <c r="U32" s="25">
        <f>SUMIFS(C32:R32, C6:R6, "19MEE311_CO2")</f>
        <v>15</v>
      </c>
      <c r="V32" s="25">
        <f>SUMIFS(C32:R32, C6:R6, "19MEE311_CO3")</f>
        <v>12</v>
      </c>
      <c r="W32" s="25">
        <f>SUMIFS(C32:R32, C6:R6, "19MEE311_CO4")</f>
        <v>12</v>
      </c>
    </row>
    <row r="33" spans="1:23" x14ac:dyDescent="0.3">
      <c r="A33" s="24"/>
      <c r="B33" s="24"/>
      <c r="C33" s="24">
        <v>1</v>
      </c>
      <c r="D33" s="24">
        <v>1</v>
      </c>
      <c r="E33" s="24">
        <v>1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2</v>
      </c>
      <c r="T33" s="25">
        <f>SUMIFS(C33:R33, C6:R6, "19MEE311_CO1")</f>
        <v>1</v>
      </c>
      <c r="U33" s="25">
        <f>SUMIFS(C33:R33, C6:R6, "19MEE311_CO2")</f>
        <v>3</v>
      </c>
      <c r="V33" s="25">
        <f>SUMIFS(C33:R33, C6:R6, "19MEE311_CO3")</f>
        <v>1</v>
      </c>
      <c r="W33" s="25">
        <f>SUMIFS(C33:R33, C6:R6, "19MEE311_CO4")</f>
        <v>1</v>
      </c>
    </row>
    <row r="34" spans="1:23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5">
        <f>SUMIFS(C34:R34, C6:R6, "19MEE311_CO1")</f>
        <v>0</v>
      </c>
      <c r="U34" s="25">
        <f>SUMIFS(C34:R34, C6:R6, "19MEE311_CO2")</f>
        <v>0</v>
      </c>
      <c r="V34" s="25">
        <f>SUMIFS(C34:R34, C6:R6, "19MEE311_CO3")</f>
        <v>0</v>
      </c>
      <c r="W34" s="25">
        <f>SUMIFS(C34:R34, C6:R6, "19MEE311_CO4")</f>
        <v>0</v>
      </c>
    </row>
    <row r="35" spans="1:23" x14ac:dyDescent="0.3">
      <c r="A35" s="24"/>
      <c r="B35" s="24"/>
      <c r="C35" s="24">
        <v>1</v>
      </c>
      <c r="D35" s="24">
        <v>1</v>
      </c>
      <c r="E35" s="24">
        <v>1</v>
      </c>
      <c r="F35" s="24">
        <v>1</v>
      </c>
      <c r="G35" s="24">
        <v>5</v>
      </c>
      <c r="H35" s="24">
        <v>5</v>
      </c>
      <c r="I35" s="24">
        <v>3</v>
      </c>
      <c r="J35" s="24">
        <v>3</v>
      </c>
      <c r="K35" s="24">
        <v>3</v>
      </c>
      <c r="L35" s="24">
        <v>3</v>
      </c>
      <c r="M35" s="24">
        <v>0</v>
      </c>
      <c r="N35" s="24">
        <v>0</v>
      </c>
      <c r="O35" s="24">
        <v>0</v>
      </c>
      <c r="P35" s="24">
        <v>0</v>
      </c>
      <c r="Q35" s="24">
        <v>4</v>
      </c>
      <c r="R35" s="24">
        <v>3</v>
      </c>
      <c r="T35" s="25">
        <f>SUMIFS(C35:R35, C6:R6, "19MEE311_CO1")</f>
        <v>9</v>
      </c>
      <c r="U35" s="25">
        <f>SUMIFS(C35:R35, C6:R6, "19MEE311_CO2")</f>
        <v>16</v>
      </c>
      <c r="V35" s="25">
        <f>SUMIFS(C35:R35, C6:R6, "19MEE311_CO3")</f>
        <v>4</v>
      </c>
      <c r="W35" s="25">
        <f>SUMIFS(C35:R35, C6:R6, "19MEE311_CO4")</f>
        <v>4</v>
      </c>
    </row>
    <row r="36" spans="1:23" x14ac:dyDescent="0.3">
      <c r="A36" s="26"/>
      <c r="B36" s="26"/>
      <c r="C36" s="26">
        <v>7</v>
      </c>
      <c r="D36" s="26">
        <v>7</v>
      </c>
      <c r="E36" s="26">
        <v>7</v>
      </c>
      <c r="F36" s="26">
        <v>7</v>
      </c>
      <c r="G36" s="26">
        <v>10</v>
      </c>
      <c r="H36" s="26">
        <v>10</v>
      </c>
      <c r="I36" s="26">
        <v>0</v>
      </c>
      <c r="J36" s="26">
        <v>0</v>
      </c>
      <c r="K36" s="26">
        <v>0</v>
      </c>
      <c r="L36" s="26">
        <v>0</v>
      </c>
      <c r="M36" s="26">
        <v>4</v>
      </c>
      <c r="N36" s="26">
        <v>4</v>
      </c>
      <c r="O36" s="26">
        <v>4</v>
      </c>
      <c r="P36" s="26">
        <v>4</v>
      </c>
      <c r="Q36" s="26">
        <v>5</v>
      </c>
      <c r="R36" s="26">
        <v>5</v>
      </c>
      <c r="T36" s="25">
        <f>SUMIFS(C36:R36, C6:R6, "19MEE311_CO1")</f>
        <v>21</v>
      </c>
      <c r="U36" s="25">
        <f>SUMIFS(C36:R36, C6:R6, "19MEE311_CO2")</f>
        <v>31</v>
      </c>
      <c r="V36" s="25">
        <f>SUMIFS(C36:R36, C6:R6, "19MEE311_CO3")</f>
        <v>11</v>
      </c>
      <c r="W36" s="25">
        <f>SUMIFS(C36:R36, C6:R6, "19MEE311_CO4")</f>
        <v>11</v>
      </c>
    </row>
    <row r="37" spans="1:23" x14ac:dyDescent="0.3">
      <c r="A37" s="24"/>
      <c r="B37" s="24"/>
      <c r="C37" s="24">
        <v>5</v>
      </c>
      <c r="D37" s="24">
        <v>5</v>
      </c>
      <c r="E37" s="24">
        <v>5</v>
      </c>
      <c r="F37" s="24">
        <v>5</v>
      </c>
      <c r="G37" s="24">
        <v>7</v>
      </c>
      <c r="H37" s="24">
        <v>7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2</v>
      </c>
      <c r="O37" s="24">
        <v>2</v>
      </c>
      <c r="P37" s="24">
        <v>2</v>
      </c>
      <c r="Q37" s="24">
        <v>2</v>
      </c>
      <c r="R37" s="24">
        <v>5</v>
      </c>
      <c r="T37" s="25">
        <f>SUMIFS(C37:R37, C6:R6, "19MEE311_CO1")</f>
        <v>14</v>
      </c>
      <c r="U37" s="25">
        <f>SUMIFS(C37:R37, C6:R6, "19MEE311_CO2")</f>
        <v>21</v>
      </c>
      <c r="V37" s="25">
        <f>SUMIFS(C37:R37, C6:R6, "19MEE311_CO3")</f>
        <v>7</v>
      </c>
      <c r="W37" s="25">
        <f>SUMIFS(C37:R37, C6:R6, "19MEE311_CO4")</f>
        <v>7</v>
      </c>
    </row>
    <row r="38" spans="1:23" x14ac:dyDescent="0.3">
      <c r="A38" s="26"/>
      <c r="B38" s="26"/>
      <c r="C38" s="26">
        <v>3</v>
      </c>
      <c r="D38" s="26">
        <v>3</v>
      </c>
      <c r="E38" s="26">
        <v>3</v>
      </c>
      <c r="F38" s="26">
        <v>3</v>
      </c>
      <c r="G38" s="26">
        <v>0</v>
      </c>
      <c r="H38" s="26">
        <v>0</v>
      </c>
      <c r="I38" s="26">
        <v>3</v>
      </c>
      <c r="J38" s="26">
        <v>3</v>
      </c>
      <c r="K38" s="26">
        <v>3</v>
      </c>
      <c r="L38" s="26">
        <v>3</v>
      </c>
      <c r="M38" s="26">
        <v>2</v>
      </c>
      <c r="N38" s="26">
        <v>2</v>
      </c>
      <c r="O38" s="26">
        <v>2</v>
      </c>
      <c r="P38" s="26">
        <v>2</v>
      </c>
      <c r="Q38" s="26">
        <v>2</v>
      </c>
      <c r="R38" s="26">
        <v>2</v>
      </c>
      <c r="T38" s="25">
        <f>SUMIFS(C38:R38, C6:R6, "19MEE311_CO1")</f>
        <v>8</v>
      </c>
      <c r="U38" s="25">
        <f>SUMIFS(C38:R38, C6:R6, "19MEE311_CO2")</f>
        <v>12</v>
      </c>
      <c r="V38" s="25">
        <f>SUMIFS(C38:R38, C6:R6, "19MEE311_CO3")</f>
        <v>8</v>
      </c>
      <c r="W38" s="25">
        <f>SUMIFS(C38:R38, C6:R6, "19MEE311_CO4")</f>
        <v>8</v>
      </c>
    </row>
    <row r="39" spans="1:23" x14ac:dyDescent="0.3">
      <c r="A39" s="24"/>
      <c r="B39" s="24"/>
      <c r="C39" s="24">
        <v>2</v>
      </c>
      <c r="D39" s="24">
        <v>2</v>
      </c>
      <c r="E39" s="24">
        <v>2</v>
      </c>
      <c r="F39" s="24">
        <v>2</v>
      </c>
      <c r="G39" s="24">
        <v>2</v>
      </c>
      <c r="H39" s="24">
        <v>2</v>
      </c>
      <c r="I39" s="24">
        <v>2</v>
      </c>
      <c r="J39" s="24">
        <v>2</v>
      </c>
      <c r="K39" s="24">
        <v>2</v>
      </c>
      <c r="L39" s="24">
        <v>2</v>
      </c>
      <c r="M39" s="24">
        <v>0</v>
      </c>
      <c r="N39" s="24">
        <v>0</v>
      </c>
      <c r="O39" s="24">
        <v>0</v>
      </c>
      <c r="P39" s="24">
        <v>0</v>
      </c>
      <c r="Q39" s="24">
        <v>4</v>
      </c>
      <c r="R39" s="24">
        <v>2</v>
      </c>
      <c r="T39" s="25">
        <f>SUMIFS(C39:R39, C6:R6, "19MEE311_CO1")</f>
        <v>6</v>
      </c>
      <c r="U39" s="25">
        <f>SUMIFS(C39:R39, C6:R6, "19MEE311_CO2")</f>
        <v>12</v>
      </c>
      <c r="V39" s="25">
        <f>SUMIFS(C39:R39, C6:R6, "19MEE311_CO3")</f>
        <v>4</v>
      </c>
      <c r="W39" s="25">
        <f>SUMIFS(C39:R39, C6:R6, "19MEE311_CO4")</f>
        <v>4</v>
      </c>
    </row>
    <row r="40" spans="1:23" x14ac:dyDescent="0.3">
      <c r="A40" s="26"/>
      <c r="B40" s="26"/>
      <c r="C40" s="26">
        <v>4</v>
      </c>
      <c r="D40" s="26">
        <v>4</v>
      </c>
      <c r="E40" s="26">
        <v>4</v>
      </c>
      <c r="F40" s="26">
        <v>4</v>
      </c>
      <c r="G40" s="26">
        <v>2</v>
      </c>
      <c r="H40" s="26">
        <v>2</v>
      </c>
      <c r="I40" s="26">
        <v>4</v>
      </c>
      <c r="J40" s="26">
        <v>4</v>
      </c>
      <c r="K40" s="26">
        <v>4</v>
      </c>
      <c r="L40" s="26">
        <v>4</v>
      </c>
      <c r="M40" s="26">
        <v>0</v>
      </c>
      <c r="N40" s="26">
        <v>0</v>
      </c>
      <c r="O40" s="26">
        <v>0</v>
      </c>
      <c r="P40" s="26">
        <v>0</v>
      </c>
      <c r="Q40" s="26">
        <v>3</v>
      </c>
      <c r="R40" s="26">
        <v>0</v>
      </c>
      <c r="T40" s="25">
        <f>SUMIFS(C40:R40, C6:R6, "19MEE311_CO1")</f>
        <v>10</v>
      </c>
      <c r="U40" s="25">
        <f>SUMIFS(C40:R40, C6:R6, "19MEE311_CO2")</f>
        <v>13</v>
      </c>
      <c r="V40" s="25">
        <f>SUMIFS(C40:R40, C6:R6, "19MEE311_CO3")</f>
        <v>8</v>
      </c>
      <c r="W40" s="25">
        <f>SUMIFS(C40:R40, C6:R6, "19MEE311_CO4")</f>
        <v>8</v>
      </c>
    </row>
    <row r="41" spans="1:23" x14ac:dyDescent="0.3">
      <c r="A41" s="24"/>
      <c r="B41" s="24"/>
      <c r="C41" s="24">
        <v>2</v>
      </c>
      <c r="D41" s="24">
        <v>2</v>
      </c>
      <c r="E41" s="24">
        <v>2</v>
      </c>
      <c r="F41" s="24">
        <v>2</v>
      </c>
      <c r="G41" s="24">
        <v>6</v>
      </c>
      <c r="H41" s="24">
        <v>6</v>
      </c>
      <c r="I41" s="24">
        <v>3</v>
      </c>
      <c r="J41" s="24">
        <v>3</v>
      </c>
      <c r="K41" s="24">
        <v>3</v>
      </c>
      <c r="L41" s="24">
        <v>3</v>
      </c>
      <c r="M41" s="24">
        <v>3</v>
      </c>
      <c r="N41" s="24">
        <v>3</v>
      </c>
      <c r="O41" s="24">
        <v>3</v>
      </c>
      <c r="P41" s="24">
        <v>3</v>
      </c>
      <c r="Q41" s="24">
        <v>4</v>
      </c>
      <c r="R41" s="24">
        <v>1</v>
      </c>
      <c r="T41" s="25">
        <f>SUMIFS(C41:R41, C6:R6, "19MEE311_CO1")</f>
        <v>14</v>
      </c>
      <c r="U41" s="25">
        <f>SUMIFS(C41:R41, C6:R6, "19MEE311_CO2")</f>
        <v>19</v>
      </c>
      <c r="V41" s="25">
        <f>SUMIFS(C41:R41, C6:R6, "19MEE311_CO3")</f>
        <v>8</v>
      </c>
      <c r="W41" s="25">
        <f>SUMIFS(C41:R41, C6:R6, "19MEE311_CO4")</f>
        <v>8</v>
      </c>
    </row>
    <row r="42" spans="1:23" x14ac:dyDescent="0.3">
      <c r="A42" s="26"/>
      <c r="B42" s="26"/>
      <c r="C42" s="26">
        <v>5</v>
      </c>
      <c r="D42" s="26">
        <v>5</v>
      </c>
      <c r="E42" s="26">
        <v>5</v>
      </c>
      <c r="F42" s="26">
        <v>5</v>
      </c>
      <c r="G42" s="26">
        <v>3</v>
      </c>
      <c r="H42" s="26">
        <v>3</v>
      </c>
      <c r="I42" s="26">
        <v>3</v>
      </c>
      <c r="J42" s="26">
        <v>3</v>
      </c>
      <c r="K42" s="26">
        <v>3</v>
      </c>
      <c r="L42" s="26">
        <v>3</v>
      </c>
      <c r="M42" s="26">
        <v>3</v>
      </c>
      <c r="N42" s="26">
        <v>3</v>
      </c>
      <c r="O42" s="26">
        <v>3</v>
      </c>
      <c r="P42" s="26">
        <v>3</v>
      </c>
      <c r="Q42" s="26">
        <v>4</v>
      </c>
      <c r="R42" s="26">
        <v>0</v>
      </c>
      <c r="T42" s="25">
        <f>SUMIFS(C42:R42, C6:R6, "19MEE311_CO1")</f>
        <v>14</v>
      </c>
      <c r="U42" s="25">
        <f>SUMIFS(C42:R42, C6:R6, "19MEE311_CO2")</f>
        <v>18</v>
      </c>
      <c r="V42" s="25">
        <f>SUMIFS(C42:R42, C6:R6, "19MEE311_CO3")</f>
        <v>11</v>
      </c>
      <c r="W42" s="25">
        <f>SUMIFS(C42:R42, C6:R6, "19MEE311_CO4")</f>
        <v>11</v>
      </c>
    </row>
    <row r="43" spans="1:23" x14ac:dyDescent="0.3">
      <c r="A43" s="24"/>
      <c r="B43" s="24"/>
      <c r="C43" s="24">
        <v>1</v>
      </c>
      <c r="D43" s="24">
        <v>1</v>
      </c>
      <c r="E43" s="24">
        <v>1</v>
      </c>
      <c r="F43" s="24">
        <v>1</v>
      </c>
      <c r="G43" s="24">
        <v>4</v>
      </c>
      <c r="H43" s="24">
        <v>4</v>
      </c>
      <c r="I43" s="24">
        <v>4</v>
      </c>
      <c r="J43" s="24">
        <v>4</v>
      </c>
      <c r="K43" s="24">
        <v>4</v>
      </c>
      <c r="L43" s="24">
        <v>4</v>
      </c>
      <c r="M43" s="24">
        <v>1</v>
      </c>
      <c r="N43" s="24">
        <v>1</v>
      </c>
      <c r="O43" s="24">
        <v>1</v>
      </c>
      <c r="P43" s="24">
        <v>1</v>
      </c>
      <c r="Q43" s="24">
        <v>5</v>
      </c>
      <c r="R43" s="24">
        <v>2</v>
      </c>
      <c r="T43" s="25">
        <f>SUMIFS(C43:R43, C6:R6, "19MEE311_CO1")</f>
        <v>10</v>
      </c>
      <c r="U43" s="25">
        <f>SUMIFS(C43:R43, C6:R6, "19MEE311_CO2")</f>
        <v>17</v>
      </c>
      <c r="V43" s="25">
        <f>SUMIFS(C43:R43, C6:R6, "19MEE311_CO3")</f>
        <v>6</v>
      </c>
      <c r="W43" s="25">
        <f>SUMIFS(C43:R43, C6:R6, "19MEE311_CO4")</f>
        <v>6</v>
      </c>
    </row>
    <row r="44" spans="1:23" x14ac:dyDescent="0.3">
      <c r="A44" s="26"/>
      <c r="B44" s="26"/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4</v>
      </c>
      <c r="T44" s="25">
        <f>SUMIFS(C44:R44, C6:R6, "19MEE311_CO1")</f>
        <v>0</v>
      </c>
      <c r="U44" s="25">
        <f>SUMIFS(C44:R44, C6:R6, "19MEE311_CO2")</f>
        <v>4</v>
      </c>
      <c r="V44" s="25">
        <f>SUMIFS(C44:R44, C6:R6, "19MEE311_CO3")</f>
        <v>0</v>
      </c>
      <c r="W44" s="25">
        <f>SUMIFS(C44:R44, C6:R6, "19MEE311_CO4")</f>
        <v>0</v>
      </c>
    </row>
    <row r="45" spans="1:23" x14ac:dyDescent="0.3">
      <c r="A45" s="24"/>
      <c r="B45" s="24"/>
      <c r="C45" s="24">
        <v>1</v>
      </c>
      <c r="D45" s="24">
        <v>1</v>
      </c>
      <c r="E45" s="24">
        <v>1</v>
      </c>
      <c r="F45" s="24">
        <v>1</v>
      </c>
      <c r="G45" s="24">
        <v>8</v>
      </c>
      <c r="H45" s="24">
        <v>8</v>
      </c>
      <c r="I45" s="24">
        <v>2</v>
      </c>
      <c r="J45" s="24">
        <v>2</v>
      </c>
      <c r="K45" s="24">
        <v>2</v>
      </c>
      <c r="L45" s="24">
        <v>2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2</v>
      </c>
      <c r="T45" s="25">
        <f>SUMIFS(C45:R45, C6:R6, "19MEE311_CO1")</f>
        <v>11</v>
      </c>
      <c r="U45" s="25">
        <f>SUMIFS(C45:R45, C6:R6, "19MEE311_CO2")</f>
        <v>13</v>
      </c>
      <c r="V45" s="25">
        <f>SUMIFS(C45:R45, C6:R6, "19MEE311_CO3")</f>
        <v>3</v>
      </c>
      <c r="W45" s="25">
        <f>SUMIFS(C45:R45, C6:R6, "19MEE311_CO4")</f>
        <v>3</v>
      </c>
    </row>
    <row r="46" spans="1:23" x14ac:dyDescent="0.3">
      <c r="A46" s="26"/>
      <c r="B46" s="26"/>
      <c r="C46" s="26">
        <v>6</v>
      </c>
      <c r="D46" s="26">
        <v>6</v>
      </c>
      <c r="E46" s="26">
        <v>6</v>
      </c>
      <c r="F46" s="26">
        <v>6</v>
      </c>
      <c r="G46" s="26">
        <v>7</v>
      </c>
      <c r="H46" s="26">
        <v>7</v>
      </c>
      <c r="I46" s="26">
        <v>3</v>
      </c>
      <c r="J46" s="26">
        <v>3</v>
      </c>
      <c r="K46" s="26">
        <v>3</v>
      </c>
      <c r="L46" s="26">
        <v>3</v>
      </c>
      <c r="M46" s="26">
        <v>5</v>
      </c>
      <c r="N46" s="26">
        <v>5</v>
      </c>
      <c r="O46" s="26">
        <v>5</v>
      </c>
      <c r="P46" s="26">
        <v>5</v>
      </c>
      <c r="Q46" s="26">
        <v>3</v>
      </c>
      <c r="R46" s="26">
        <v>4</v>
      </c>
      <c r="T46" s="25">
        <f>SUMIFS(C46:R46, C6:R6, "19MEE311_CO1")</f>
        <v>21</v>
      </c>
      <c r="U46" s="25">
        <f>SUMIFS(C46:R46, C6:R6, "19MEE311_CO2")</f>
        <v>28</v>
      </c>
      <c r="V46" s="25">
        <f>SUMIFS(C46:R46, C6:R6, "19MEE311_CO3")</f>
        <v>14</v>
      </c>
      <c r="W46" s="25">
        <f>SUMIFS(C46:R46, C6:R6, "19MEE311_CO4")</f>
        <v>14</v>
      </c>
    </row>
    <row r="47" spans="1:23" x14ac:dyDescent="0.3">
      <c r="A47" s="24"/>
      <c r="B47" s="24"/>
      <c r="C47" s="24">
        <v>7</v>
      </c>
      <c r="D47" s="24">
        <v>7</v>
      </c>
      <c r="E47" s="24">
        <v>7</v>
      </c>
      <c r="F47" s="24">
        <v>7</v>
      </c>
      <c r="G47" s="24">
        <v>4</v>
      </c>
      <c r="H47" s="24">
        <v>4</v>
      </c>
      <c r="I47" s="24">
        <v>2</v>
      </c>
      <c r="J47" s="24">
        <v>2</v>
      </c>
      <c r="K47" s="24">
        <v>2</v>
      </c>
      <c r="L47" s="24">
        <v>2</v>
      </c>
      <c r="M47" s="24">
        <v>2</v>
      </c>
      <c r="N47" s="24">
        <v>2</v>
      </c>
      <c r="O47" s="24">
        <v>2</v>
      </c>
      <c r="P47" s="24">
        <v>2</v>
      </c>
      <c r="Q47" s="24">
        <v>4</v>
      </c>
      <c r="R47" s="24">
        <v>0</v>
      </c>
      <c r="T47" s="25">
        <f>SUMIFS(C47:R47, C6:R6, "19MEE311_CO1")</f>
        <v>15</v>
      </c>
      <c r="U47" s="25">
        <f>SUMIFS(C47:R47, C6:R6, "19MEE311_CO2")</f>
        <v>19</v>
      </c>
      <c r="V47" s="25">
        <f>SUMIFS(C47:R47, C6:R6, "19MEE311_CO3")</f>
        <v>11</v>
      </c>
      <c r="W47" s="25">
        <f>SUMIFS(C47:R47, C6:R6, "19MEE311_CO4")</f>
        <v>11</v>
      </c>
    </row>
    <row r="48" spans="1:23" x14ac:dyDescent="0.3">
      <c r="A48" s="26"/>
      <c r="B48" s="26"/>
      <c r="C48" s="26">
        <v>7</v>
      </c>
      <c r="D48" s="26">
        <v>7</v>
      </c>
      <c r="E48" s="26">
        <v>7</v>
      </c>
      <c r="F48" s="26">
        <v>7</v>
      </c>
      <c r="G48" s="26">
        <v>2</v>
      </c>
      <c r="H48" s="26">
        <v>2</v>
      </c>
      <c r="I48" s="26">
        <v>4</v>
      </c>
      <c r="J48" s="26">
        <v>4</v>
      </c>
      <c r="K48" s="26">
        <v>4</v>
      </c>
      <c r="L48" s="26">
        <v>4</v>
      </c>
      <c r="M48" s="26">
        <v>0</v>
      </c>
      <c r="N48" s="26">
        <v>0</v>
      </c>
      <c r="O48" s="26">
        <v>0</v>
      </c>
      <c r="P48" s="26">
        <v>0</v>
      </c>
      <c r="Q48" s="26">
        <v>4</v>
      </c>
      <c r="R48" s="26">
        <v>3</v>
      </c>
      <c r="T48" s="25">
        <f>SUMIFS(C48:R48, C6:R6, "19MEE311_CO1")</f>
        <v>13</v>
      </c>
      <c r="U48" s="25">
        <f>SUMIFS(C48:R48, C6:R6, "19MEE311_CO2")</f>
        <v>20</v>
      </c>
      <c r="V48" s="25">
        <f>SUMIFS(C48:R48, C6:R6, "19MEE311_CO3")</f>
        <v>11</v>
      </c>
      <c r="W48" s="25">
        <f>SUMIFS(C48:R48, C6:R6, "19MEE311_CO4")</f>
        <v>11</v>
      </c>
    </row>
    <row r="49" spans="1:2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T49" s="25">
        <f>SUMIFS(C49:R49, C6:R6, "19MEE311_CO1")</f>
        <v>0</v>
      </c>
      <c r="U49" s="25">
        <f>SUMIFS(C49:R49, C6:R6, "19MEE311_CO2")</f>
        <v>0</v>
      </c>
      <c r="V49" s="25">
        <f>SUMIFS(C49:R49, C6:R6, "19MEE311_CO3")</f>
        <v>0</v>
      </c>
      <c r="W49" s="25">
        <f>SUMIFS(C49:R49, C6:R6, "19MEE311_CO4")</f>
        <v>0</v>
      </c>
    </row>
    <row r="50" spans="1:23" x14ac:dyDescent="0.3">
      <c r="A50" s="26"/>
      <c r="B50" s="26"/>
      <c r="C50" s="26">
        <v>4</v>
      </c>
      <c r="D50" s="26">
        <v>4</v>
      </c>
      <c r="E50" s="26">
        <v>4</v>
      </c>
      <c r="F50" s="26">
        <v>4</v>
      </c>
      <c r="G50" s="26">
        <v>7</v>
      </c>
      <c r="H50" s="26">
        <v>7</v>
      </c>
      <c r="I50" s="26">
        <v>7</v>
      </c>
      <c r="J50" s="26">
        <v>7</v>
      </c>
      <c r="K50" s="26">
        <v>7</v>
      </c>
      <c r="L50" s="26">
        <v>7</v>
      </c>
      <c r="M50" s="26">
        <v>4</v>
      </c>
      <c r="N50" s="26">
        <v>4</v>
      </c>
      <c r="O50" s="26">
        <v>4</v>
      </c>
      <c r="P50" s="26">
        <v>4</v>
      </c>
      <c r="Q50" s="26">
        <v>3</v>
      </c>
      <c r="R50" s="26">
        <v>4</v>
      </c>
      <c r="T50" s="25">
        <f>SUMIFS(C50:R50, C6:R6, "19MEE311_CO1")</f>
        <v>22</v>
      </c>
      <c r="U50" s="25">
        <f>SUMIFS(C50:R50, C6:R6, "19MEE311_CO2")</f>
        <v>29</v>
      </c>
      <c r="V50" s="25">
        <f>SUMIFS(C50:R50, C6:R6, "19MEE311_CO3")</f>
        <v>15</v>
      </c>
      <c r="W50" s="25">
        <f>SUMIFS(C50:R50, C6:R6, "19MEE311_CO4")</f>
        <v>15</v>
      </c>
    </row>
    <row r="51" spans="1:23" x14ac:dyDescent="0.3">
      <c r="A51" s="24"/>
      <c r="B51" s="24"/>
      <c r="C51" s="24">
        <v>3</v>
      </c>
      <c r="D51" s="24">
        <v>3</v>
      </c>
      <c r="E51" s="24">
        <v>3</v>
      </c>
      <c r="F51" s="24">
        <v>3</v>
      </c>
      <c r="G51" s="24">
        <v>5</v>
      </c>
      <c r="H51" s="24">
        <v>5</v>
      </c>
      <c r="I51" s="24">
        <v>3</v>
      </c>
      <c r="J51" s="24">
        <v>3</v>
      </c>
      <c r="K51" s="24">
        <v>3</v>
      </c>
      <c r="L51" s="24">
        <v>3</v>
      </c>
      <c r="M51" s="24">
        <v>2</v>
      </c>
      <c r="N51" s="24">
        <v>2</v>
      </c>
      <c r="O51" s="24">
        <v>2</v>
      </c>
      <c r="P51" s="24">
        <v>2</v>
      </c>
      <c r="Q51" s="24">
        <v>0</v>
      </c>
      <c r="R51" s="24">
        <v>3</v>
      </c>
      <c r="T51" s="25">
        <f>SUMIFS(C51:R51, C6:R6, "19MEE311_CO1")</f>
        <v>13</v>
      </c>
      <c r="U51" s="25">
        <f>SUMIFS(C51:R51, C6:R6, "19MEE311_CO2")</f>
        <v>16</v>
      </c>
      <c r="V51" s="25">
        <f>SUMIFS(C51:R51, C6:R6, "19MEE311_CO3")</f>
        <v>8</v>
      </c>
      <c r="W51" s="25">
        <f>SUMIFS(C51:R51, C6:R6, "19MEE311_CO4")</f>
        <v>8</v>
      </c>
    </row>
    <row r="52" spans="1:23" x14ac:dyDescent="0.3">
      <c r="A52" s="26"/>
      <c r="B52" s="26"/>
      <c r="C52" s="26">
        <v>3</v>
      </c>
      <c r="D52" s="26">
        <v>3</v>
      </c>
      <c r="E52" s="26">
        <v>3</v>
      </c>
      <c r="F52" s="26">
        <v>3</v>
      </c>
      <c r="G52" s="26">
        <v>3</v>
      </c>
      <c r="H52" s="26">
        <v>3</v>
      </c>
      <c r="I52" s="26">
        <v>3</v>
      </c>
      <c r="J52" s="26">
        <v>3</v>
      </c>
      <c r="K52" s="26">
        <v>3</v>
      </c>
      <c r="L52" s="26">
        <v>3</v>
      </c>
      <c r="M52" s="26">
        <v>2</v>
      </c>
      <c r="N52" s="26">
        <v>2</v>
      </c>
      <c r="O52" s="26">
        <v>2</v>
      </c>
      <c r="P52" s="26">
        <v>2</v>
      </c>
      <c r="Q52" s="26">
        <v>4</v>
      </c>
      <c r="R52" s="26">
        <v>3</v>
      </c>
      <c r="T52" s="25">
        <f>SUMIFS(C52:R52, C6:R6, "19MEE311_CO1")</f>
        <v>11</v>
      </c>
      <c r="U52" s="25">
        <f>SUMIFS(C52:R52, C6:R6, "19MEE311_CO2")</f>
        <v>18</v>
      </c>
      <c r="V52" s="25">
        <f>SUMIFS(C52:R52, C6:R6, "19MEE311_CO3")</f>
        <v>8</v>
      </c>
      <c r="W52" s="25">
        <f>SUMIFS(C52:R52, C6:R6, "19MEE311_CO4")</f>
        <v>8</v>
      </c>
    </row>
    <row r="53" spans="1:23" x14ac:dyDescent="0.3">
      <c r="A53" s="24"/>
      <c r="B53" s="24"/>
      <c r="C53" s="24">
        <v>6</v>
      </c>
      <c r="D53" s="24">
        <v>6</v>
      </c>
      <c r="E53" s="24">
        <v>6</v>
      </c>
      <c r="F53" s="24">
        <v>6</v>
      </c>
      <c r="G53" s="24">
        <v>5</v>
      </c>
      <c r="H53" s="24">
        <v>5</v>
      </c>
      <c r="I53" s="24">
        <v>6</v>
      </c>
      <c r="J53" s="24">
        <v>6</v>
      </c>
      <c r="K53" s="24">
        <v>6</v>
      </c>
      <c r="L53" s="24">
        <v>6</v>
      </c>
      <c r="M53" s="24">
        <v>3</v>
      </c>
      <c r="N53" s="24">
        <v>3</v>
      </c>
      <c r="O53" s="24">
        <v>3</v>
      </c>
      <c r="P53" s="24">
        <v>3</v>
      </c>
      <c r="Q53" s="24">
        <v>4</v>
      </c>
      <c r="R53" s="24">
        <v>4</v>
      </c>
      <c r="T53" s="25">
        <f>SUMIFS(C53:R53, C6:R6, "19MEE311_CO1")</f>
        <v>20</v>
      </c>
      <c r="U53" s="25">
        <f>SUMIFS(C53:R53, C6:R6, "19MEE311_CO2")</f>
        <v>28</v>
      </c>
      <c r="V53" s="25">
        <f>SUMIFS(C53:R53, C6:R6, "19MEE311_CO3")</f>
        <v>15</v>
      </c>
      <c r="W53" s="25">
        <f>SUMIFS(C53:R53, C6:R6, "19MEE311_CO4")</f>
        <v>15</v>
      </c>
    </row>
    <row r="54" spans="1:23" x14ac:dyDescent="0.3">
      <c r="A54" s="26"/>
      <c r="B54" s="26"/>
      <c r="C54" s="26">
        <v>7</v>
      </c>
      <c r="D54" s="26">
        <v>7</v>
      </c>
      <c r="E54" s="26">
        <v>7</v>
      </c>
      <c r="F54" s="26">
        <v>7</v>
      </c>
      <c r="G54" s="26">
        <v>8</v>
      </c>
      <c r="H54" s="26">
        <v>8</v>
      </c>
      <c r="I54" s="26">
        <v>8</v>
      </c>
      <c r="J54" s="26">
        <v>8</v>
      </c>
      <c r="K54" s="26">
        <v>8</v>
      </c>
      <c r="L54" s="26">
        <v>8</v>
      </c>
      <c r="M54" s="26">
        <v>5</v>
      </c>
      <c r="N54" s="26">
        <v>5</v>
      </c>
      <c r="O54" s="26">
        <v>5</v>
      </c>
      <c r="P54" s="26">
        <v>5</v>
      </c>
      <c r="Q54" s="26">
        <v>5</v>
      </c>
      <c r="R54" s="26">
        <v>2</v>
      </c>
      <c r="T54" s="25">
        <f>SUMIFS(C54:R54, C6:R6, "19MEE311_CO1")</f>
        <v>28</v>
      </c>
      <c r="U54" s="25">
        <f>SUMIFS(C54:R54, C6:R6, "19MEE311_CO2")</f>
        <v>35</v>
      </c>
      <c r="V54" s="25">
        <f>SUMIFS(C54:R54, C6:R6, "19MEE311_CO3")</f>
        <v>20</v>
      </c>
      <c r="W54" s="25">
        <f>SUMIFS(C54:R54, C6:R6, "19MEE311_CO4")</f>
        <v>20</v>
      </c>
    </row>
    <row r="55" spans="1:23" x14ac:dyDescent="0.3">
      <c r="A55" s="24"/>
      <c r="B55" s="24"/>
      <c r="C55" s="24">
        <v>6</v>
      </c>
      <c r="D55" s="24">
        <v>6</v>
      </c>
      <c r="E55" s="24">
        <v>6</v>
      </c>
      <c r="F55" s="24">
        <v>6</v>
      </c>
      <c r="G55" s="24">
        <v>7</v>
      </c>
      <c r="H55" s="24">
        <v>7</v>
      </c>
      <c r="I55" s="24">
        <v>0</v>
      </c>
      <c r="J55" s="24">
        <v>0</v>
      </c>
      <c r="K55" s="24">
        <v>0</v>
      </c>
      <c r="L55" s="24">
        <v>0</v>
      </c>
      <c r="M55" s="24">
        <v>4</v>
      </c>
      <c r="N55" s="24">
        <v>4</v>
      </c>
      <c r="O55" s="24">
        <v>4</v>
      </c>
      <c r="P55" s="24">
        <v>4</v>
      </c>
      <c r="Q55" s="24">
        <v>5</v>
      </c>
      <c r="R55" s="24">
        <v>3</v>
      </c>
      <c r="T55" s="25">
        <f>SUMIFS(C55:R55, C6:R6, "19MEE311_CO1")</f>
        <v>17</v>
      </c>
      <c r="U55" s="25">
        <f>SUMIFS(C55:R55, C6:R6, "19MEE311_CO2")</f>
        <v>25</v>
      </c>
      <c r="V55" s="25">
        <f>SUMIFS(C55:R55, C6:R6, "19MEE311_CO3")</f>
        <v>10</v>
      </c>
      <c r="W55" s="25">
        <f>SUMIFS(C55:R55, C6:R6, "19MEE311_CO4")</f>
        <v>10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3</v>
      </c>
      <c r="R56" s="26">
        <v>0</v>
      </c>
      <c r="T56" s="25">
        <f>SUMIFS(C56:R56, C6:R6, "19MEE311_CO1")</f>
        <v>7</v>
      </c>
      <c r="U56" s="25">
        <f>SUMIFS(C56:R56, C6:R6, "19MEE311_CO2")</f>
        <v>10</v>
      </c>
      <c r="V56" s="25">
        <f>SUMIFS(C56:R56, C6:R6, "19MEE311_CO3")</f>
        <v>7</v>
      </c>
      <c r="W56" s="25">
        <f>SUMIFS(C56:R56, C6:R6, "19MEE311_CO4")</f>
        <v>7</v>
      </c>
    </row>
    <row r="57" spans="1:23" x14ac:dyDescent="0.3">
      <c r="A57" s="24"/>
      <c r="B57" s="24"/>
      <c r="C57" s="24">
        <v>8</v>
      </c>
      <c r="D57" s="24">
        <v>8</v>
      </c>
      <c r="E57" s="24">
        <v>8</v>
      </c>
      <c r="F57" s="24">
        <v>8</v>
      </c>
      <c r="G57" s="24">
        <v>3</v>
      </c>
      <c r="H57" s="24">
        <v>3</v>
      </c>
      <c r="I57" s="24">
        <v>6</v>
      </c>
      <c r="J57" s="24">
        <v>6</v>
      </c>
      <c r="K57" s="24">
        <v>6</v>
      </c>
      <c r="L57" s="24">
        <v>6</v>
      </c>
      <c r="M57" s="24">
        <v>3</v>
      </c>
      <c r="N57" s="24">
        <v>3</v>
      </c>
      <c r="O57" s="24">
        <v>3</v>
      </c>
      <c r="P57" s="24">
        <v>3</v>
      </c>
      <c r="Q57" s="24">
        <v>5</v>
      </c>
      <c r="R57" s="24">
        <v>0</v>
      </c>
      <c r="T57" s="25">
        <f>SUMIFS(C57:R57, C6:R6, "19MEE311_CO1")</f>
        <v>20</v>
      </c>
      <c r="U57" s="25">
        <f>SUMIFS(C57:R57, C6:R6, "19MEE311_CO2")</f>
        <v>25</v>
      </c>
      <c r="V57" s="25">
        <f>SUMIFS(C57:R57, C6:R6, "19MEE311_CO3")</f>
        <v>17</v>
      </c>
      <c r="W57" s="25">
        <f>SUMIFS(C57:R57, C6:R6, "19MEE311_CO4")</f>
        <v>17</v>
      </c>
    </row>
    <row r="58" spans="1:23" x14ac:dyDescent="0.3">
      <c r="A58" s="26"/>
      <c r="B58" s="26"/>
      <c r="C58" s="26">
        <v>3</v>
      </c>
      <c r="D58" s="26">
        <v>3</v>
      </c>
      <c r="E58" s="26">
        <v>3</v>
      </c>
      <c r="F58" s="26">
        <v>3</v>
      </c>
      <c r="G58" s="26">
        <v>4</v>
      </c>
      <c r="H58" s="26">
        <v>4</v>
      </c>
      <c r="I58" s="26">
        <v>6</v>
      </c>
      <c r="J58" s="26">
        <v>6</v>
      </c>
      <c r="K58" s="26">
        <v>6</v>
      </c>
      <c r="L58" s="26">
        <v>6</v>
      </c>
      <c r="M58" s="26">
        <v>3</v>
      </c>
      <c r="N58" s="26">
        <v>3</v>
      </c>
      <c r="O58" s="26">
        <v>3</v>
      </c>
      <c r="P58" s="26">
        <v>3</v>
      </c>
      <c r="Q58" s="26">
        <v>4</v>
      </c>
      <c r="R58" s="26">
        <v>5</v>
      </c>
      <c r="T58" s="25">
        <f>SUMIFS(C58:R58, C6:R6, "19MEE311_CO1")</f>
        <v>16</v>
      </c>
      <c r="U58" s="25">
        <f>SUMIFS(C58:R58, C6:R6, "19MEE311_CO2")</f>
        <v>25</v>
      </c>
      <c r="V58" s="25">
        <f>SUMIFS(C58:R58, C6:R6, "19MEE311_CO3")</f>
        <v>12</v>
      </c>
      <c r="W58" s="25">
        <f>SUMIFS(C58:R58, C6:R6, "19MEE311_CO4")</f>
        <v>12</v>
      </c>
    </row>
    <row r="59" spans="1:23" x14ac:dyDescent="0.3">
      <c r="A59" s="24"/>
      <c r="B59" s="24"/>
      <c r="C59" s="24">
        <v>5</v>
      </c>
      <c r="D59" s="24">
        <v>5</v>
      </c>
      <c r="E59" s="24">
        <v>5</v>
      </c>
      <c r="F59" s="24">
        <v>5</v>
      </c>
      <c r="G59" s="24">
        <v>6</v>
      </c>
      <c r="H59" s="24">
        <v>6</v>
      </c>
      <c r="I59" s="24">
        <v>5</v>
      </c>
      <c r="J59" s="24">
        <v>5</v>
      </c>
      <c r="K59" s="24">
        <v>5</v>
      </c>
      <c r="L59" s="24">
        <v>5</v>
      </c>
      <c r="M59" s="24">
        <v>0</v>
      </c>
      <c r="N59" s="24">
        <v>0</v>
      </c>
      <c r="O59" s="24">
        <v>0</v>
      </c>
      <c r="P59" s="24">
        <v>0</v>
      </c>
      <c r="Q59" s="24">
        <v>4</v>
      </c>
      <c r="R59" s="24">
        <v>3</v>
      </c>
      <c r="T59" s="25">
        <f>SUMIFS(C59:R59, C6:R6, "19MEE311_CO1")</f>
        <v>16</v>
      </c>
      <c r="U59" s="25">
        <f>SUMIFS(C59:R59, C6:R6, "19MEE311_CO2")</f>
        <v>23</v>
      </c>
      <c r="V59" s="25">
        <f>SUMIFS(C59:R59, C6:R6, "19MEE311_CO3")</f>
        <v>10</v>
      </c>
      <c r="W59" s="25">
        <f>SUMIFS(C59:R59, C6:R6, "19MEE311_CO4")</f>
        <v>10</v>
      </c>
    </row>
    <row r="60" spans="1:23" x14ac:dyDescent="0.3">
      <c r="A60" s="26"/>
      <c r="B60" s="26"/>
      <c r="C60" s="26">
        <v>2</v>
      </c>
      <c r="D60" s="26">
        <v>2</v>
      </c>
      <c r="E60" s="26">
        <v>2</v>
      </c>
      <c r="F60" s="26">
        <v>2</v>
      </c>
      <c r="G60" s="26">
        <v>2</v>
      </c>
      <c r="H60" s="26">
        <v>2</v>
      </c>
      <c r="I60" s="26">
        <v>5</v>
      </c>
      <c r="J60" s="26">
        <v>5</v>
      </c>
      <c r="K60" s="26">
        <v>5</v>
      </c>
      <c r="L60" s="26">
        <v>5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4</v>
      </c>
      <c r="T60" s="25">
        <f>SUMIFS(C60:R60, C6:R6, "19MEE311_CO1")</f>
        <v>9</v>
      </c>
      <c r="U60" s="25">
        <f>SUMIFS(C60:R60, C6:R6, "19MEE311_CO2")</f>
        <v>13</v>
      </c>
      <c r="V60" s="25">
        <f>SUMIFS(C60:R60, C6:R6, "19MEE311_CO3")</f>
        <v>7</v>
      </c>
      <c r="W60" s="25">
        <f>SUMIFS(C60:R60, C6:R6, "19MEE311_CO4")</f>
        <v>7</v>
      </c>
    </row>
    <row r="61" spans="1:23" x14ac:dyDescent="0.3">
      <c r="A61" s="24"/>
      <c r="B61" s="24"/>
      <c r="C61" s="24">
        <v>4</v>
      </c>
      <c r="D61" s="24">
        <v>4</v>
      </c>
      <c r="E61" s="24">
        <v>4</v>
      </c>
      <c r="F61" s="24">
        <v>4</v>
      </c>
      <c r="G61" s="24">
        <v>2</v>
      </c>
      <c r="H61" s="24">
        <v>2</v>
      </c>
      <c r="I61" s="24">
        <v>5</v>
      </c>
      <c r="J61" s="24">
        <v>5</v>
      </c>
      <c r="K61" s="24">
        <v>5</v>
      </c>
      <c r="L61" s="24">
        <v>5</v>
      </c>
      <c r="M61" s="24">
        <v>2</v>
      </c>
      <c r="N61" s="24">
        <v>2</v>
      </c>
      <c r="O61" s="24">
        <v>2</v>
      </c>
      <c r="P61" s="24">
        <v>2</v>
      </c>
      <c r="Q61" s="24">
        <v>5</v>
      </c>
      <c r="R61" s="24">
        <v>0</v>
      </c>
      <c r="T61" s="25">
        <f>SUMIFS(C61:R61, C6:R6, "19MEE311_CO1")</f>
        <v>13</v>
      </c>
      <c r="U61" s="25">
        <f>SUMIFS(C61:R61, C6:R6, "19MEE311_CO2")</f>
        <v>18</v>
      </c>
      <c r="V61" s="25">
        <f>SUMIFS(C61:R61, C6:R6, "19MEE311_CO3")</f>
        <v>11</v>
      </c>
      <c r="W61" s="25">
        <f>SUMIFS(C61:R61, C6:R6, "19MEE311_CO4")</f>
        <v>11</v>
      </c>
    </row>
    <row r="62" spans="1:23" x14ac:dyDescent="0.3">
      <c r="A62" s="26"/>
      <c r="B62" s="26"/>
      <c r="C62" s="26">
        <v>0</v>
      </c>
      <c r="D62" s="26">
        <v>0</v>
      </c>
      <c r="E62" s="26">
        <v>0</v>
      </c>
      <c r="F62" s="26">
        <v>0</v>
      </c>
      <c r="G62" s="26">
        <v>4</v>
      </c>
      <c r="H62" s="26">
        <v>4</v>
      </c>
      <c r="I62" s="26">
        <v>2</v>
      </c>
      <c r="J62" s="26">
        <v>2</v>
      </c>
      <c r="K62" s="26">
        <v>2</v>
      </c>
      <c r="L62" s="26">
        <v>2</v>
      </c>
      <c r="M62" s="26">
        <v>0</v>
      </c>
      <c r="N62" s="26">
        <v>0</v>
      </c>
      <c r="O62" s="26">
        <v>0</v>
      </c>
      <c r="P62" s="26">
        <v>0</v>
      </c>
      <c r="Q62" s="26">
        <v>2</v>
      </c>
      <c r="R62" s="26">
        <v>1</v>
      </c>
      <c r="T62" s="25">
        <f>SUMIFS(C62:R62, C6:R6, "19MEE311_CO1")</f>
        <v>6</v>
      </c>
      <c r="U62" s="25">
        <f>SUMIFS(C62:R62, C6:R6, "19MEE311_CO2")</f>
        <v>9</v>
      </c>
      <c r="V62" s="25">
        <f>SUMIFS(C62:R62, C6:R6, "19MEE311_CO3")</f>
        <v>2</v>
      </c>
      <c r="W62" s="25">
        <f>SUMIFS(C62:R62, C6:R6, "19MEE311_CO4")</f>
        <v>2</v>
      </c>
    </row>
    <row r="63" spans="1:23" x14ac:dyDescent="0.3">
      <c r="A63" s="24"/>
      <c r="B63" s="24"/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5</v>
      </c>
      <c r="J63" s="24">
        <v>5</v>
      </c>
      <c r="K63" s="24">
        <v>5</v>
      </c>
      <c r="L63" s="24">
        <v>5</v>
      </c>
      <c r="M63" s="24">
        <v>2</v>
      </c>
      <c r="N63" s="24">
        <v>2</v>
      </c>
      <c r="O63" s="24">
        <v>2</v>
      </c>
      <c r="P63" s="24">
        <v>2</v>
      </c>
      <c r="Q63" s="24">
        <v>3</v>
      </c>
      <c r="R63" s="24">
        <v>3</v>
      </c>
      <c r="T63" s="25">
        <f>SUMIFS(C63:R63, C6:R6, "19MEE311_CO1")</f>
        <v>7</v>
      </c>
      <c r="U63" s="25">
        <f>SUMIFS(C63:R63, C6:R6, "19MEE311_CO2")</f>
        <v>13</v>
      </c>
      <c r="V63" s="25">
        <f>SUMIFS(C63:R63, C6:R6, "19MEE311_CO3")</f>
        <v>7</v>
      </c>
      <c r="W63" s="25">
        <f>SUMIFS(C63:R63, C6:R6, "19MEE311_CO4")</f>
        <v>7</v>
      </c>
    </row>
    <row r="64" spans="1:23" x14ac:dyDescent="0.3">
      <c r="A64" s="26"/>
      <c r="B64" s="26"/>
      <c r="C64" s="26">
        <v>8</v>
      </c>
      <c r="D64" s="26">
        <v>8</v>
      </c>
      <c r="E64" s="26">
        <v>8</v>
      </c>
      <c r="F64" s="26">
        <v>8</v>
      </c>
      <c r="G64" s="26">
        <v>4</v>
      </c>
      <c r="H64" s="26">
        <v>4</v>
      </c>
      <c r="I64" s="26">
        <v>6</v>
      </c>
      <c r="J64" s="26">
        <v>6</v>
      </c>
      <c r="K64" s="26">
        <v>6</v>
      </c>
      <c r="L64" s="26">
        <v>6</v>
      </c>
      <c r="M64" s="26">
        <v>2</v>
      </c>
      <c r="N64" s="26">
        <v>2</v>
      </c>
      <c r="O64" s="26">
        <v>2</v>
      </c>
      <c r="P64" s="26">
        <v>2</v>
      </c>
      <c r="Q64" s="26">
        <v>2</v>
      </c>
      <c r="R64" s="26">
        <v>4</v>
      </c>
      <c r="T64" s="25">
        <f>SUMIFS(C64:R64, C6:R6, "19MEE311_CO1")</f>
        <v>20</v>
      </c>
      <c r="U64" s="25">
        <f>SUMIFS(C64:R64, C6:R6, "19MEE311_CO2")</f>
        <v>26</v>
      </c>
      <c r="V64" s="25">
        <f>SUMIFS(C64:R64, C6:R6, "19MEE311_CO3")</f>
        <v>16</v>
      </c>
      <c r="W64" s="25">
        <f>SUMIFS(C64:R64, C6:R6, "19MEE311_CO4")</f>
        <v>16</v>
      </c>
    </row>
    <row r="65" spans="1:23" x14ac:dyDescent="0.3">
      <c r="A65" s="24"/>
      <c r="B65" s="24"/>
      <c r="C65" s="24">
        <v>5</v>
      </c>
      <c r="D65" s="24">
        <v>5</v>
      </c>
      <c r="E65" s="24">
        <v>5</v>
      </c>
      <c r="F65" s="24">
        <v>5</v>
      </c>
      <c r="G65" s="24">
        <v>4</v>
      </c>
      <c r="H65" s="24">
        <v>4</v>
      </c>
      <c r="I65" s="24">
        <v>8</v>
      </c>
      <c r="J65" s="24">
        <v>8</v>
      </c>
      <c r="K65" s="24">
        <v>8</v>
      </c>
      <c r="L65" s="24">
        <v>8</v>
      </c>
      <c r="M65" s="24">
        <v>2</v>
      </c>
      <c r="N65" s="24">
        <v>2</v>
      </c>
      <c r="O65" s="24">
        <v>2</v>
      </c>
      <c r="P65" s="24">
        <v>2</v>
      </c>
      <c r="Q65" s="24">
        <v>1</v>
      </c>
      <c r="R65" s="24">
        <v>3</v>
      </c>
      <c r="T65" s="25">
        <f>SUMIFS(C65:R65, C6:R6, "19MEE311_CO1")</f>
        <v>19</v>
      </c>
      <c r="U65" s="25">
        <f>SUMIFS(C65:R65, C6:R6, "19MEE311_CO2")</f>
        <v>23</v>
      </c>
      <c r="V65" s="25">
        <f>SUMIFS(C65:R65, C6:R6, "19MEE311_CO3")</f>
        <v>15</v>
      </c>
      <c r="W65" s="25">
        <f>SUMIFS(C65:R65, C6:R6, "19MEE311_CO4")</f>
        <v>15</v>
      </c>
    </row>
    <row r="68" spans="1:23" x14ac:dyDescent="0.3">
      <c r="A68" s="27" t="s">
        <v>56</v>
      </c>
      <c r="B68" s="49" t="s">
        <v>57</v>
      </c>
      <c r="C68" s="47"/>
    </row>
    <row r="69" spans="1:23" x14ac:dyDescent="0.3">
      <c r="A69" s="28" t="s">
        <v>58</v>
      </c>
      <c r="B69" s="46" t="s">
        <v>59</v>
      </c>
      <c r="C69" s="47"/>
    </row>
    <row r="70" spans="1:23" x14ac:dyDescent="0.3">
      <c r="A70" s="29" t="s">
        <v>60</v>
      </c>
      <c r="B70" s="48" t="s">
        <v>61</v>
      </c>
      <c r="C70" s="47"/>
    </row>
    <row r="71" spans="1:23" x14ac:dyDescent="0.3">
      <c r="A71" s="30" t="s">
        <v>75</v>
      </c>
      <c r="B71" s="51" t="s">
        <v>76</v>
      </c>
      <c r="C71" s="47"/>
    </row>
    <row r="72" spans="1:23" x14ac:dyDescent="0.3">
      <c r="A72" s="31" t="s">
        <v>77</v>
      </c>
      <c r="B72" s="50" t="s">
        <v>78</v>
      </c>
      <c r="C72" s="47"/>
    </row>
  </sheetData>
  <sheetProtection sheet="1"/>
  <mergeCells count="7">
    <mergeCell ref="B72:C72"/>
    <mergeCell ref="B71:C71"/>
    <mergeCell ref="B1:R1"/>
    <mergeCell ref="B69:C69"/>
    <mergeCell ref="B70:C70"/>
    <mergeCell ref="B68:C68"/>
    <mergeCell ref="B9:R9"/>
  </mergeCells>
  <conditionalFormatting sqref="A11:R65">
    <cfRule type="expression" dxfId="77" priority="130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129">
      <formula>COUNTIF(C11:C65, "&gt;="&amp;$C$4)=0</formula>
    </cfRule>
  </conditionalFormatting>
  <conditionalFormatting sqref="C11:C65">
    <cfRule type="expression" dxfId="72" priority="131">
      <formula>C11&gt;$C$3</formula>
    </cfRule>
  </conditionalFormatting>
  <conditionalFormatting sqref="C3:R3">
    <cfRule type="expression" dxfId="71" priority="1">
      <formula>OR(C3&gt;100,C3&lt;0)</formula>
    </cfRule>
  </conditionalFormatting>
  <conditionalFormatting sqref="C4:R4">
    <cfRule type="expression" dxfId="70" priority="3">
      <formula>OR(C4&gt;max_marks_cell,C4&lt;0)</formula>
    </cfRule>
  </conditionalFormatting>
  <conditionalFormatting sqref="C5:R5">
    <cfRule type="expression" dxfId="69" priority="5">
      <formula>OR(C5&gt;4,C5&lt;0)</formula>
    </cfRule>
  </conditionalFormatting>
  <conditionalFormatting sqref="C7:R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134">
      <formula>COUNTIF(D11:D65, "&gt;="&amp;$D$4)=0</formula>
    </cfRule>
  </conditionalFormatting>
  <conditionalFormatting sqref="D11:D65">
    <cfRule type="expression" dxfId="65" priority="136">
      <formula>D11&gt;$D$3</formula>
    </cfRule>
  </conditionalFormatting>
  <conditionalFormatting sqref="D3:R5">
    <cfRule type="expression" dxfId="64" priority="10">
      <formula>ISBLANK(D3)</formula>
    </cfRule>
  </conditionalFormatting>
  <conditionalFormatting sqref="E10">
    <cfRule type="expression" dxfId="63" priority="139">
      <formula>COUNTIF(E11:E65, "&gt;="&amp;$E$4)=0</formula>
    </cfRule>
  </conditionalFormatting>
  <conditionalFormatting sqref="E11:E65">
    <cfRule type="expression" dxfId="62" priority="141">
      <formula>E11&gt;$E$3</formula>
    </cfRule>
  </conditionalFormatting>
  <conditionalFormatting sqref="F10">
    <cfRule type="expression" dxfId="61" priority="144">
      <formula>COUNTIF(F11:F65, "&gt;="&amp;$F$4)=0</formula>
    </cfRule>
  </conditionalFormatting>
  <conditionalFormatting sqref="F11:F65">
    <cfRule type="expression" dxfId="60" priority="146">
      <formula>F11&gt;$F$3</formula>
    </cfRule>
  </conditionalFormatting>
  <conditionalFormatting sqref="G10">
    <cfRule type="expression" dxfId="59" priority="149">
      <formula>COUNTIF(G11:G65, "&gt;="&amp;$G$4)=0</formula>
    </cfRule>
  </conditionalFormatting>
  <conditionalFormatting sqref="G11:G65">
    <cfRule type="expression" dxfId="58" priority="151">
      <formula>G11&gt;$G$3</formula>
    </cfRule>
  </conditionalFormatting>
  <conditionalFormatting sqref="H10">
    <cfRule type="expression" dxfId="57" priority="154">
      <formula>COUNTIF(H11:H65, "&gt;="&amp;$H$4)=0</formula>
    </cfRule>
  </conditionalFormatting>
  <conditionalFormatting sqref="H11:H65">
    <cfRule type="expression" dxfId="56" priority="156">
      <formula>H11&gt;$H$3</formula>
    </cfRule>
  </conditionalFormatting>
  <conditionalFormatting sqref="I10">
    <cfRule type="expression" dxfId="55" priority="159">
      <formula>COUNTIF(I11:I65, "&gt;="&amp;$I$4)=0</formula>
    </cfRule>
  </conditionalFormatting>
  <conditionalFormatting sqref="I11:I65">
    <cfRule type="expression" dxfId="54" priority="161">
      <formula>I11&gt;$I$3</formula>
    </cfRule>
  </conditionalFormatting>
  <conditionalFormatting sqref="J10">
    <cfRule type="expression" dxfId="53" priority="164">
      <formula>COUNTIF(J11:J65, "&gt;="&amp;$J$4)=0</formula>
    </cfRule>
  </conditionalFormatting>
  <conditionalFormatting sqref="J11:J65">
    <cfRule type="expression" dxfId="52" priority="166">
      <formula>J11&gt;$J$3</formula>
    </cfRule>
  </conditionalFormatting>
  <conditionalFormatting sqref="K10">
    <cfRule type="expression" dxfId="51" priority="169">
      <formula>COUNTIF(K11:K65, "&gt;="&amp;$K$4)=0</formula>
    </cfRule>
  </conditionalFormatting>
  <conditionalFormatting sqref="K11:K65">
    <cfRule type="expression" dxfId="50" priority="171">
      <formula>K11&gt;$K$3</formula>
    </cfRule>
  </conditionalFormatting>
  <conditionalFormatting sqref="L10">
    <cfRule type="expression" dxfId="49" priority="174">
      <formula>COUNTIF(L11:L65, "&gt;="&amp;$L$4)=0</formula>
    </cfRule>
  </conditionalFormatting>
  <conditionalFormatting sqref="L11:L65">
    <cfRule type="expression" dxfId="48" priority="176">
      <formula>L11&gt;$L$3</formula>
    </cfRule>
  </conditionalFormatting>
  <conditionalFormatting sqref="M10">
    <cfRule type="expression" dxfId="47" priority="179">
      <formula>COUNTIF(M11:M65, "&gt;="&amp;$M$4)=0</formula>
    </cfRule>
  </conditionalFormatting>
  <conditionalFormatting sqref="M11:M65">
    <cfRule type="expression" dxfId="46" priority="181">
      <formula>M11&gt;$M$3</formula>
    </cfRule>
  </conditionalFormatting>
  <conditionalFormatting sqref="N10">
    <cfRule type="expression" dxfId="45" priority="184">
      <formula>COUNTIF(N11:N65, "&gt;="&amp;$N$4)=0</formula>
    </cfRule>
  </conditionalFormatting>
  <conditionalFormatting sqref="N11:N65">
    <cfRule type="expression" dxfId="44" priority="186">
      <formula>N11&gt;$N$3</formula>
    </cfRule>
  </conditionalFormatting>
  <conditionalFormatting sqref="O10">
    <cfRule type="expression" dxfId="43" priority="189">
      <formula>COUNTIF(O11:O65, "&gt;="&amp;$O$4)=0</formula>
    </cfRule>
  </conditionalFormatting>
  <conditionalFormatting sqref="O11:O65">
    <cfRule type="expression" dxfId="42" priority="191">
      <formula>O11&gt;$O$3</formula>
    </cfRule>
  </conditionalFormatting>
  <conditionalFormatting sqref="P10">
    <cfRule type="expression" dxfId="41" priority="194">
      <formula>COUNTIF(P11:P65, "&gt;="&amp;$P$4)=0</formula>
    </cfRule>
  </conditionalFormatting>
  <conditionalFormatting sqref="P11:P65">
    <cfRule type="expression" dxfId="40" priority="196">
      <formula>P11&gt;$P$3</formula>
    </cfRule>
  </conditionalFormatting>
  <conditionalFormatting sqref="Q10">
    <cfRule type="expression" dxfId="39" priority="199">
      <formula>COUNTIF(Q11:Q65, "&gt;="&amp;$Q$4)=0</formula>
    </cfRule>
  </conditionalFormatting>
  <conditionalFormatting sqref="Q11:Q65">
    <cfRule type="expression" dxfId="38" priority="201">
      <formula>Q11&gt;$Q$3</formula>
    </cfRule>
  </conditionalFormatting>
  <conditionalFormatting sqref="R10">
    <cfRule type="expression" dxfId="37" priority="204">
      <formula>COUNTIF(R11:R65, "&gt;="&amp;$R$4)=0</formula>
    </cfRule>
  </conditionalFormatting>
  <conditionalFormatting sqref="R11:R65">
    <cfRule type="expression" dxfId="36" priority="206">
      <formula>R11&gt;$R$3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54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"19MEE311_CO1")</f>
        <v>40</v>
      </c>
      <c r="I3" s="25">
        <f>SUMIFS(C3:F3, C6:F6, "19MEE311_CO2")</f>
        <v>40</v>
      </c>
      <c r="J3" s="25">
        <f>SUMIFS(C3:F3, C6:F6, "19MEE311_CO3")</f>
        <v>40</v>
      </c>
      <c r="K3" s="25">
        <f>SUMIFS(C3:F3, C6:F6, "19MEE311_CO4")</f>
        <v>40</v>
      </c>
    </row>
    <row r="4" spans="1:11" x14ac:dyDescent="0.3">
      <c r="A4" s="2"/>
      <c r="B4" s="22" t="s">
        <v>68</v>
      </c>
      <c r="C4" s="26">
        <f>A_Input_Details!B14/100*C3</f>
        <v>20</v>
      </c>
      <c r="D4" s="26">
        <f>A_Input_Details!B14/100*D3</f>
        <v>20</v>
      </c>
      <c r="E4" s="26">
        <f>A_Input_Details!B14/100*E3</f>
        <v>20</v>
      </c>
      <c r="F4" s="26">
        <f>A_Input_Details!B14/100*F3</f>
        <v>20</v>
      </c>
      <c r="H4" s="25">
        <f>SUMIFS(C4:F4, C6:F6, "19MEE311_CO1")</f>
        <v>20</v>
      </c>
      <c r="I4" s="25">
        <f>SUMIFS(C4:F4, C6:F6, "19MEE311_CO2")</f>
        <v>20</v>
      </c>
      <c r="J4" s="25">
        <f>SUMIFS(C4:F4, C6:F6, "19MEE311_CO3")</f>
        <v>20</v>
      </c>
      <c r="K4" s="25">
        <f>SUMIFS(C4:F4, C6:F6, "19MEE311_CO4")</f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'[1]A - P1'!A11</f>
        <v>7</v>
      </c>
      <c r="B11" s="24" t="str">
        <f>'[1]A - P1'!B11</f>
        <v>CB.EN.U4MEE19008</v>
      </c>
      <c r="C11" s="24">
        <v>24</v>
      </c>
      <c r="D11" s="24">
        <v>24</v>
      </c>
      <c r="E11" s="24">
        <v>24</v>
      </c>
      <c r="F11" s="24">
        <v>24</v>
      </c>
      <c r="H11" s="25">
        <f>SUMIFS(C11:F11, C6:F6, "19MEE311_CO1")</f>
        <v>24</v>
      </c>
      <c r="I11" s="25">
        <f>SUMIFS(C11:F11, C6:F6, "19MEE311_CO2")</f>
        <v>24</v>
      </c>
      <c r="J11" s="25">
        <f>SUMIFS(C11:F11, C6:F6, "19MEE311_CO3")</f>
        <v>24</v>
      </c>
      <c r="K11" s="25">
        <f>SUMIFS(C11:F11, C6:F6, "19MEE311_CO4")</f>
        <v>24</v>
      </c>
    </row>
    <row r="12" spans="1:11" x14ac:dyDescent="0.3">
      <c r="A12" s="26">
        <f>'[1]A - P1'!A12</f>
        <v>8</v>
      </c>
      <c r="B12" s="26" t="str">
        <f>'[1]A - P1'!B12</f>
        <v>CB.EN.U4MEE19009</v>
      </c>
      <c r="C12" s="26">
        <v>36</v>
      </c>
      <c r="D12" s="26">
        <v>36</v>
      </c>
      <c r="E12" s="26">
        <v>36</v>
      </c>
      <c r="F12" s="26">
        <v>36</v>
      </c>
      <c r="H12" s="25">
        <f>SUMIFS(C12:F12, C6:F6, "19MEE311_CO1")</f>
        <v>36</v>
      </c>
      <c r="I12" s="25">
        <f>SUMIFS(C12:F12, C6:F6, "19MEE311_CO2")</f>
        <v>36</v>
      </c>
      <c r="J12" s="25">
        <f>SUMIFS(C12:F12, C6:F6, "19MEE311_CO3")</f>
        <v>36</v>
      </c>
      <c r="K12" s="25">
        <f>SUMIFS(C12:F12, C6:F6, "19MEE311_CO4")</f>
        <v>36</v>
      </c>
    </row>
    <row r="13" spans="1:11" x14ac:dyDescent="0.3">
      <c r="A13" s="24">
        <f>'[1]A - P1'!A13</f>
        <v>9</v>
      </c>
      <c r="B13" s="24" t="str">
        <f>'[1]A - P1'!B13</f>
        <v>CB.EN.U4MEE19010</v>
      </c>
      <c r="C13" s="24">
        <v>36</v>
      </c>
      <c r="D13" s="24">
        <v>36</v>
      </c>
      <c r="E13" s="24">
        <v>36</v>
      </c>
      <c r="F13" s="24">
        <v>36</v>
      </c>
      <c r="H13" s="25">
        <f>SUMIFS(C13:F13, C6:F6, "19MEE311_CO1")</f>
        <v>36</v>
      </c>
      <c r="I13" s="25">
        <f>SUMIFS(C13:F13, C6:F6, "19MEE311_CO2")</f>
        <v>36</v>
      </c>
      <c r="J13" s="25">
        <f>SUMIFS(C13:F13, C6:F6, "19MEE311_CO3")</f>
        <v>36</v>
      </c>
      <c r="K13" s="25">
        <f>SUMIFS(C13:F13, C6:F6, "19MEE311_CO4")</f>
        <v>36</v>
      </c>
    </row>
    <row r="14" spans="1:11" x14ac:dyDescent="0.3">
      <c r="A14" s="26">
        <f>'[1]A - P1'!A14</f>
        <v>10</v>
      </c>
      <c r="B14" s="26" t="str">
        <f>'[1]A - P1'!B14</f>
        <v>CB.EN.U4MEE19011</v>
      </c>
      <c r="C14" s="26">
        <v>24</v>
      </c>
      <c r="D14" s="26">
        <v>24</v>
      </c>
      <c r="E14" s="26">
        <v>24</v>
      </c>
      <c r="F14" s="26">
        <v>24</v>
      </c>
      <c r="H14" s="25">
        <f>SUMIFS(C14:F14, C6:F6, "19MEE311_CO1")</f>
        <v>24</v>
      </c>
      <c r="I14" s="25">
        <f>SUMIFS(C14:F14, C6:F6, "19MEE311_CO2")</f>
        <v>24</v>
      </c>
      <c r="J14" s="25">
        <f>SUMIFS(C14:F14, C6:F6, "19MEE311_CO3")</f>
        <v>24</v>
      </c>
      <c r="K14" s="25">
        <f>SUMIFS(C14:F14, C6:F6, "19MEE311_CO4")</f>
        <v>24</v>
      </c>
    </row>
    <row r="15" spans="1:11" x14ac:dyDescent="0.3">
      <c r="A15" s="24">
        <f>'[1]A - P1'!A15</f>
        <v>11</v>
      </c>
      <c r="B15" s="24" t="str">
        <f>'[1]A - P1'!B15</f>
        <v>CB.EN.U4MEE19012</v>
      </c>
      <c r="C15" s="24">
        <v>36</v>
      </c>
      <c r="D15" s="24">
        <v>36</v>
      </c>
      <c r="E15" s="24">
        <v>36</v>
      </c>
      <c r="F15" s="24">
        <v>36</v>
      </c>
      <c r="H15" s="25">
        <f>SUMIFS(C15:F15, C6:F6, "19MEE311_CO1")</f>
        <v>36</v>
      </c>
      <c r="I15" s="25">
        <f>SUMIFS(C15:F15, C6:F6, "19MEE311_CO2")</f>
        <v>36</v>
      </c>
      <c r="J15" s="25">
        <f>SUMIFS(C15:F15, C6:F6, "19MEE311_CO3")</f>
        <v>36</v>
      </c>
      <c r="K15" s="25">
        <f>SUMIFS(C15:F15, C6:F6, "19MEE311_CO4")</f>
        <v>36</v>
      </c>
    </row>
    <row r="16" spans="1:11" x14ac:dyDescent="0.3">
      <c r="A16" s="26">
        <f>'[1]A - P1'!A16</f>
        <v>12</v>
      </c>
      <c r="B16" s="26" t="str">
        <f>'[1]A - P1'!B16</f>
        <v>CB.EN.U4MEE19013</v>
      </c>
      <c r="C16" s="26">
        <v>24</v>
      </c>
      <c r="D16" s="26">
        <v>24</v>
      </c>
      <c r="E16" s="26">
        <v>24</v>
      </c>
      <c r="F16" s="26">
        <v>24</v>
      </c>
      <c r="H16" s="25">
        <f>SUMIFS(C16:F16, C6:F6, "19MEE311_CO1")</f>
        <v>24</v>
      </c>
      <c r="I16" s="25">
        <f>SUMIFS(C16:F16, C6:F6, "19MEE311_CO2")</f>
        <v>24</v>
      </c>
      <c r="J16" s="25">
        <f>SUMIFS(C16:F16, C6:F6, "19MEE311_CO3")</f>
        <v>24</v>
      </c>
      <c r="K16" s="25">
        <f>SUMIFS(C16:F16, C6:F6, "19MEE311_CO4")</f>
        <v>24</v>
      </c>
    </row>
    <row r="17" spans="1:11" x14ac:dyDescent="0.3">
      <c r="A17" s="24">
        <f>'[1]A - P1'!A17</f>
        <v>13</v>
      </c>
      <c r="B17" s="24" t="str">
        <f>'[1]A - P1'!B17</f>
        <v>CB.EN.U4MEE19014</v>
      </c>
      <c r="C17" s="24">
        <v>31</v>
      </c>
      <c r="D17" s="24">
        <v>31</v>
      </c>
      <c r="E17" s="24">
        <v>31</v>
      </c>
      <c r="F17" s="24">
        <v>31</v>
      </c>
      <c r="H17" s="25">
        <f>SUMIFS(C17:F17, C6:F6, "19MEE311_CO1")</f>
        <v>31</v>
      </c>
      <c r="I17" s="25">
        <f>SUMIFS(C17:F17, C6:F6, "19MEE311_CO2")</f>
        <v>31</v>
      </c>
      <c r="J17" s="25">
        <f>SUMIFS(C17:F17, C6:F6, "19MEE311_CO3")</f>
        <v>31</v>
      </c>
      <c r="K17" s="25">
        <f>SUMIFS(C17:F17, C6:F6, "19MEE311_CO4")</f>
        <v>31</v>
      </c>
    </row>
    <row r="18" spans="1:11" x14ac:dyDescent="0.3">
      <c r="A18" s="26">
        <f>'[1]A - P1'!A18</f>
        <v>14</v>
      </c>
      <c r="B18" s="26" t="str">
        <f>'[1]A - P1'!B18</f>
        <v>CB.EN.U4MEE19015</v>
      </c>
      <c r="C18" s="26">
        <v>31</v>
      </c>
      <c r="D18" s="26">
        <v>31</v>
      </c>
      <c r="E18" s="26">
        <v>31</v>
      </c>
      <c r="F18" s="26">
        <v>31</v>
      </c>
      <c r="H18" s="25">
        <f>SUMIFS(C18:F18, C6:F6, "19MEE311_CO1")</f>
        <v>31</v>
      </c>
      <c r="I18" s="25">
        <f>SUMIFS(C18:F18, C6:F6, "19MEE311_CO2")</f>
        <v>31</v>
      </c>
      <c r="J18" s="25">
        <f>SUMIFS(C18:F18, C6:F6, "19MEE311_CO3")</f>
        <v>31</v>
      </c>
      <c r="K18" s="25">
        <f>SUMIFS(C18:F18, C6:F6, "19MEE311_CO4")</f>
        <v>31</v>
      </c>
    </row>
    <row r="19" spans="1:11" x14ac:dyDescent="0.3">
      <c r="A19" s="24">
        <f>'[1]A - P1'!A19</f>
        <v>15</v>
      </c>
      <c r="B19" s="24" t="str">
        <f>'[1]A - P1'!B19</f>
        <v>CB.EN.U4MEE19016</v>
      </c>
      <c r="C19" s="24">
        <v>20</v>
      </c>
      <c r="D19" s="24">
        <v>20</v>
      </c>
      <c r="E19" s="24">
        <v>20</v>
      </c>
      <c r="F19" s="24">
        <v>20</v>
      </c>
      <c r="H19" s="25">
        <f>SUMIFS(C19:F19, C6:F6, "19MEE311_CO1")</f>
        <v>20</v>
      </c>
      <c r="I19" s="25">
        <f>SUMIFS(C19:F19, C6:F6, "19MEE311_CO2")</f>
        <v>20</v>
      </c>
      <c r="J19" s="25">
        <f>SUMIFS(C19:F19, C6:F6, "19MEE311_CO3")</f>
        <v>20</v>
      </c>
      <c r="K19" s="25">
        <f>SUMIFS(C19:F19, C6:F6, "19MEE311_CO4")</f>
        <v>20</v>
      </c>
    </row>
    <row r="20" spans="1:11" x14ac:dyDescent="0.3">
      <c r="A20" s="26">
        <f>'[1]A - P1'!A20</f>
        <v>16</v>
      </c>
      <c r="B20" s="26" t="str">
        <f>'[1]A - P1'!B20</f>
        <v>CB.EN.U4MEE19017</v>
      </c>
      <c r="C20" s="26">
        <v>21</v>
      </c>
      <c r="D20" s="26">
        <v>21</v>
      </c>
      <c r="E20" s="26">
        <v>21</v>
      </c>
      <c r="F20" s="26">
        <v>21</v>
      </c>
      <c r="H20" s="25">
        <f>SUMIFS(C20:F20, C6:F6, "19MEE311_CO1")</f>
        <v>21</v>
      </c>
      <c r="I20" s="25">
        <f>SUMIFS(C20:F20, C6:F6, "19MEE311_CO2")</f>
        <v>21</v>
      </c>
      <c r="J20" s="25">
        <f>SUMIFS(C20:F20, C6:F6, "19MEE311_CO3")</f>
        <v>21</v>
      </c>
      <c r="K20" s="25">
        <f>SUMIFS(C20:F20, C6:F6, "19MEE311_CO4")</f>
        <v>21</v>
      </c>
    </row>
    <row r="21" spans="1:11" x14ac:dyDescent="0.3">
      <c r="A21" s="24">
        <f>'[1]A - P1'!A21</f>
        <v>17</v>
      </c>
      <c r="B21" s="24" t="str">
        <f>'[1]A - P1'!B21</f>
        <v>CB.EN.U4MEE19018</v>
      </c>
      <c r="C21" s="24">
        <v>38</v>
      </c>
      <c r="D21" s="24">
        <v>38</v>
      </c>
      <c r="E21" s="24">
        <v>38</v>
      </c>
      <c r="F21" s="24">
        <v>38</v>
      </c>
      <c r="H21" s="25">
        <f>SUMIFS(C21:F21, C6:F6, "19MEE311_CO1")</f>
        <v>38</v>
      </c>
      <c r="I21" s="25">
        <f>SUMIFS(C21:F21, C6:F6, "19MEE311_CO2")</f>
        <v>38</v>
      </c>
      <c r="J21" s="25">
        <f>SUMIFS(C21:F21, C6:F6, "19MEE311_CO3")</f>
        <v>38</v>
      </c>
      <c r="K21" s="25">
        <f>SUMIFS(C21:F21, C6:F6, "19MEE311_CO4")</f>
        <v>38</v>
      </c>
    </row>
    <row r="22" spans="1:11" x14ac:dyDescent="0.3">
      <c r="A22" s="26">
        <f>'[1]A - P1'!A22</f>
        <v>18</v>
      </c>
      <c r="B22" s="26" t="str">
        <f>'[1]A - P1'!B22</f>
        <v>CB.EN.U4MEE19019</v>
      </c>
      <c r="C22" s="26">
        <v>24</v>
      </c>
      <c r="D22" s="26">
        <v>24</v>
      </c>
      <c r="E22" s="26">
        <v>24</v>
      </c>
      <c r="F22" s="26">
        <v>24</v>
      </c>
      <c r="H22" s="25">
        <f>SUMIFS(C22:F22, C6:F6, "19MEE311_CO1")</f>
        <v>24</v>
      </c>
      <c r="I22" s="25">
        <f>SUMIFS(C22:F22, C6:F6, "19MEE311_CO2")</f>
        <v>24</v>
      </c>
      <c r="J22" s="25">
        <f>SUMIFS(C22:F22, C6:F6, "19MEE311_CO3")</f>
        <v>24</v>
      </c>
      <c r="K22" s="25">
        <f>SUMIFS(C22:F22, C6:F6, "19MEE311_CO4")</f>
        <v>24</v>
      </c>
    </row>
    <row r="23" spans="1:11" x14ac:dyDescent="0.3">
      <c r="A23" s="24">
        <f>'[1]A - P1'!A23</f>
        <v>19</v>
      </c>
      <c r="B23" s="24" t="str">
        <f>'[1]A - P1'!B23</f>
        <v>CB.EN.U4MEE19020</v>
      </c>
      <c r="C23" s="24">
        <v>36</v>
      </c>
      <c r="D23" s="24">
        <v>36</v>
      </c>
      <c r="E23" s="24">
        <v>36</v>
      </c>
      <c r="F23" s="24">
        <v>36</v>
      </c>
      <c r="H23" s="25">
        <f>SUMIFS(C23:F23, C6:F6, "19MEE311_CO1")</f>
        <v>36</v>
      </c>
      <c r="I23" s="25">
        <f>SUMIFS(C23:F23, C6:F6, "19MEE311_CO2")</f>
        <v>36</v>
      </c>
      <c r="J23" s="25">
        <f>SUMIFS(C23:F23, C6:F6, "19MEE311_CO3")</f>
        <v>36</v>
      </c>
      <c r="K23" s="25">
        <f>SUMIFS(C23:F23, C6:F6, "19MEE311_CO4")</f>
        <v>36</v>
      </c>
    </row>
    <row r="24" spans="1:11" x14ac:dyDescent="0.3">
      <c r="A24" s="26">
        <f>'[1]A - P1'!A24</f>
        <v>20</v>
      </c>
      <c r="B24" s="26" t="str">
        <f>'[1]A - P1'!B24</f>
        <v>CB.EN.U4MEE19021</v>
      </c>
      <c r="C24" s="26">
        <v>20</v>
      </c>
      <c r="D24" s="26">
        <v>20</v>
      </c>
      <c r="E24" s="26">
        <v>20</v>
      </c>
      <c r="F24" s="26">
        <v>20</v>
      </c>
      <c r="H24" s="25">
        <f>SUMIFS(C24:F24, C6:F6, "19MEE311_CO1")</f>
        <v>20</v>
      </c>
      <c r="I24" s="25">
        <f>SUMIFS(C24:F24, C6:F6, "19MEE311_CO2")</f>
        <v>20</v>
      </c>
      <c r="J24" s="25">
        <f>SUMIFS(C24:F24, C6:F6, "19MEE311_CO3")</f>
        <v>20</v>
      </c>
      <c r="K24" s="25">
        <f>SUMIFS(C24:F24, C6:F6, "19MEE311_CO4")</f>
        <v>20</v>
      </c>
    </row>
    <row r="25" spans="1:11" x14ac:dyDescent="0.3">
      <c r="A25" s="24">
        <f>'[1]A - P1'!A25</f>
        <v>21</v>
      </c>
      <c r="B25" s="24" t="str">
        <f>'[1]A - P1'!B25</f>
        <v>CB.EN.U4MEE19022</v>
      </c>
      <c r="C25" s="24">
        <v>36</v>
      </c>
      <c r="D25" s="24">
        <v>36</v>
      </c>
      <c r="E25" s="24">
        <v>36</v>
      </c>
      <c r="F25" s="24">
        <v>36</v>
      </c>
      <c r="H25" s="25">
        <f>SUMIFS(C25:F25, C6:F6, "19MEE311_CO1")</f>
        <v>36</v>
      </c>
      <c r="I25" s="25">
        <f>SUMIFS(C25:F25, C6:F6, "19MEE311_CO2")</f>
        <v>36</v>
      </c>
      <c r="J25" s="25">
        <f>SUMIFS(C25:F25, C6:F6, "19MEE311_CO3")</f>
        <v>36</v>
      </c>
      <c r="K25" s="25">
        <f>SUMIFS(C25:F25, C6:F6, "19MEE311_CO4")</f>
        <v>36</v>
      </c>
    </row>
    <row r="26" spans="1:11" x14ac:dyDescent="0.3">
      <c r="A26" s="26">
        <f>'[1]A - P1'!A26</f>
        <v>22</v>
      </c>
      <c r="B26" s="26" t="str">
        <f>'[1]A - P1'!B26</f>
        <v>CB.EN.U4MEE19023</v>
      </c>
      <c r="C26" s="26">
        <v>21</v>
      </c>
      <c r="D26" s="26">
        <v>21</v>
      </c>
      <c r="E26" s="26">
        <v>21</v>
      </c>
      <c r="F26" s="26">
        <v>21</v>
      </c>
      <c r="H26" s="25">
        <f>SUMIFS(C26:F26, C6:F6, "19MEE311_CO1")</f>
        <v>21</v>
      </c>
      <c r="I26" s="25">
        <f>SUMIFS(C26:F26, C6:F6, "19MEE311_CO2")</f>
        <v>21</v>
      </c>
      <c r="J26" s="25">
        <f>SUMIFS(C26:F26, C6:F6, "19MEE311_CO3")</f>
        <v>21</v>
      </c>
      <c r="K26" s="25">
        <f>SUMIFS(C26:F26, C6:F6, "19MEE311_CO4")</f>
        <v>21</v>
      </c>
    </row>
    <row r="27" spans="1:11" x14ac:dyDescent="0.3">
      <c r="A27" s="24">
        <f>'[1]A - P1'!A27</f>
        <v>23</v>
      </c>
      <c r="B27" s="24" t="str">
        <f>'[1]A - P1'!B27</f>
        <v>CB.EN.U4MEE19024</v>
      </c>
      <c r="C27" s="24">
        <v>24</v>
      </c>
      <c r="D27" s="24">
        <v>24</v>
      </c>
      <c r="E27" s="24">
        <v>24</v>
      </c>
      <c r="F27" s="24">
        <v>24</v>
      </c>
      <c r="H27" s="25">
        <f>SUMIFS(C27:F27, C6:F6, "19MEE311_CO1")</f>
        <v>24</v>
      </c>
      <c r="I27" s="25">
        <f>SUMIFS(C27:F27, C6:F6, "19MEE311_CO2")</f>
        <v>24</v>
      </c>
      <c r="J27" s="25">
        <f>SUMIFS(C27:F27, C6:F6, "19MEE311_CO3")</f>
        <v>24</v>
      </c>
      <c r="K27" s="25">
        <f>SUMIFS(C27:F27, C6:F6, "19MEE311_CO4")</f>
        <v>24</v>
      </c>
    </row>
    <row r="28" spans="1:11" x14ac:dyDescent="0.3">
      <c r="A28" s="26">
        <f>'[1]A - P1'!A28</f>
        <v>24</v>
      </c>
      <c r="B28" s="26" t="str">
        <f>'[1]A - P1'!B28</f>
        <v>CB.EN.U4MEE19025</v>
      </c>
      <c r="C28" s="26">
        <v>36</v>
      </c>
      <c r="D28" s="26">
        <v>36</v>
      </c>
      <c r="E28" s="26">
        <v>36</v>
      </c>
      <c r="F28" s="26">
        <v>36</v>
      </c>
      <c r="H28" s="25">
        <f>SUMIFS(C28:F28, C6:F6, "19MEE311_CO1")</f>
        <v>36</v>
      </c>
      <c r="I28" s="25">
        <f>SUMIFS(C28:F28, C6:F6, "19MEE311_CO2")</f>
        <v>36</v>
      </c>
      <c r="J28" s="25">
        <f>SUMIFS(C28:F28, C6:F6, "19MEE311_CO3")</f>
        <v>36</v>
      </c>
      <c r="K28" s="25">
        <f>SUMIFS(C28:F28, C6:F6, "19MEE311_CO4")</f>
        <v>36</v>
      </c>
    </row>
    <row r="29" spans="1:11" x14ac:dyDescent="0.3">
      <c r="A29" s="24">
        <f>'[1]A - P1'!A29</f>
        <v>25</v>
      </c>
      <c r="B29" s="24" t="str">
        <f>'[1]A - P1'!B29</f>
        <v>CB.EN.U4MEE19027</v>
      </c>
      <c r="C29" s="24">
        <v>38</v>
      </c>
      <c r="D29" s="24">
        <v>38</v>
      </c>
      <c r="E29" s="24">
        <v>38</v>
      </c>
      <c r="F29" s="24">
        <v>38</v>
      </c>
      <c r="H29" s="25">
        <f>SUMIFS(C29:F29, C6:F6, "19MEE311_CO1")</f>
        <v>38</v>
      </c>
      <c r="I29" s="25">
        <f>SUMIFS(C29:F29, C6:F6, "19MEE311_CO2")</f>
        <v>38</v>
      </c>
      <c r="J29" s="25">
        <f>SUMIFS(C29:F29, C6:F6, "19MEE311_CO3")</f>
        <v>38</v>
      </c>
      <c r="K29" s="25">
        <f>SUMIFS(C29:F29, C6:F6, "19MEE311_CO4")</f>
        <v>38</v>
      </c>
    </row>
    <row r="30" spans="1:11" x14ac:dyDescent="0.3">
      <c r="A30" s="26">
        <f>'[1]A - P1'!A30</f>
        <v>26</v>
      </c>
      <c r="B30" s="26" t="str">
        <f>'[1]A - P1'!B30</f>
        <v>CB.EN.U4MEE19028</v>
      </c>
      <c r="C30" s="26">
        <v>31</v>
      </c>
      <c r="D30" s="26">
        <v>31</v>
      </c>
      <c r="E30" s="26">
        <v>31</v>
      </c>
      <c r="F30" s="26">
        <v>31</v>
      </c>
      <c r="H30" s="25">
        <f>SUMIFS(C30:F30, C6:F6, "19MEE311_CO1")</f>
        <v>31</v>
      </c>
      <c r="I30" s="25">
        <f>SUMIFS(C30:F30, C6:F6, "19MEE311_CO2")</f>
        <v>31</v>
      </c>
      <c r="J30" s="25">
        <f>SUMIFS(C30:F30, C6:F6, "19MEE311_CO3")</f>
        <v>31</v>
      </c>
      <c r="K30" s="25">
        <f>SUMIFS(C30:F30, C6:F6, "19MEE311_CO4")</f>
        <v>31</v>
      </c>
    </row>
    <row r="31" spans="1:11" x14ac:dyDescent="0.3">
      <c r="A31" s="24">
        <f>'[1]A - P1'!A31</f>
        <v>27</v>
      </c>
      <c r="B31" s="24" t="str">
        <f>'[1]A - P1'!B31</f>
        <v>CB.EN.U4MEE19029</v>
      </c>
      <c r="C31" s="24">
        <v>24</v>
      </c>
      <c r="D31" s="24">
        <v>24</v>
      </c>
      <c r="E31" s="24">
        <v>24</v>
      </c>
      <c r="F31" s="24">
        <v>24</v>
      </c>
      <c r="H31" s="25">
        <f>SUMIFS(C31:F31, C6:F6, "19MEE311_CO1")</f>
        <v>24</v>
      </c>
      <c r="I31" s="25">
        <f>SUMIFS(C31:F31, C6:F6, "19MEE311_CO2")</f>
        <v>24</v>
      </c>
      <c r="J31" s="25">
        <f>SUMIFS(C31:F31, C6:F6, "19MEE311_CO3")</f>
        <v>24</v>
      </c>
      <c r="K31" s="25">
        <f>SUMIFS(C31:F31, C6:F6, "19MEE311_CO4")</f>
        <v>24</v>
      </c>
    </row>
    <row r="32" spans="1:11" x14ac:dyDescent="0.3">
      <c r="A32" s="26">
        <f>'[1]A - P1'!A32</f>
        <v>28</v>
      </c>
      <c r="B32" s="26" t="str">
        <f>'[1]A - P1'!B32</f>
        <v>CB.EN.U4MEE19030</v>
      </c>
      <c r="C32" s="26">
        <v>21</v>
      </c>
      <c r="D32" s="26">
        <v>21</v>
      </c>
      <c r="E32" s="26">
        <v>21</v>
      </c>
      <c r="F32" s="26">
        <v>21</v>
      </c>
      <c r="H32" s="25">
        <f>SUMIFS(C32:F32, C6:F6, "19MEE311_CO1")</f>
        <v>21</v>
      </c>
      <c r="I32" s="25">
        <f>SUMIFS(C32:F32, C6:F6, "19MEE311_CO2")</f>
        <v>21</v>
      </c>
      <c r="J32" s="25">
        <f>SUMIFS(C32:F32, C6:F6, "19MEE311_CO3")</f>
        <v>21</v>
      </c>
      <c r="K32" s="25">
        <f>SUMIFS(C32:F32, C6:F6, "19MEE311_CO4")</f>
        <v>21</v>
      </c>
    </row>
    <row r="33" spans="1:11" x14ac:dyDescent="0.3">
      <c r="A33" s="24">
        <f>'[1]A - P1'!A33</f>
        <v>29</v>
      </c>
      <c r="B33" s="24" t="str">
        <f>'[1]A - P1'!B33</f>
        <v>CB.EN.U4MEE19031</v>
      </c>
      <c r="C33" s="24">
        <v>24</v>
      </c>
      <c r="D33" s="24">
        <v>24</v>
      </c>
      <c r="E33" s="24">
        <v>24</v>
      </c>
      <c r="F33" s="24">
        <v>24</v>
      </c>
      <c r="H33" s="25">
        <f>SUMIFS(C33:F33, C6:F6, "19MEE311_CO1")</f>
        <v>24</v>
      </c>
      <c r="I33" s="25">
        <f>SUMIFS(C33:F33, C6:F6, "19MEE311_CO2")</f>
        <v>24</v>
      </c>
      <c r="J33" s="25">
        <f>SUMIFS(C33:F33, C6:F6, "19MEE311_CO3")</f>
        <v>24</v>
      </c>
      <c r="K33" s="25">
        <f>SUMIFS(C33:F33, C6:F6, "19MEE311_CO4")</f>
        <v>24</v>
      </c>
    </row>
    <row r="34" spans="1:11" x14ac:dyDescent="0.3">
      <c r="A34" s="26">
        <f>'[1]A - P1'!A34</f>
        <v>30</v>
      </c>
      <c r="B34" s="26" t="str">
        <f>'[1]A - P1'!B34</f>
        <v>CB.EN.U4MEE19032</v>
      </c>
      <c r="C34" s="26">
        <v>31</v>
      </c>
      <c r="D34" s="26">
        <v>31</v>
      </c>
      <c r="E34" s="26">
        <v>31</v>
      </c>
      <c r="F34" s="26">
        <v>31</v>
      </c>
      <c r="H34" s="25">
        <f>SUMIFS(C34:F34, C6:F6, "19MEE311_CO1")</f>
        <v>31</v>
      </c>
      <c r="I34" s="25">
        <f>SUMIFS(C34:F34, C6:F6, "19MEE311_CO2")</f>
        <v>31</v>
      </c>
      <c r="J34" s="25">
        <f>SUMIFS(C34:F34, C6:F6, "19MEE311_CO3")</f>
        <v>31</v>
      </c>
      <c r="K34" s="25">
        <f>SUMIFS(C34:F34, C6:F6, "19MEE311_CO4")</f>
        <v>31</v>
      </c>
    </row>
    <row r="35" spans="1:11" x14ac:dyDescent="0.3">
      <c r="A35" s="24">
        <f>'[1]A - P1'!A35</f>
        <v>31</v>
      </c>
      <c r="B35" s="24" t="str">
        <f>'[1]A - P1'!B35</f>
        <v>CB.EN.U4MEE19033</v>
      </c>
      <c r="C35" s="24">
        <v>24</v>
      </c>
      <c r="D35" s="24">
        <v>24</v>
      </c>
      <c r="E35" s="24">
        <v>24</v>
      </c>
      <c r="F35" s="24">
        <v>24</v>
      </c>
      <c r="H35" s="25">
        <f>SUMIFS(C35:F35, C6:F6, "19MEE311_CO1")</f>
        <v>24</v>
      </c>
      <c r="I35" s="25">
        <f>SUMIFS(C35:F35, C6:F6, "19MEE311_CO2")</f>
        <v>24</v>
      </c>
      <c r="J35" s="25">
        <f>SUMIFS(C35:F35, C6:F6, "19MEE311_CO3")</f>
        <v>24</v>
      </c>
      <c r="K35" s="25">
        <f>SUMIFS(C35:F35, C6:F6, "19MEE311_CO4")</f>
        <v>24</v>
      </c>
    </row>
    <row r="36" spans="1:11" x14ac:dyDescent="0.3">
      <c r="A36" s="26">
        <f>'[1]A - P1'!A36</f>
        <v>32</v>
      </c>
      <c r="B36" s="26" t="str">
        <f>'[1]A - P1'!B36</f>
        <v>CB.EN.U4MEE19034</v>
      </c>
      <c r="C36" s="26">
        <v>24</v>
      </c>
      <c r="D36" s="26">
        <v>24</v>
      </c>
      <c r="E36" s="26">
        <v>24</v>
      </c>
      <c r="F36" s="26">
        <v>24</v>
      </c>
      <c r="H36" s="25">
        <f>SUMIFS(C36:F36, C6:F6, "19MEE311_CO1")</f>
        <v>24</v>
      </c>
      <c r="I36" s="25">
        <f>SUMIFS(C36:F36, C6:F6, "19MEE311_CO2")</f>
        <v>24</v>
      </c>
      <c r="J36" s="25">
        <f>SUMIFS(C36:F36, C6:F6, "19MEE311_CO3")</f>
        <v>24</v>
      </c>
      <c r="K36" s="25">
        <f>SUMIFS(C36:F36, C6:F6, "19MEE311_CO4")</f>
        <v>24</v>
      </c>
    </row>
    <row r="37" spans="1:11" x14ac:dyDescent="0.3">
      <c r="A37" s="24">
        <f>'[1]A - P1'!A37</f>
        <v>33</v>
      </c>
      <c r="B37" s="24" t="str">
        <f>'[1]A - P1'!B37</f>
        <v>CB.EN.U4MEE19035</v>
      </c>
      <c r="C37" s="24">
        <v>24</v>
      </c>
      <c r="D37" s="24">
        <v>24</v>
      </c>
      <c r="E37" s="24">
        <v>24</v>
      </c>
      <c r="F37" s="24">
        <v>24</v>
      </c>
      <c r="H37" s="25">
        <f>SUMIFS(C37:F37, C6:F6, "19MEE311_CO1")</f>
        <v>24</v>
      </c>
      <c r="I37" s="25">
        <f>SUMIFS(C37:F37, C6:F6, "19MEE311_CO2")</f>
        <v>24</v>
      </c>
      <c r="J37" s="25">
        <f>SUMIFS(C37:F37, C6:F6, "19MEE311_CO3")</f>
        <v>24</v>
      </c>
      <c r="K37" s="25">
        <f>SUMIFS(C37:F37, C6:F6, "19MEE311_CO4")</f>
        <v>24</v>
      </c>
    </row>
    <row r="38" spans="1:11" x14ac:dyDescent="0.3">
      <c r="A38" s="26">
        <f>'[1]A - P1'!A38</f>
        <v>34</v>
      </c>
      <c r="B38" s="26" t="str">
        <f>'[1]A - P1'!B38</f>
        <v>CB.EN.U4MEE19036</v>
      </c>
      <c r="C38" s="26">
        <v>24</v>
      </c>
      <c r="D38" s="26">
        <v>24</v>
      </c>
      <c r="E38" s="26">
        <v>24</v>
      </c>
      <c r="F38" s="26">
        <v>24</v>
      </c>
      <c r="H38" s="25">
        <f>SUMIFS(C38:F38, C6:F6, "19MEE311_CO1")</f>
        <v>24</v>
      </c>
      <c r="I38" s="25">
        <f>SUMIFS(C38:F38, C6:F6, "19MEE311_CO2")</f>
        <v>24</v>
      </c>
      <c r="J38" s="25">
        <f>SUMIFS(C38:F38, C6:F6, "19MEE311_CO3")</f>
        <v>24</v>
      </c>
      <c r="K38" s="25">
        <f>SUMIFS(C38:F38, C6:F6, "19MEE311_CO4")</f>
        <v>24</v>
      </c>
    </row>
    <row r="39" spans="1:11" x14ac:dyDescent="0.3">
      <c r="A39" s="24">
        <f>'[1]A - P1'!A39</f>
        <v>35</v>
      </c>
      <c r="B39" s="24" t="str">
        <f>'[1]A - P1'!B39</f>
        <v>CB.EN.U4MEE19037</v>
      </c>
      <c r="C39" s="24">
        <v>38</v>
      </c>
      <c r="D39" s="24">
        <v>38</v>
      </c>
      <c r="E39" s="24">
        <v>38</v>
      </c>
      <c r="F39" s="24">
        <v>38</v>
      </c>
      <c r="H39" s="25">
        <f>SUMIFS(C39:F39, C6:F6, "19MEE311_CO1")</f>
        <v>38</v>
      </c>
      <c r="I39" s="25">
        <f>SUMIFS(C39:F39, C6:F6, "19MEE311_CO2")</f>
        <v>38</v>
      </c>
      <c r="J39" s="25">
        <f>SUMIFS(C39:F39, C6:F6, "19MEE311_CO3")</f>
        <v>38</v>
      </c>
      <c r="K39" s="25">
        <f>SUMIFS(C39:F39, C6:F6, "19MEE311_CO4")</f>
        <v>38</v>
      </c>
    </row>
    <row r="40" spans="1:11" x14ac:dyDescent="0.3">
      <c r="A40" s="26">
        <f>'[1]A - P1'!A40</f>
        <v>36</v>
      </c>
      <c r="B40" s="26" t="str">
        <f>'[1]A - P1'!B40</f>
        <v>CB.EN.U4MEE19038</v>
      </c>
      <c r="C40" s="26">
        <v>20</v>
      </c>
      <c r="D40" s="26">
        <v>20</v>
      </c>
      <c r="E40" s="26">
        <v>20</v>
      </c>
      <c r="F40" s="26">
        <v>20</v>
      </c>
      <c r="H40" s="25">
        <f>SUMIFS(C40:F40, C6:F6, "19MEE311_CO1")</f>
        <v>20</v>
      </c>
      <c r="I40" s="25">
        <f>SUMIFS(C40:F40, C6:F6, "19MEE311_CO2")</f>
        <v>20</v>
      </c>
      <c r="J40" s="25">
        <f>SUMIFS(C40:F40, C6:F6, "19MEE311_CO3")</f>
        <v>20</v>
      </c>
      <c r="K40" s="25">
        <f>SUMIFS(C40:F40, C6:F6, "19MEE311_CO4")</f>
        <v>20</v>
      </c>
    </row>
    <row r="41" spans="1:11" x14ac:dyDescent="0.3">
      <c r="A41" s="24">
        <f>'[1]A - P1'!A41</f>
        <v>37</v>
      </c>
      <c r="B41" s="24" t="str">
        <f>'[1]A - P1'!B41</f>
        <v>CB.EN.U4MEE19039</v>
      </c>
      <c r="C41" s="24">
        <v>20</v>
      </c>
      <c r="D41" s="24">
        <v>20</v>
      </c>
      <c r="E41" s="24">
        <v>20</v>
      </c>
      <c r="F41" s="24">
        <v>20</v>
      </c>
      <c r="H41" s="25">
        <f>SUMIFS(C41:F41, C6:F6, "19MEE311_CO1")</f>
        <v>20</v>
      </c>
      <c r="I41" s="25">
        <f>SUMIFS(C41:F41, C6:F6, "19MEE311_CO2")</f>
        <v>20</v>
      </c>
      <c r="J41" s="25">
        <f>SUMIFS(C41:F41, C6:F6, "19MEE311_CO3")</f>
        <v>20</v>
      </c>
      <c r="K41" s="25">
        <f>SUMIFS(C41:F41, C6:F6, "19MEE311_CO4")</f>
        <v>20</v>
      </c>
    </row>
    <row r="42" spans="1:11" x14ac:dyDescent="0.3">
      <c r="A42" s="26">
        <f>'[1]A - P1'!A42</f>
        <v>38</v>
      </c>
      <c r="B42" s="26" t="str">
        <f>'[1]A - P1'!B42</f>
        <v>CB.EN.U4MEE19040</v>
      </c>
      <c r="C42" s="26">
        <v>24</v>
      </c>
      <c r="D42" s="26">
        <v>24</v>
      </c>
      <c r="E42" s="26">
        <v>24</v>
      </c>
      <c r="F42" s="26">
        <v>24</v>
      </c>
      <c r="H42" s="25">
        <f>SUMIFS(C42:F42, C6:F6, "19MEE311_CO1")</f>
        <v>24</v>
      </c>
      <c r="I42" s="25">
        <f>SUMIFS(C42:F42, C6:F6, "19MEE311_CO2")</f>
        <v>24</v>
      </c>
      <c r="J42" s="25">
        <f>SUMIFS(C42:F42, C6:F6, "19MEE311_CO3")</f>
        <v>24</v>
      </c>
      <c r="K42" s="25">
        <f>SUMIFS(C42:F42, C6:F6, "19MEE311_CO4")</f>
        <v>24</v>
      </c>
    </row>
    <row r="43" spans="1:11" x14ac:dyDescent="0.3">
      <c r="A43" s="24">
        <f>'[1]A - P1'!A43</f>
        <v>39</v>
      </c>
      <c r="B43" s="24" t="str">
        <f>'[1]A - P1'!B43</f>
        <v>CB.EN.U4MEE19041</v>
      </c>
      <c r="C43" s="24">
        <v>31</v>
      </c>
      <c r="D43" s="24">
        <v>31</v>
      </c>
      <c r="E43" s="24">
        <v>31</v>
      </c>
      <c r="F43" s="24">
        <v>31</v>
      </c>
      <c r="H43" s="25">
        <f>SUMIFS(C43:F43, C6:F6, "19MEE311_CO1")</f>
        <v>31</v>
      </c>
      <c r="I43" s="25">
        <f>SUMIFS(C43:F43, C6:F6, "19MEE311_CO2")</f>
        <v>31</v>
      </c>
      <c r="J43" s="25">
        <f>SUMIFS(C43:F43, C6:F6, "19MEE311_CO3")</f>
        <v>31</v>
      </c>
      <c r="K43" s="25">
        <f>SUMIFS(C43:F43, C6:F6, "19MEE311_CO4")</f>
        <v>31</v>
      </c>
    </row>
    <row r="44" spans="1:11" x14ac:dyDescent="0.3">
      <c r="A44" s="26">
        <f>'[1]A - P1'!A44</f>
        <v>40</v>
      </c>
      <c r="B44" s="26" t="str">
        <f>'[1]A - P1'!B44</f>
        <v>CB.EN.U4MEE19042</v>
      </c>
      <c r="C44" s="26">
        <v>36</v>
      </c>
      <c r="D44" s="26">
        <v>36</v>
      </c>
      <c r="E44" s="26">
        <v>36</v>
      </c>
      <c r="F44" s="26">
        <v>36</v>
      </c>
      <c r="H44" s="25">
        <f>SUMIFS(C44:F44, C6:F6, "19MEE311_CO1")</f>
        <v>36</v>
      </c>
      <c r="I44" s="25">
        <f>SUMIFS(C44:F44, C6:F6, "19MEE311_CO2")</f>
        <v>36</v>
      </c>
      <c r="J44" s="25">
        <f>SUMIFS(C44:F44, C6:F6, "19MEE311_CO3")</f>
        <v>36</v>
      </c>
      <c r="K44" s="25">
        <f>SUMIFS(C44:F44, C6:F6, "19MEE311_CO4")</f>
        <v>36</v>
      </c>
    </row>
    <row r="45" spans="1:11" x14ac:dyDescent="0.3">
      <c r="A45" s="24">
        <f>'[1]A - P1'!A45</f>
        <v>41</v>
      </c>
      <c r="B45" s="24" t="str">
        <f>'[1]A - P1'!B45</f>
        <v>CB.EN.U4MEE19043</v>
      </c>
      <c r="C45" s="24">
        <v>38</v>
      </c>
      <c r="D45" s="24">
        <v>38</v>
      </c>
      <c r="E45" s="24">
        <v>38</v>
      </c>
      <c r="F45" s="24">
        <v>38</v>
      </c>
      <c r="H45" s="25">
        <f>SUMIFS(C45:F45, C6:F6, "19MEE311_CO1")</f>
        <v>38</v>
      </c>
      <c r="I45" s="25">
        <f>SUMIFS(C45:F45, C6:F6, "19MEE311_CO2")</f>
        <v>38</v>
      </c>
      <c r="J45" s="25">
        <f>SUMIFS(C45:F45, C6:F6, "19MEE311_CO3")</f>
        <v>38</v>
      </c>
      <c r="K45" s="25">
        <f>SUMIFS(C45:F45, C6:F6, "19MEE311_CO4")</f>
        <v>38</v>
      </c>
    </row>
    <row r="46" spans="1:11" x14ac:dyDescent="0.3">
      <c r="A46" s="26">
        <f>'[1]A - P1'!A46</f>
        <v>42</v>
      </c>
      <c r="B46" s="26" t="str">
        <f>'[1]A - P1'!B46</f>
        <v>CB.EN.U4MEE19044</v>
      </c>
      <c r="C46" s="26">
        <v>24</v>
      </c>
      <c r="D46" s="26">
        <v>24</v>
      </c>
      <c r="E46" s="26">
        <v>24</v>
      </c>
      <c r="F46" s="26">
        <v>24</v>
      </c>
      <c r="H46" s="25">
        <f>SUMIFS(C46:F46, C6:F6, "19MEE311_CO1")</f>
        <v>24</v>
      </c>
      <c r="I46" s="25">
        <f>SUMIFS(C46:F46, C6:F6, "19MEE311_CO2")</f>
        <v>24</v>
      </c>
      <c r="J46" s="25">
        <f>SUMIFS(C46:F46, C6:F6, "19MEE311_CO3")</f>
        <v>24</v>
      </c>
      <c r="K46" s="25">
        <f>SUMIFS(C46:F46, C6:F6, "19MEE311_CO4")</f>
        <v>24</v>
      </c>
    </row>
    <row r="47" spans="1:11" x14ac:dyDescent="0.3">
      <c r="A47" s="24">
        <f>'[1]A - P1'!A47</f>
        <v>43</v>
      </c>
      <c r="B47" s="24" t="str">
        <f>'[1]A - P1'!B47</f>
        <v>CB.EN.U4MEE19045</v>
      </c>
      <c r="C47" s="24">
        <v>21</v>
      </c>
      <c r="D47" s="24">
        <v>21</v>
      </c>
      <c r="E47" s="24">
        <v>21</v>
      </c>
      <c r="F47" s="24">
        <v>21</v>
      </c>
      <c r="H47" s="25">
        <f>SUMIFS(C47:F47, C6:F6, "19MEE311_CO1")</f>
        <v>21</v>
      </c>
      <c r="I47" s="25">
        <f>SUMIFS(C47:F47, C6:F6, "19MEE311_CO2")</f>
        <v>21</v>
      </c>
      <c r="J47" s="25">
        <f>SUMIFS(C47:F47, C6:F6, "19MEE311_CO3")</f>
        <v>21</v>
      </c>
      <c r="K47" s="25">
        <f>SUMIFS(C47:F47, C6:F6, "19MEE311_CO4")</f>
        <v>21</v>
      </c>
    </row>
    <row r="48" spans="1:11" x14ac:dyDescent="0.3">
      <c r="A48" s="26">
        <f>'[1]A - P1'!A48</f>
        <v>44</v>
      </c>
      <c r="B48" s="26" t="str">
        <f>'[1]A - P1'!B48</f>
        <v>CB.EN.U4MEE19046</v>
      </c>
      <c r="C48" s="26">
        <v>36</v>
      </c>
      <c r="D48" s="26">
        <v>36</v>
      </c>
      <c r="E48" s="26">
        <v>36</v>
      </c>
      <c r="F48" s="26">
        <v>36</v>
      </c>
      <c r="H48" s="25">
        <f>SUMIFS(C48:F48, C6:F6, "19MEE311_CO1")</f>
        <v>36</v>
      </c>
      <c r="I48" s="25">
        <f>SUMIFS(C48:F48, C6:F6, "19MEE311_CO2")</f>
        <v>36</v>
      </c>
      <c r="J48" s="25">
        <f>SUMIFS(C48:F48, C6:F6, "19MEE311_CO3")</f>
        <v>36</v>
      </c>
      <c r="K48" s="25">
        <f>SUMIFS(C48:F48, C6:F6, "19MEE311_CO4")</f>
        <v>36</v>
      </c>
    </row>
    <row r="49" spans="1:11" x14ac:dyDescent="0.3">
      <c r="A49" s="24">
        <f>'[1]A - P1'!A49</f>
        <v>45</v>
      </c>
      <c r="B49" s="24" t="str">
        <f>'[1]A - P1'!B49</f>
        <v>CB.EN.U4MEE19047</v>
      </c>
      <c r="C49" s="24">
        <v>24</v>
      </c>
      <c r="D49" s="24">
        <v>24</v>
      </c>
      <c r="E49" s="24">
        <v>24</v>
      </c>
      <c r="F49" s="24">
        <v>24</v>
      </c>
      <c r="H49" s="25">
        <f>SUMIFS(C49:F49, C6:F6, "19MEE311_CO1")</f>
        <v>24</v>
      </c>
      <c r="I49" s="25">
        <f>SUMIFS(C49:F49, C6:F6, "19MEE311_CO2")</f>
        <v>24</v>
      </c>
      <c r="J49" s="25">
        <f>SUMIFS(C49:F49, C6:F6, "19MEE311_CO3")</f>
        <v>24</v>
      </c>
      <c r="K49" s="25">
        <f>SUMIFS(C49:F49, C6:F6, "19MEE311_CO4")</f>
        <v>24</v>
      </c>
    </row>
    <row r="50" spans="1:11" x14ac:dyDescent="0.3">
      <c r="A50" s="26">
        <f>'[1]A - P1'!A50</f>
        <v>46</v>
      </c>
      <c r="B50" s="26" t="str">
        <f>'[1]A - P1'!B50</f>
        <v>CB.EN.U4MEE19048</v>
      </c>
      <c r="C50" s="26">
        <v>38</v>
      </c>
      <c r="D50" s="26">
        <v>38</v>
      </c>
      <c r="E50" s="26">
        <v>38</v>
      </c>
      <c r="F50" s="26">
        <v>38</v>
      </c>
      <c r="H50" s="25">
        <f>SUMIFS(C50:F50, C6:F6, "19MEE311_CO1")</f>
        <v>38</v>
      </c>
      <c r="I50" s="25">
        <f>SUMIFS(C50:F50, C6:F6, "19MEE311_CO2")</f>
        <v>38</v>
      </c>
      <c r="J50" s="25">
        <f>SUMIFS(C50:F50, C6:F6, "19MEE311_CO3")</f>
        <v>38</v>
      </c>
      <c r="K50" s="25">
        <f>SUMIFS(C50:F50, C6:F6, "19MEE311_CO4")</f>
        <v>38</v>
      </c>
    </row>
    <row r="51" spans="1:11" x14ac:dyDescent="0.3">
      <c r="A51" s="24">
        <f>'[1]A - P1'!A51</f>
        <v>47</v>
      </c>
      <c r="B51" s="24" t="str">
        <f>'[1]A - P1'!B51</f>
        <v>CB.EN.U4MEE19049</v>
      </c>
      <c r="C51" s="24">
        <v>24</v>
      </c>
      <c r="D51" s="24">
        <v>24</v>
      </c>
      <c r="E51" s="24">
        <v>24</v>
      </c>
      <c r="F51" s="24">
        <v>24</v>
      </c>
      <c r="H51" s="25">
        <f>SUMIFS(C51:F51, C6:F6, "19MEE311_CO1")</f>
        <v>24</v>
      </c>
      <c r="I51" s="25">
        <f>SUMIFS(C51:F51, C6:F6, "19MEE311_CO2")</f>
        <v>24</v>
      </c>
      <c r="J51" s="25">
        <f>SUMIFS(C51:F51, C6:F6, "19MEE311_CO3")</f>
        <v>24</v>
      </c>
      <c r="K51" s="25">
        <f>SUMIFS(C51:F51, C6:F6, "19MEE311_CO4")</f>
        <v>24</v>
      </c>
    </row>
    <row r="52" spans="1:11" x14ac:dyDescent="0.3">
      <c r="A52" s="26">
        <f>'[1]A - P1'!A52</f>
        <v>48</v>
      </c>
      <c r="B52" s="26" t="str">
        <f>'[1]A - P1'!B52</f>
        <v>CB.EN.U4MEE19050</v>
      </c>
      <c r="C52" s="26">
        <v>20</v>
      </c>
      <c r="D52" s="26">
        <v>20</v>
      </c>
      <c r="E52" s="26">
        <v>20</v>
      </c>
      <c r="F52" s="26">
        <v>20</v>
      </c>
      <c r="H52" s="25">
        <f>SUMIFS(C52:F52, C6:F6, "19MEE311_CO1")</f>
        <v>20</v>
      </c>
      <c r="I52" s="25">
        <f>SUMIFS(C52:F52, C6:F6, "19MEE311_CO2")</f>
        <v>20</v>
      </c>
      <c r="J52" s="25">
        <f>SUMIFS(C52:F52, C6:F6, "19MEE311_CO3")</f>
        <v>20</v>
      </c>
      <c r="K52" s="25">
        <f>SUMIFS(C52:F52, C6:F6, "19MEE311_CO4")</f>
        <v>20</v>
      </c>
    </row>
    <row r="53" spans="1:11" x14ac:dyDescent="0.3">
      <c r="A53" s="24">
        <f>'[1]A - P1'!A53</f>
        <v>49</v>
      </c>
      <c r="B53" s="24" t="str">
        <f>'[1]A - P1'!B53</f>
        <v>CB.EN.U4MEE19051</v>
      </c>
      <c r="C53" s="24">
        <v>31</v>
      </c>
      <c r="D53" s="24">
        <v>31</v>
      </c>
      <c r="E53" s="24">
        <v>31</v>
      </c>
      <c r="F53" s="24">
        <v>31</v>
      </c>
      <c r="H53" s="25">
        <f>SUMIFS(C53:F53, C6:F6, "19MEE311_CO1")</f>
        <v>31</v>
      </c>
      <c r="I53" s="25">
        <f>SUMIFS(C53:F53, C6:F6, "19MEE311_CO2")</f>
        <v>31</v>
      </c>
      <c r="J53" s="25">
        <f>SUMIFS(C53:F53, C6:F6, "19MEE311_CO3")</f>
        <v>31</v>
      </c>
      <c r="K53" s="25">
        <f>SUMIFS(C53:F53, C6:F6, "19MEE311_CO4")</f>
        <v>31</v>
      </c>
    </row>
    <row r="54" spans="1:11" x14ac:dyDescent="0.3">
      <c r="A54" s="26">
        <f>'[1]A - P1'!A54</f>
        <v>50</v>
      </c>
      <c r="B54" s="26" t="str">
        <f>'[1]A - P1'!B54</f>
        <v>CB.EN.U4MEE19052</v>
      </c>
      <c r="C54" s="26">
        <v>38</v>
      </c>
      <c r="D54" s="26">
        <v>38</v>
      </c>
      <c r="E54" s="26">
        <v>38</v>
      </c>
      <c r="F54" s="26">
        <v>38</v>
      </c>
      <c r="H54" s="25">
        <f>SUMIFS(C54:F54, C6:F6, "19MEE311_CO1")</f>
        <v>38</v>
      </c>
      <c r="I54" s="25">
        <f>SUMIFS(C54:F54, C6:F6, "19MEE311_CO2")</f>
        <v>38</v>
      </c>
      <c r="J54" s="25">
        <f>SUMIFS(C54:F54, C6:F6, "19MEE311_CO3")</f>
        <v>38</v>
      </c>
      <c r="K54" s="25">
        <f>SUMIFS(C54:F54, C6:F6, "19MEE311_CO4")</f>
        <v>38</v>
      </c>
    </row>
    <row r="55" spans="1:11" x14ac:dyDescent="0.3">
      <c r="A55" s="24">
        <f>'[1]A - P1'!A55</f>
        <v>51</v>
      </c>
      <c r="B55" s="24" t="str">
        <f>'[1]A - P1'!B55</f>
        <v>CB.EN.U4MEE19053</v>
      </c>
      <c r="C55" s="24">
        <v>24</v>
      </c>
      <c r="D55" s="24">
        <v>24</v>
      </c>
      <c r="E55" s="24">
        <v>24</v>
      </c>
      <c r="F55" s="24">
        <v>24</v>
      </c>
      <c r="H55" s="25">
        <f>SUMIFS(C55:F55, C6:F6, "19MEE311_CO1")</f>
        <v>24</v>
      </c>
      <c r="I55" s="25">
        <f>SUMIFS(C55:F55, C6:F6, "19MEE311_CO2")</f>
        <v>24</v>
      </c>
      <c r="J55" s="25">
        <f>SUMIFS(C55:F55, C6:F6, "19MEE311_CO3")</f>
        <v>24</v>
      </c>
      <c r="K55" s="25">
        <f>SUMIFS(C55:F55, C6:F6, "19MEE311_CO4")</f>
        <v>24</v>
      </c>
    </row>
    <row r="56" spans="1:11" x14ac:dyDescent="0.3">
      <c r="A56" s="26">
        <f>'[1]A - P1'!A56</f>
        <v>52</v>
      </c>
      <c r="B56" s="26" t="str">
        <f>'[1]A - P1'!B56</f>
        <v>CB.EN.U4MEE19054</v>
      </c>
      <c r="C56" s="26">
        <v>24</v>
      </c>
      <c r="D56" s="26">
        <v>24</v>
      </c>
      <c r="E56" s="26">
        <v>24</v>
      </c>
      <c r="F56" s="26">
        <v>24</v>
      </c>
      <c r="H56" s="25">
        <f>SUMIFS(C56:F56, C6:F6, "19MEE311_CO1")</f>
        <v>24</v>
      </c>
      <c r="I56" s="25">
        <f>SUMIFS(C56:F56, C6:F6, "19MEE311_CO2")</f>
        <v>24</v>
      </c>
      <c r="J56" s="25">
        <f>SUMIFS(C56:F56, C6:F6, "19MEE311_CO3")</f>
        <v>24</v>
      </c>
      <c r="K56" s="25">
        <f>SUMIFS(C56:F56, C6:F6, "19MEE311_CO4")</f>
        <v>24</v>
      </c>
    </row>
    <row r="57" spans="1:11" x14ac:dyDescent="0.3">
      <c r="A57" s="24">
        <f>'[1]A - P1'!A57</f>
        <v>53</v>
      </c>
      <c r="B57" s="24" t="str">
        <f>'[1]A - P1'!B57</f>
        <v>CB.EN.U4MEE19055</v>
      </c>
      <c r="C57" s="24">
        <v>24</v>
      </c>
      <c r="D57" s="24">
        <v>24</v>
      </c>
      <c r="E57" s="24">
        <v>24</v>
      </c>
      <c r="F57" s="24">
        <v>24</v>
      </c>
      <c r="H57" s="25">
        <f>SUMIFS(C57:F57, C6:F6, "19MEE311_CO1")</f>
        <v>24</v>
      </c>
      <c r="I57" s="25">
        <f>SUMIFS(C57:F57, C6:F6, "19MEE311_CO2")</f>
        <v>24</v>
      </c>
      <c r="J57" s="25">
        <f>SUMIFS(C57:F57, C6:F6, "19MEE311_CO3")</f>
        <v>24</v>
      </c>
      <c r="K57" s="25">
        <f>SUMIFS(C57:F57, C6:F6, "19MEE311_CO4")</f>
        <v>24</v>
      </c>
    </row>
    <row r="58" spans="1:11" x14ac:dyDescent="0.3">
      <c r="A58" s="26">
        <f>'[1]A - P1'!A58</f>
        <v>54</v>
      </c>
      <c r="B58" s="26" t="str">
        <f>'[1]A - P1'!B58</f>
        <v>CB.EN.U4MEE19056</v>
      </c>
      <c r="C58" s="26">
        <v>36</v>
      </c>
      <c r="D58" s="26">
        <v>36</v>
      </c>
      <c r="E58" s="26">
        <v>36</v>
      </c>
      <c r="F58" s="26">
        <v>36</v>
      </c>
      <c r="H58" s="25">
        <f>SUMIFS(C58:F58, C6:F6, "19MEE311_CO1")</f>
        <v>36</v>
      </c>
      <c r="I58" s="25">
        <f>SUMIFS(C58:F58, C6:F6, "19MEE311_CO2")</f>
        <v>36</v>
      </c>
      <c r="J58" s="25">
        <f>SUMIFS(C58:F58, C6:F6, "19MEE311_CO3")</f>
        <v>36</v>
      </c>
      <c r="K58" s="25">
        <f>SUMIFS(C58:F58, C6:F6, "19MEE311_CO4")</f>
        <v>36</v>
      </c>
    </row>
    <row r="59" spans="1:11" x14ac:dyDescent="0.3">
      <c r="A59" s="24">
        <f>'[1]A - P1'!A59</f>
        <v>55</v>
      </c>
      <c r="B59" s="24" t="str">
        <f>'[1]A - P1'!B59</f>
        <v>CB.EN.U4MEE19057</v>
      </c>
      <c r="C59" s="24">
        <v>36</v>
      </c>
      <c r="D59" s="24">
        <v>36</v>
      </c>
      <c r="E59" s="24">
        <v>36</v>
      </c>
      <c r="F59" s="24">
        <v>36</v>
      </c>
      <c r="H59" s="25">
        <f>SUMIFS(C59:F59, C6:F6, "19MEE311_CO1")</f>
        <v>36</v>
      </c>
      <c r="I59" s="25">
        <f>SUMIFS(C59:F59, C6:F6, "19MEE311_CO2")</f>
        <v>36</v>
      </c>
      <c r="J59" s="25">
        <f>SUMIFS(C59:F59, C6:F6, "19MEE311_CO3")</f>
        <v>36</v>
      </c>
      <c r="K59" s="25">
        <f>SUMIFS(C59:F59, C6:F6, "19MEE311_CO4")</f>
        <v>36</v>
      </c>
    </row>
    <row r="60" spans="1:11" x14ac:dyDescent="0.3">
      <c r="A60" s="26">
        <f>'[1]A - P1'!A60</f>
        <v>0</v>
      </c>
      <c r="B60" s="26">
        <f>'[1]A - P1'!B60</f>
        <v>0</v>
      </c>
      <c r="C60" s="26">
        <v>36</v>
      </c>
      <c r="D60" s="26">
        <v>36</v>
      </c>
      <c r="E60" s="26">
        <v>36</v>
      </c>
      <c r="F60" s="26">
        <v>36</v>
      </c>
      <c r="H60" s="25">
        <f>SUMIFS(C60:F60, C6:F6, "19MEE311_CO1")</f>
        <v>36</v>
      </c>
      <c r="I60" s="25">
        <f>SUMIFS(C60:F60, C6:F6, "19MEE311_CO2")</f>
        <v>36</v>
      </c>
      <c r="J60" s="25">
        <f>SUMIFS(C60:F60, C6:F6, "19MEE311_CO3")</f>
        <v>36</v>
      </c>
      <c r="K60" s="25">
        <f>SUMIFS(C60:F60, C6:F6, "19MEE311_CO4")</f>
        <v>36</v>
      </c>
    </row>
    <row r="61" spans="1:11" x14ac:dyDescent="0.3">
      <c r="A61" s="24">
        <f>'[1]A - P1'!A61</f>
        <v>0</v>
      </c>
      <c r="B61" s="24">
        <f>'[1]A - P1'!B61</f>
        <v>0</v>
      </c>
      <c r="C61" s="24">
        <v>20</v>
      </c>
      <c r="D61" s="24">
        <v>20</v>
      </c>
      <c r="E61" s="24">
        <v>20</v>
      </c>
      <c r="F61" s="24">
        <v>20</v>
      </c>
      <c r="H61" s="25">
        <f>SUMIFS(C61:F61, C6:F6, "19MEE311_CO1")</f>
        <v>20</v>
      </c>
      <c r="I61" s="25">
        <f>SUMIFS(C61:F61, C6:F6, "19MEE311_CO2")</f>
        <v>20</v>
      </c>
      <c r="J61" s="25">
        <f>SUMIFS(C61:F61, C6:F6, "19MEE311_CO3")</f>
        <v>20</v>
      </c>
      <c r="K61" s="25">
        <f>SUMIFS(C61:F61, C6:F6, "19MEE311_CO4")</f>
        <v>20</v>
      </c>
    </row>
    <row r="62" spans="1:11" x14ac:dyDescent="0.3">
      <c r="A62" s="26">
        <f>'[1]A - P1'!A62</f>
        <v>0</v>
      </c>
      <c r="B62" s="26">
        <f>'[1]A - P1'!B62</f>
        <v>0</v>
      </c>
      <c r="C62" s="26">
        <v>36</v>
      </c>
      <c r="D62" s="26">
        <v>36</v>
      </c>
      <c r="E62" s="26">
        <v>36</v>
      </c>
      <c r="F62" s="26">
        <v>36</v>
      </c>
      <c r="H62" s="25">
        <f>SUMIFS(C62:F62, C6:F6, "19MEE311_CO1")</f>
        <v>36</v>
      </c>
      <c r="I62" s="25">
        <f>SUMIFS(C62:F62, C6:F6, "19MEE311_CO2")</f>
        <v>36</v>
      </c>
      <c r="J62" s="25">
        <f>SUMIFS(C62:F62, C6:F6, "19MEE311_CO3")</f>
        <v>36</v>
      </c>
      <c r="K62" s="25">
        <f>SUMIFS(C62:F62, C6:F6, "19MEE311_CO4")</f>
        <v>36</v>
      </c>
    </row>
    <row r="63" spans="1:11" x14ac:dyDescent="0.3">
      <c r="A63" s="24">
        <f>'[1]A - P1'!A63</f>
        <v>0</v>
      </c>
      <c r="B63" s="24">
        <f>'[1]A - P1'!B63</f>
        <v>0</v>
      </c>
      <c r="C63" s="24">
        <v>24</v>
      </c>
      <c r="D63" s="24">
        <v>24</v>
      </c>
      <c r="E63" s="24">
        <v>24</v>
      </c>
      <c r="F63" s="24">
        <v>24</v>
      </c>
      <c r="H63" s="25">
        <f>SUMIFS(C63:F63, C6:F6, "19MEE311_CO1")</f>
        <v>24</v>
      </c>
      <c r="I63" s="25">
        <f>SUMIFS(C63:F63, C6:F6, "19MEE311_CO2")</f>
        <v>24</v>
      </c>
      <c r="J63" s="25">
        <f>SUMIFS(C63:F63, C6:F6, "19MEE311_CO3")</f>
        <v>24</v>
      </c>
      <c r="K63" s="25">
        <f>SUMIFS(C63:F63, C6:F6, "19MEE311_CO4")</f>
        <v>24</v>
      </c>
    </row>
    <row r="64" spans="1:11" x14ac:dyDescent="0.3">
      <c r="A64" s="26">
        <f>'[1]A - P1'!A64</f>
        <v>0</v>
      </c>
      <c r="B64" s="26">
        <f>'[1]A - P1'!B64</f>
        <v>0</v>
      </c>
      <c r="C64" s="26">
        <v>21</v>
      </c>
      <c r="D64" s="26">
        <v>21</v>
      </c>
      <c r="E64" s="26">
        <v>21</v>
      </c>
      <c r="F64" s="26">
        <v>21</v>
      </c>
      <c r="H64" s="25">
        <f>SUMIFS(C64:F64, C6:F6, "19MEE311_CO1")</f>
        <v>21</v>
      </c>
      <c r="I64" s="25">
        <f>SUMIFS(C64:F64, C6:F6, "19MEE311_CO2")</f>
        <v>21</v>
      </c>
      <c r="J64" s="25">
        <f>SUMIFS(C64:F64, C6:F6, "19MEE311_CO3")</f>
        <v>21</v>
      </c>
      <c r="K64" s="25">
        <f>SUMIFS(C64:F64, C6:F6, "19MEE311_CO4")</f>
        <v>21</v>
      </c>
    </row>
    <row r="65" spans="1:11" x14ac:dyDescent="0.3">
      <c r="A65" s="24">
        <f>'[1]A - P1'!A65</f>
        <v>0</v>
      </c>
      <c r="B65" s="24">
        <f>'[1]A - P1'!B65</f>
        <v>0</v>
      </c>
      <c r="C65" s="24">
        <v>21</v>
      </c>
      <c r="D65" s="24">
        <v>21</v>
      </c>
      <c r="E65" s="24">
        <v>21</v>
      </c>
      <c r="F65" s="24">
        <v>21</v>
      </c>
      <c r="H65" s="25">
        <f>SUMIFS(C65:F65, C6:F6, "19MEE311_CO1")</f>
        <v>21</v>
      </c>
      <c r="I65" s="25">
        <f>SUMIFS(C65:F65, C6:F6, "19MEE311_CO2")</f>
        <v>21</v>
      </c>
      <c r="J65" s="25">
        <f>SUMIFS(C65:F65, C6:F6, "19MEE311_CO3")</f>
        <v>21</v>
      </c>
      <c r="K65" s="25">
        <f>SUMIFS(C65:F65, C6:F6, "19MEE311_CO4")</f>
        <v>21</v>
      </c>
    </row>
    <row r="68" spans="1:11" x14ac:dyDescent="0.3">
      <c r="A68" s="27" t="s">
        <v>56</v>
      </c>
      <c r="B68" s="49" t="s">
        <v>57</v>
      </c>
      <c r="C68" s="47"/>
    </row>
    <row r="69" spans="1:11" x14ac:dyDescent="0.3">
      <c r="A69" s="28" t="s">
        <v>58</v>
      </c>
      <c r="B69" s="46" t="s">
        <v>59</v>
      </c>
      <c r="C69" s="47"/>
    </row>
    <row r="70" spans="1:11" x14ac:dyDescent="0.3">
      <c r="A70" s="29" t="s">
        <v>60</v>
      </c>
      <c r="B70" s="48" t="s">
        <v>61</v>
      </c>
      <c r="C70" s="47"/>
    </row>
    <row r="71" spans="1:11" x14ac:dyDescent="0.3">
      <c r="A71" s="30" t="s">
        <v>75</v>
      </c>
      <c r="B71" s="51" t="s">
        <v>76</v>
      </c>
      <c r="C71" s="47"/>
    </row>
    <row r="72" spans="1:11" x14ac:dyDescent="0.3">
      <c r="A72" s="31" t="s">
        <v>77</v>
      </c>
      <c r="B72" s="50" t="s">
        <v>78</v>
      </c>
      <c r="C72" s="47"/>
    </row>
  </sheetData>
  <sheetProtection shee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COUNTIF(C11:C65, "&gt;="&amp;$C$4)=0</formula>
    </cfRule>
  </conditionalFormatting>
  <conditionalFormatting sqref="C11:C65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COUNTIF(D11:D65, "&gt;="&amp;$D$4)=0</formula>
    </cfRule>
  </conditionalFormatting>
  <conditionalFormatting sqref="D11:D65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COUNTIF(E11:E65, "&gt;="&amp;$E$4)=0</formula>
    </cfRule>
  </conditionalFormatting>
  <conditionalFormatting sqref="E11:E65">
    <cfRule type="expression" dxfId="20" priority="45">
      <formula>E11&gt;$E$3</formula>
    </cfRule>
  </conditionalFormatting>
  <conditionalFormatting sqref="F10">
    <cfRule type="expression" dxfId="19" priority="48">
      <formula>COUNTIF(F11:F65, "&gt;="&amp;$F$4)=0</formula>
    </cfRule>
  </conditionalFormatting>
  <conditionalFormatting sqref="F11:F65">
    <cfRule type="expression" dxfId="18" priority="5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2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55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f>SUMIFS(C3:F3, C6:F6, "19MEE311_CO1")</f>
        <v>30</v>
      </c>
      <c r="I3" s="25">
        <f>SUMIFS(C3:F3, C6:F6, "19MEE311_CO2")</f>
        <v>30</v>
      </c>
      <c r="J3" s="25">
        <f>SUMIFS(C3:F3, C6:F6, "19MEE311_CO3")</f>
        <v>30</v>
      </c>
      <c r="K3" s="25">
        <f>SUMIFS(C3:F3, C6:F6, "19MEE311_CO4")</f>
        <v>30</v>
      </c>
    </row>
    <row r="4" spans="1:11" x14ac:dyDescent="0.3">
      <c r="A4" s="2"/>
      <c r="B4" s="22" t="s">
        <v>68</v>
      </c>
      <c r="C4" s="26">
        <f>A_Input_Details!B14/100*C3</f>
        <v>15</v>
      </c>
      <c r="D4" s="26">
        <f>A_Input_Details!B14/100*D3</f>
        <v>15</v>
      </c>
      <c r="E4" s="26">
        <f>A_Input_Details!B14/100*E3</f>
        <v>15</v>
      </c>
      <c r="F4" s="26">
        <f>A_Input_Details!B14/100*F3</f>
        <v>15</v>
      </c>
      <c r="H4" s="25">
        <f>SUMIFS(C4:F4, C6:F6, "19MEE311_CO1")</f>
        <v>15</v>
      </c>
      <c r="I4" s="25">
        <f>SUMIFS(C4:F4, C6:F6, "19MEE311_CO2")</f>
        <v>15</v>
      </c>
      <c r="J4" s="25">
        <f>SUMIFS(C4:F4, C6:F6, "19MEE311_CO3")</f>
        <v>15</v>
      </c>
      <c r="K4" s="25">
        <f>SUMIFS(C4:F4, C6:F6, "19MEE311_CO4")</f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'[1]A - P1'!A11</f>
        <v>7</v>
      </c>
      <c r="B11" s="24" t="str">
        <f>'[1]A - P1'!B11</f>
        <v>CB.EN.U4MEE19008</v>
      </c>
      <c r="C11" s="24">
        <v>14</v>
      </c>
      <c r="D11" s="24">
        <v>14</v>
      </c>
      <c r="E11" s="24">
        <v>14</v>
      </c>
      <c r="F11" s="24">
        <v>14</v>
      </c>
      <c r="H11" s="25">
        <f>SUMIFS(C11:F11, C6:F6, "19MEE311_CO1")</f>
        <v>14</v>
      </c>
      <c r="I11" s="25">
        <f>SUMIFS(C11:F11, C6:F6, "19MEE311_CO2")</f>
        <v>14</v>
      </c>
      <c r="J11" s="25">
        <f>SUMIFS(C11:F11, C6:F6, "19MEE311_CO3")</f>
        <v>14</v>
      </c>
      <c r="K11" s="25">
        <f>SUMIFS(C11:F11, C6:F6, "19MEE311_CO4")</f>
        <v>14</v>
      </c>
    </row>
    <row r="12" spans="1:11" x14ac:dyDescent="0.3">
      <c r="A12" s="26">
        <f>'[1]A - P1'!A12</f>
        <v>8</v>
      </c>
      <c r="B12" s="26" t="str">
        <f>'[1]A - P1'!B12</f>
        <v>CB.EN.U4MEE19009</v>
      </c>
      <c r="C12" s="26">
        <v>21</v>
      </c>
      <c r="D12" s="26">
        <v>21</v>
      </c>
      <c r="E12" s="26">
        <v>21</v>
      </c>
      <c r="F12" s="26">
        <v>21</v>
      </c>
      <c r="H12" s="25">
        <f>SUMIFS(C12:F12, C6:F6, "19MEE311_CO1")</f>
        <v>21</v>
      </c>
      <c r="I12" s="25">
        <f>SUMIFS(C12:F12, C6:F6, "19MEE311_CO2")</f>
        <v>21</v>
      </c>
      <c r="J12" s="25">
        <f>SUMIFS(C12:F12, C6:F6, "19MEE311_CO3")</f>
        <v>21</v>
      </c>
      <c r="K12" s="25">
        <f>SUMIFS(C12:F12, C6:F6, "19MEE311_CO4")</f>
        <v>21</v>
      </c>
    </row>
    <row r="13" spans="1:11" x14ac:dyDescent="0.3">
      <c r="A13" s="24">
        <f>'[1]A - P1'!A13</f>
        <v>9</v>
      </c>
      <c r="B13" s="24" t="str">
        <f>'[1]A - P1'!B13</f>
        <v>CB.EN.U4MEE19010</v>
      </c>
      <c r="C13" s="24">
        <v>29</v>
      </c>
      <c r="D13" s="24">
        <v>29</v>
      </c>
      <c r="E13" s="24">
        <v>29</v>
      </c>
      <c r="F13" s="24">
        <v>29</v>
      </c>
      <c r="H13" s="25">
        <f>SUMIFS(C13:F13, C6:F6, "19MEE311_CO1")</f>
        <v>29</v>
      </c>
      <c r="I13" s="25">
        <f>SUMIFS(C13:F13, C6:F6, "19MEE311_CO2")</f>
        <v>29</v>
      </c>
      <c r="J13" s="25">
        <f>SUMIFS(C13:F13, C6:F6, "19MEE311_CO3")</f>
        <v>29</v>
      </c>
      <c r="K13" s="25">
        <f>SUMIFS(C13:F13, C6:F6, "19MEE311_CO4")</f>
        <v>29</v>
      </c>
    </row>
    <row r="14" spans="1:11" x14ac:dyDescent="0.3">
      <c r="A14" s="26">
        <f>'[1]A - P1'!A14</f>
        <v>10</v>
      </c>
      <c r="B14" s="26" t="str">
        <f>'[1]A - P1'!B14</f>
        <v>CB.EN.U4MEE19011</v>
      </c>
      <c r="C14" s="26">
        <v>14</v>
      </c>
      <c r="D14" s="26">
        <v>14</v>
      </c>
      <c r="E14" s="26">
        <v>14</v>
      </c>
      <c r="F14" s="26">
        <v>14</v>
      </c>
      <c r="H14" s="25">
        <f>SUMIFS(C14:F14, C6:F6, "19MEE311_CO1")</f>
        <v>14</v>
      </c>
      <c r="I14" s="25">
        <f>SUMIFS(C14:F14, C6:F6, "19MEE311_CO2")</f>
        <v>14</v>
      </c>
      <c r="J14" s="25">
        <f>SUMIFS(C14:F14, C6:F6, "19MEE311_CO3")</f>
        <v>14</v>
      </c>
      <c r="K14" s="25">
        <f>SUMIFS(C14:F14, C6:F6, "19MEE311_CO4")</f>
        <v>14</v>
      </c>
    </row>
    <row r="15" spans="1:11" x14ac:dyDescent="0.3">
      <c r="A15" s="24">
        <f>'[1]A - P1'!A15</f>
        <v>11</v>
      </c>
      <c r="B15" s="24" t="str">
        <f>'[1]A - P1'!B15</f>
        <v>CB.EN.U4MEE19012</v>
      </c>
      <c r="C15" s="24">
        <v>21</v>
      </c>
      <c r="D15" s="24">
        <v>21</v>
      </c>
      <c r="E15" s="24">
        <v>21</v>
      </c>
      <c r="F15" s="24">
        <v>21</v>
      </c>
      <c r="H15" s="25">
        <f>SUMIFS(C15:F15, C6:F6, "19MEE311_CO1")</f>
        <v>21</v>
      </c>
      <c r="I15" s="25">
        <f>SUMIFS(C15:F15, C6:F6, "19MEE311_CO2")</f>
        <v>21</v>
      </c>
      <c r="J15" s="25">
        <f>SUMIFS(C15:F15, C6:F6, "19MEE311_CO3")</f>
        <v>21</v>
      </c>
      <c r="K15" s="25">
        <f>SUMIFS(C15:F15, C6:F6, "19MEE311_CO4")</f>
        <v>21</v>
      </c>
    </row>
    <row r="16" spans="1:11" x14ac:dyDescent="0.3">
      <c r="A16" s="26">
        <f>'[1]A - P1'!A16</f>
        <v>12</v>
      </c>
      <c r="B16" s="26" t="str">
        <f>'[1]A - P1'!B16</f>
        <v>CB.EN.U4MEE19013</v>
      </c>
      <c r="C16" s="26">
        <v>14</v>
      </c>
      <c r="D16" s="26">
        <v>14</v>
      </c>
      <c r="E16" s="26">
        <v>14</v>
      </c>
      <c r="F16" s="26">
        <v>14</v>
      </c>
      <c r="H16" s="25">
        <f>SUMIFS(C16:F16, C6:F6, "19MEE311_CO1")</f>
        <v>14</v>
      </c>
      <c r="I16" s="25">
        <f>SUMIFS(C16:F16, C6:F6, "19MEE311_CO2")</f>
        <v>14</v>
      </c>
      <c r="J16" s="25">
        <f>SUMIFS(C16:F16, C6:F6, "19MEE311_CO3")</f>
        <v>14</v>
      </c>
      <c r="K16" s="25">
        <f>SUMIFS(C16:F16, C6:F6, "19MEE311_CO4")</f>
        <v>14</v>
      </c>
    </row>
    <row r="17" spans="1:11" x14ac:dyDescent="0.3">
      <c r="A17" s="24">
        <f>'[1]A - P1'!A17</f>
        <v>13</v>
      </c>
      <c r="B17" s="24" t="str">
        <f>'[1]A - P1'!B17</f>
        <v>CB.EN.U4MEE19014</v>
      </c>
      <c r="C17" s="24">
        <v>19</v>
      </c>
      <c r="D17" s="24">
        <v>19</v>
      </c>
      <c r="E17" s="24">
        <v>19</v>
      </c>
      <c r="F17" s="24">
        <v>19</v>
      </c>
      <c r="H17" s="25">
        <f>SUMIFS(C17:F17, C6:F6, "19MEE311_CO1")</f>
        <v>19</v>
      </c>
      <c r="I17" s="25">
        <f>SUMIFS(C17:F17, C6:F6, "19MEE311_CO2")</f>
        <v>19</v>
      </c>
      <c r="J17" s="25">
        <f>SUMIFS(C17:F17, C6:F6, "19MEE311_CO3")</f>
        <v>19</v>
      </c>
      <c r="K17" s="25">
        <f>SUMIFS(C17:F17, C6:F6, "19MEE311_CO4")</f>
        <v>19</v>
      </c>
    </row>
    <row r="18" spans="1:11" x14ac:dyDescent="0.3">
      <c r="A18" s="26">
        <f>'[1]A - P1'!A18</f>
        <v>14</v>
      </c>
      <c r="B18" s="26" t="str">
        <f>'[1]A - P1'!B18</f>
        <v>CB.EN.U4MEE19015</v>
      </c>
      <c r="C18" s="26">
        <v>24</v>
      </c>
      <c r="D18" s="26">
        <v>24</v>
      </c>
      <c r="E18" s="26">
        <v>24</v>
      </c>
      <c r="F18" s="26">
        <v>24</v>
      </c>
      <c r="H18" s="25">
        <f>SUMIFS(C18:F18, C6:F6, "19MEE311_CO1")</f>
        <v>24</v>
      </c>
      <c r="I18" s="25">
        <f>SUMIFS(C18:F18, C6:F6, "19MEE311_CO2")</f>
        <v>24</v>
      </c>
      <c r="J18" s="25">
        <f>SUMIFS(C18:F18, C6:F6, "19MEE311_CO3")</f>
        <v>24</v>
      </c>
      <c r="K18" s="25">
        <f>SUMIFS(C18:F18, C6:F6, "19MEE311_CO4")</f>
        <v>24</v>
      </c>
    </row>
    <row r="19" spans="1:11" x14ac:dyDescent="0.3">
      <c r="A19" s="24">
        <f>'[1]A - P1'!A19</f>
        <v>15</v>
      </c>
      <c r="B19" s="24" t="str">
        <f>'[1]A - P1'!B19</f>
        <v>CB.EN.U4MEE19016</v>
      </c>
      <c r="C19" s="24">
        <v>21</v>
      </c>
      <c r="D19" s="24">
        <v>21</v>
      </c>
      <c r="E19" s="24">
        <v>21</v>
      </c>
      <c r="F19" s="24">
        <v>21</v>
      </c>
      <c r="H19" s="25">
        <f>SUMIFS(C19:F19, C6:F6, "19MEE311_CO1")</f>
        <v>21</v>
      </c>
      <c r="I19" s="25">
        <f>SUMIFS(C19:F19, C6:F6, "19MEE311_CO2")</f>
        <v>21</v>
      </c>
      <c r="J19" s="25">
        <f>SUMIFS(C19:F19, C6:F6, "19MEE311_CO3")</f>
        <v>21</v>
      </c>
      <c r="K19" s="25">
        <f>SUMIFS(C19:F19, C6:F6, "19MEE311_CO4")</f>
        <v>21</v>
      </c>
    </row>
    <row r="20" spans="1:11" x14ac:dyDescent="0.3">
      <c r="A20" s="26">
        <f>'[1]A - P1'!A20</f>
        <v>16</v>
      </c>
      <c r="B20" s="26" t="str">
        <f>'[1]A - P1'!B20</f>
        <v>CB.EN.U4MEE19017</v>
      </c>
      <c r="C20" s="26">
        <v>8</v>
      </c>
      <c r="D20" s="26">
        <v>8</v>
      </c>
      <c r="E20" s="26">
        <v>8</v>
      </c>
      <c r="F20" s="26">
        <v>8</v>
      </c>
      <c r="H20" s="25">
        <f>SUMIFS(C20:F20, C6:F6, "19MEE311_CO1")</f>
        <v>8</v>
      </c>
      <c r="I20" s="25">
        <f>SUMIFS(C20:F20, C6:F6, "19MEE311_CO2")</f>
        <v>8</v>
      </c>
      <c r="J20" s="25">
        <f>SUMIFS(C20:F20, C6:F6, "19MEE311_CO3")</f>
        <v>8</v>
      </c>
      <c r="K20" s="25">
        <f>SUMIFS(C20:F20, C6:F6, "19MEE311_CO4")</f>
        <v>8</v>
      </c>
    </row>
    <row r="21" spans="1:11" x14ac:dyDescent="0.3">
      <c r="A21" s="24">
        <f>'[1]A - P1'!A21</f>
        <v>17</v>
      </c>
      <c r="B21" s="24" t="str">
        <f>'[1]A - P1'!B21</f>
        <v>CB.EN.U4MEE19018</v>
      </c>
      <c r="C21" s="24">
        <v>29</v>
      </c>
      <c r="D21" s="24">
        <v>29</v>
      </c>
      <c r="E21" s="24">
        <v>29</v>
      </c>
      <c r="F21" s="24">
        <v>29</v>
      </c>
      <c r="H21" s="25">
        <f>SUMIFS(C21:F21, C6:F6, "19MEE311_CO1")</f>
        <v>29</v>
      </c>
      <c r="I21" s="25">
        <f>SUMIFS(C21:F21, C6:F6, "19MEE311_CO2")</f>
        <v>29</v>
      </c>
      <c r="J21" s="25">
        <f>SUMIFS(C21:F21, C6:F6, "19MEE311_CO3")</f>
        <v>29</v>
      </c>
      <c r="K21" s="25">
        <f>SUMIFS(C21:F21, C6:F6, "19MEE311_CO4")</f>
        <v>29</v>
      </c>
    </row>
    <row r="22" spans="1:11" x14ac:dyDescent="0.3">
      <c r="A22" s="26">
        <f>'[1]A - P1'!A22</f>
        <v>18</v>
      </c>
      <c r="B22" s="26" t="str">
        <f>'[1]A - P1'!B22</f>
        <v>CB.EN.U4MEE19019</v>
      </c>
      <c r="C22" s="26">
        <v>14</v>
      </c>
      <c r="D22" s="26">
        <v>14</v>
      </c>
      <c r="E22" s="26">
        <v>14</v>
      </c>
      <c r="F22" s="26">
        <v>14</v>
      </c>
      <c r="H22" s="25">
        <f>SUMIFS(C22:F22, C6:F6, "19MEE311_CO1")</f>
        <v>14</v>
      </c>
      <c r="I22" s="25">
        <f>SUMIFS(C22:F22, C6:F6, "19MEE311_CO2")</f>
        <v>14</v>
      </c>
      <c r="J22" s="25">
        <f>SUMIFS(C22:F22, C6:F6, "19MEE311_CO3")</f>
        <v>14</v>
      </c>
      <c r="K22" s="25">
        <f>SUMIFS(C22:F22, C6:F6, "19MEE311_CO4")</f>
        <v>14</v>
      </c>
    </row>
    <row r="23" spans="1:11" x14ac:dyDescent="0.3">
      <c r="A23" s="24">
        <f>'[1]A - P1'!A23</f>
        <v>19</v>
      </c>
      <c r="B23" s="24" t="str">
        <f>'[1]A - P1'!B23</f>
        <v>CB.EN.U4MEE19020</v>
      </c>
      <c r="C23" s="24">
        <v>13</v>
      </c>
      <c r="D23" s="24">
        <v>13</v>
      </c>
      <c r="E23" s="24">
        <v>13</v>
      </c>
      <c r="F23" s="24">
        <v>13</v>
      </c>
      <c r="H23" s="25">
        <f>SUMIFS(C23:F23, C6:F6, "19MEE311_CO1")</f>
        <v>13</v>
      </c>
      <c r="I23" s="25">
        <f>SUMIFS(C23:F23, C6:F6, "19MEE311_CO2")</f>
        <v>13</v>
      </c>
      <c r="J23" s="25">
        <f>SUMIFS(C23:F23, C6:F6, "19MEE311_CO3")</f>
        <v>13</v>
      </c>
      <c r="K23" s="25">
        <f>SUMIFS(C23:F23, C6:F6, "19MEE311_CO4")</f>
        <v>13</v>
      </c>
    </row>
    <row r="24" spans="1:11" x14ac:dyDescent="0.3">
      <c r="A24" s="26">
        <f>'[1]A - P1'!A24</f>
        <v>20</v>
      </c>
      <c r="B24" s="26" t="str">
        <f>'[1]A - P1'!B24</f>
        <v>CB.EN.U4MEE19021</v>
      </c>
      <c r="C24" s="26">
        <v>17</v>
      </c>
      <c r="D24" s="26">
        <v>17</v>
      </c>
      <c r="E24" s="26">
        <v>17</v>
      </c>
      <c r="F24" s="26">
        <v>17</v>
      </c>
      <c r="H24" s="25">
        <f>SUMIFS(C24:F24, C6:F6, "19MEE311_CO1")</f>
        <v>17</v>
      </c>
      <c r="I24" s="25">
        <f>SUMIFS(C24:F24, C6:F6, "19MEE311_CO2")</f>
        <v>17</v>
      </c>
      <c r="J24" s="25">
        <f>SUMIFS(C24:F24, C6:F6, "19MEE311_CO3")</f>
        <v>17</v>
      </c>
      <c r="K24" s="25">
        <f>SUMIFS(C24:F24, C6:F6, "19MEE311_CO4")</f>
        <v>17</v>
      </c>
    </row>
    <row r="25" spans="1:11" x14ac:dyDescent="0.3">
      <c r="A25" s="24">
        <f>'[1]A - P1'!A25</f>
        <v>21</v>
      </c>
      <c r="B25" s="24" t="str">
        <f>'[1]A - P1'!B25</f>
        <v>CB.EN.U4MEE19022</v>
      </c>
      <c r="C25" s="24">
        <v>29</v>
      </c>
      <c r="D25" s="24">
        <v>29</v>
      </c>
      <c r="E25" s="24">
        <v>29</v>
      </c>
      <c r="F25" s="24">
        <v>29</v>
      </c>
      <c r="H25" s="25">
        <f>SUMIFS(C25:F25, C6:F6, "19MEE311_CO1")</f>
        <v>29</v>
      </c>
      <c r="I25" s="25">
        <f>SUMIFS(C25:F25, C6:F6, "19MEE311_CO2")</f>
        <v>29</v>
      </c>
      <c r="J25" s="25">
        <f>SUMIFS(C25:F25, C6:F6, "19MEE311_CO3")</f>
        <v>29</v>
      </c>
      <c r="K25" s="25">
        <f>SUMIFS(C25:F25, C6:F6, "19MEE311_CO4")</f>
        <v>29</v>
      </c>
    </row>
    <row r="26" spans="1:11" x14ac:dyDescent="0.3">
      <c r="A26" s="26">
        <f>'[1]A - P1'!A26</f>
        <v>22</v>
      </c>
      <c r="B26" s="26" t="str">
        <f>'[1]A - P1'!B26</f>
        <v>CB.EN.U4MEE19023</v>
      </c>
      <c r="C26" s="26">
        <v>11</v>
      </c>
      <c r="D26" s="26">
        <v>11</v>
      </c>
      <c r="E26" s="26">
        <v>11</v>
      </c>
      <c r="F26" s="26">
        <v>11</v>
      </c>
      <c r="H26" s="25">
        <f>SUMIFS(C26:F26, C6:F6, "19MEE311_CO1")</f>
        <v>11</v>
      </c>
      <c r="I26" s="25">
        <f>SUMIFS(C26:F26, C6:F6, "19MEE311_CO2")</f>
        <v>11</v>
      </c>
      <c r="J26" s="25">
        <f>SUMIFS(C26:F26, C6:F6, "19MEE311_CO3")</f>
        <v>11</v>
      </c>
      <c r="K26" s="25">
        <f>SUMIFS(C26:F26, C6:F6, "19MEE311_CO4")</f>
        <v>11</v>
      </c>
    </row>
    <row r="27" spans="1:11" x14ac:dyDescent="0.3">
      <c r="A27" s="24">
        <f>'[1]A - P1'!A27</f>
        <v>23</v>
      </c>
      <c r="B27" s="24" t="str">
        <f>'[1]A - P1'!B27</f>
        <v>CB.EN.U4MEE19024</v>
      </c>
      <c r="C27" s="24">
        <v>23</v>
      </c>
      <c r="D27" s="24">
        <v>23</v>
      </c>
      <c r="E27" s="24">
        <v>23</v>
      </c>
      <c r="F27" s="24">
        <v>23</v>
      </c>
      <c r="H27" s="25">
        <f>SUMIFS(C27:F27, C6:F6, "19MEE311_CO1")</f>
        <v>23</v>
      </c>
      <c r="I27" s="25">
        <f>SUMIFS(C27:F27, C6:F6, "19MEE311_CO2")</f>
        <v>23</v>
      </c>
      <c r="J27" s="25">
        <f>SUMIFS(C27:F27, C6:F6, "19MEE311_CO3")</f>
        <v>23</v>
      </c>
      <c r="K27" s="25">
        <f>SUMIFS(C27:F27, C6:F6, "19MEE311_CO4")</f>
        <v>23</v>
      </c>
    </row>
    <row r="28" spans="1:11" x14ac:dyDescent="0.3">
      <c r="A28" s="26">
        <f>'[1]A - P1'!A28</f>
        <v>24</v>
      </c>
      <c r="B28" s="26" t="str">
        <f>'[1]A - P1'!B28</f>
        <v>CB.EN.U4MEE19025</v>
      </c>
      <c r="C28" s="26">
        <v>26</v>
      </c>
      <c r="D28" s="26">
        <v>26</v>
      </c>
      <c r="E28" s="26">
        <v>26</v>
      </c>
      <c r="F28" s="26">
        <v>26</v>
      </c>
      <c r="H28" s="25">
        <f>SUMIFS(C28:F28, C6:F6, "19MEE311_CO1")</f>
        <v>26</v>
      </c>
      <c r="I28" s="25">
        <f>SUMIFS(C28:F28, C6:F6, "19MEE311_CO2")</f>
        <v>26</v>
      </c>
      <c r="J28" s="25">
        <f>SUMIFS(C28:F28, C6:F6, "19MEE311_CO3")</f>
        <v>26</v>
      </c>
      <c r="K28" s="25">
        <f>SUMIFS(C28:F28, C6:F6, "19MEE311_CO4")</f>
        <v>26</v>
      </c>
    </row>
    <row r="29" spans="1:11" x14ac:dyDescent="0.3">
      <c r="A29" s="24">
        <f>'[1]A - P1'!A29</f>
        <v>25</v>
      </c>
      <c r="B29" s="24" t="str">
        <f>'[1]A - P1'!B29</f>
        <v>CB.EN.U4MEE19027</v>
      </c>
      <c r="C29" s="24">
        <v>23</v>
      </c>
      <c r="D29" s="24">
        <v>23</v>
      </c>
      <c r="E29" s="24">
        <v>23</v>
      </c>
      <c r="F29" s="24">
        <v>23</v>
      </c>
      <c r="H29" s="25">
        <f>SUMIFS(C29:F29, C6:F6, "19MEE311_CO1")</f>
        <v>23</v>
      </c>
      <c r="I29" s="25">
        <f>SUMIFS(C29:F29, C6:F6, "19MEE311_CO2")</f>
        <v>23</v>
      </c>
      <c r="J29" s="25">
        <f>SUMIFS(C29:F29, C6:F6, "19MEE311_CO3")</f>
        <v>23</v>
      </c>
      <c r="K29" s="25">
        <f>SUMIFS(C29:F29, C6:F6, "19MEE311_CO4")</f>
        <v>23</v>
      </c>
    </row>
    <row r="30" spans="1:11" x14ac:dyDescent="0.3">
      <c r="A30" s="26">
        <f>'[1]A - P1'!A30</f>
        <v>26</v>
      </c>
      <c r="B30" s="26" t="str">
        <f>'[1]A - P1'!B30</f>
        <v>CB.EN.U4MEE19028</v>
      </c>
      <c r="C30" s="26">
        <v>24</v>
      </c>
      <c r="D30" s="26">
        <v>24</v>
      </c>
      <c r="E30" s="26">
        <v>24</v>
      </c>
      <c r="F30" s="26">
        <v>24</v>
      </c>
      <c r="H30" s="25">
        <f>SUMIFS(C30:F30, C6:F6, "19MEE311_CO1")</f>
        <v>24</v>
      </c>
      <c r="I30" s="25">
        <f>SUMIFS(C30:F30, C6:F6, "19MEE311_CO2")</f>
        <v>24</v>
      </c>
      <c r="J30" s="25">
        <f>SUMIFS(C30:F30, C6:F6, "19MEE311_CO3")</f>
        <v>24</v>
      </c>
      <c r="K30" s="25">
        <f>SUMIFS(C30:F30, C6:F6, "19MEE311_CO4")</f>
        <v>24</v>
      </c>
    </row>
    <row r="31" spans="1:11" x14ac:dyDescent="0.3">
      <c r="A31" s="24">
        <f>'[1]A - P1'!A31</f>
        <v>27</v>
      </c>
      <c r="B31" s="24" t="str">
        <f>'[1]A - P1'!B31</f>
        <v>CB.EN.U4MEE19029</v>
      </c>
      <c r="C31" s="24">
        <v>23</v>
      </c>
      <c r="D31" s="24">
        <v>23</v>
      </c>
      <c r="E31" s="24">
        <v>23</v>
      </c>
      <c r="F31" s="24">
        <v>23</v>
      </c>
      <c r="H31" s="25">
        <f>SUMIFS(C31:F31, C6:F6, "19MEE311_CO1")</f>
        <v>23</v>
      </c>
      <c r="I31" s="25">
        <f>SUMIFS(C31:F31, C6:F6, "19MEE311_CO2")</f>
        <v>23</v>
      </c>
      <c r="J31" s="25">
        <f>SUMIFS(C31:F31, C6:F6, "19MEE311_CO3")</f>
        <v>23</v>
      </c>
      <c r="K31" s="25">
        <f>SUMIFS(C31:F31, C6:F6, "19MEE311_CO4")</f>
        <v>23</v>
      </c>
    </row>
    <row r="32" spans="1:11" x14ac:dyDescent="0.3">
      <c r="A32" s="26">
        <f>'[1]A - P1'!A32</f>
        <v>28</v>
      </c>
      <c r="B32" s="26" t="str">
        <f>'[1]A - P1'!B32</f>
        <v>CB.EN.U4MEE19030</v>
      </c>
      <c r="C32" s="26">
        <v>9</v>
      </c>
      <c r="D32" s="26">
        <v>9</v>
      </c>
      <c r="E32" s="26">
        <v>9</v>
      </c>
      <c r="F32" s="26">
        <v>9</v>
      </c>
      <c r="H32" s="25">
        <f>SUMIFS(C32:F32, C6:F6, "19MEE311_CO1")</f>
        <v>9</v>
      </c>
      <c r="I32" s="25">
        <f>SUMIFS(C32:F32, C6:F6, "19MEE311_CO2")</f>
        <v>9</v>
      </c>
      <c r="J32" s="25">
        <f>SUMIFS(C32:F32, C6:F6, "19MEE311_CO3")</f>
        <v>9</v>
      </c>
      <c r="K32" s="25">
        <f>SUMIFS(C32:F32, C6:F6, "19MEE311_CO4")</f>
        <v>9</v>
      </c>
    </row>
    <row r="33" spans="1:11" x14ac:dyDescent="0.3">
      <c r="A33" s="24">
        <f>'[1]A - P1'!A33</f>
        <v>29</v>
      </c>
      <c r="B33" s="24" t="str">
        <f>'[1]A - P1'!B33</f>
        <v>CB.EN.U4MEE19031</v>
      </c>
      <c r="C33" s="24">
        <v>16</v>
      </c>
      <c r="D33" s="24">
        <v>16</v>
      </c>
      <c r="E33" s="24">
        <v>16</v>
      </c>
      <c r="F33" s="24">
        <v>16</v>
      </c>
      <c r="H33" s="25">
        <f>SUMIFS(C33:F33, C6:F6, "19MEE311_CO1")</f>
        <v>16</v>
      </c>
      <c r="I33" s="25">
        <f>SUMIFS(C33:F33, C6:F6, "19MEE311_CO2")</f>
        <v>16</v>
      </c>
      <c r="J33" s="25">
        <f>SUMIFS(C33:F33, C6:F6, "19MEE311_CO3")</f>
        <v>16</v>
      </c>
      <c r="K33" s="25">
        <f>SUMIFS(C33:F33, C6:F6, "19MEE311_CO4")</f>
        <v>16</v>
      </c>
    </row>
    <row r="34" spans="1:11" x14ac:dyDescent="0.3">
      <c r="A34" s="26">
        <f>'[1]A - P1'!A34</f>
        <v>30</v>
      </c>
      <c r="B34" s="26" t="str">
        <f>'[1]A - P1'!B34</f>
        <v>CB.EN.U4MEE19032</v>
      </c>
      <c r="C34" s="26">
        <v>17</v>
      </c>
      <c r="D34" s="26">
        <v>17</v>
      </c>
      <c r="E34" s="26">
        <v>17</v>
      </c>
      <c r="F34" s="26">
        <v>17</v>
      </c>
      <c r="H34" s="25">
        <f>SUMIFS(C34:F34, C6:F6, "19MEE311_CO1")</f>
        <v>17</v>
      </c>
      <c r="I34" s="25">
        <f>SUMIFS(C34:F34, C6:F6, "19MEE311_CO2")</f>
        <v>17</v>
      </c>
      <c r="J34" s="25">
        <f>SUMIFS(C34:F34, C6:F6, "19MEE311_CO3")</f>
        <v>17</v>
      </c>
      <c r="K34" s="25">
        <f>SUMIFS(C34:F34, C6:F6, "19MEE311_CO4")</f>
        <v>17</v>
      </c>
    </row>
    <row r="35" spans="1:11" x14ac:dyDescent="0.3">
      <c r="A35" s="24">
        <f>'[1]A - P1'!A35</f>
        <v>31</v>
      </c>
      <c r="B35" s="24" t="str">
        <f>'[1]A - P1'!B35</f>
        <v>CB.EN.U4MEE19033</v>
      </c>
      <c r="C35" s="24">
        <v>13</v>
      </c>
      <c r="D35" s="24">
        <v>13</v>
      </c>
      <c r="E35" s="24">
        <v>13</v>
      </c>
      <c r="F35" s="24">
        <v>13</v>
      </c>
      <c r="H35" s="25">
        <f>SUMIFS(C35:F35, C6:F6, "19MEE311_CO1")</f>
        <v>13</v>
      </c>
      <c r="I35" s="25">
        <f>SUMIFS(C35:F35, C6:F6, "19MEE311_CO2")</f>
        <v>13</v>
      </c>
      <c r="J35" s="25">
        <f>SUMIFS(C35:F35, C6:F6, "19MEE311_CO3")</f>
        <v>13</v>
      </c>
      <c r="K35" s="25">
        <f>SUMIFS(C35:F35, C6:F6, "19MEE311_CO4")</f>
        <v>13</v>
      </c>
    </row>
    <row r="36" spans="1:11" x14ac:dyDescent="0.3">
      <c r="A36" s="26">
        <f>'[1]A - P1'!A36</f>
        <v>32</v>
      </c>
      <c r="B36" s="26" t="str">
        <f>'[1]A - P1'!B36</f>
        <v>CB.EN.U4MEE19034</v>
      </c>
      <c r="C36" s="26">
        <v>10</v>
      </c>
      <c r="D36" s="26">
        <v>10</v>
      </c>
      <c r="E36" s="26">
        <v>10</v>
      </c>
      <c r="F36" s="26">
        <v>10</v>
      </c>
      <c r="H36" s="25">
        <f>SUMIFS(C36:F36, C6:F6, "19MEE311_CO1")</f>
        <v>10</v>
      </c>
      <c r="I36" s="25">
        <f>SUMIFS(C36:F36, C6:F6, "19MEE311_CO2")</f>
        <v>10</v>
      </c>
      <c r="J36" s="25">
        <f>SUMIFS(C36:F36, C6:F6, "19MEE311_CO3")</f>
        <v>10</v>
      </c>
      <c r="K36" s="25">
        <f>SUMIFS(C36:F36, C6:F6, "19MEE311_CO4")</f>
        <v>10</v>
      </c>
    </row>
    <row r="37" spans="1:11" x14ac:dyDescent="0.3">
      <c r="A37" s="24">
        <f>'[1]A - P1'!A37</f>
        <v>33</v>
      </c>
      <c r="B37" s="24" t="str">
        <f>'[1]A - P1'!B37</f>
        <v>CB.EN.U4MEE19035</v>
      </c>
      <c r="C37" s="24">
        <v>9</v>
      </c>
      <c r="D37" s="24">
        <v>9</v>
      </c>
      <c r="E37" s="24">
        <v>9</v>
      </c>
      <c r="F37" s="24">
        <v>9</v>
      </c>
      <c r="H37" s="25">
        <f>SUMIFS(C37:F37, C6:F6, "19MEE311_CO1")</f>
        <v>9</v>
      </c>
      <c r="I37" s="25">
        <f>SUMIFS(C37:F37, C6:F6, "19MEE311_CO2")</f>
        <v>9</v>
      </c>
      <c r="J37" s="25">
        <f>SUMIFS(C37:F37, C6:F6, "19MEE311_CO3")</f>
        <v>9</v>
      </c>
      <c r="K37" s="25">
        <f>SUMIFS(C37:F37, C6:F6, "19MEE311_CO4")</f>
        <v>9</v>
      </c>
    </row>
    <row r="38" spans="1:11" x14ac:dyDescent="0.3">
      <c r="A38" s="26">
        <f>'[1]A - P1'!A38</f>
        <v>34</v>
      </c>
      <c r="B38" s="26" t="str">
        <f>'[1]A - P1'!B38</f>
        <v>CB.EN.U4MEE19036</v>
      </c>
      <c r="C38" s="26">
        <v>11</v>
      </c>
      <c r="D38" s="26">
        <v>11</v>
      </c>
      <c r="E38" s="26">
        <v>11</v>
      </c>
      <c r="F38" s="26">
        <v>11</v>
      </c>
      <c r="H38" s="25">
        <f>SUMIFS(C38:F38, C6:F6, "19MEE311_CO1")</f>
        <v>11</v>
      </c>
      <c r="I38" s="25">
        <f>SUMIFS(C38:F38, C6:F6, "19MEE311_CO2")</f>
        <v>11</v>
      </c>
      <c r="J38" s="25">
        <f>SUMIFS(C38:F38, C6:F6, "19MEE311_CO3")</f>
        <v>11</v>
      </c>
      <c r="K38" s="25">
        <f>SUMIFS(C38:F38, C6:F6, "19MEE311_CO4")</f>
        <v>11</v>
      </c>
    </row>
    <row r="39" spans="1:11" x14ac:dyDescent="0.3">
      <c r="A39" s="24">
        <f>'[1]A - P1'!A39</f>
        <v>35</v>
      </c>
      <c r="B39" s="24" t="str">
        <f>'[1]A - P1'!B39</f>
        <v>CB.EN.U4MEE19037</v>
      </c>
      <c r="C39" s="24">
        <v>22</v>
      </c>
      <c r="D39" s="24">
        <v>22</v>
      </c>
      <c r="E39" s="24">
        <v>22</v>
      </c>
      <c r="F39" s="24">
        <v>22</v>
      </c>
      <c r="H39" s="25">
        <f>SUMIFS(C39:F39, C6:F6, "19MEE311_CO1")</f>
        <v>22</v>
      </c>
      <c r="I39" s="25">
        <f>SUMIFS(C39:F39, C6:F6, "19MEE311_CO2")</f>
        <v>22</v>
      </c>
      <c r="J39" s="25">
        <f>SUMIFS(C39:F39, C6:F6, "19MEE311_CO3")</f>
        <v>22</v>
      </c>
      <c r="K39" s="25">
        <f>SUMIFS(C39:F39, C6:F6, "19MEE311_CO4")</f>
        <v>22</v>
      </c>
    </row>
    <row r="40" spans="1:11" x14ac:dyDescent="0.3">
      <c r="A40" s="26">
        <f>'[1]A - P1'!A40</f>
        <v>36</v>
      </c>
      <c r="B40" s="26" t="str">
        <f>'[1]A - P1'!B40</f>
        <v>CB.EN.U4MEE19038</v>
      </c>
      <c r="C40" s="26">
        <v>17</v>
      </c>
      <c r="D40" s="26">
        <v>17</v>
      </c>
      <c r="E40" s="26">
        <v>17</v>
      </c>
      <c r="F40" s="26">
        <v>17</v>
      </c>
      <c r="H40" s="25">
        <f>SUMIFS(C40:F40, C6:F6, "19MEE311_CO1")</f>
        <v>17</v>
      </c>
      <c r="I40" s="25">
        <f>SUMIFS(C40:F40, C6:F6, "19MEE311_CO2")</f>
        <v>17</v>
      </c>
      <c r="J40" s="25">
        <f>SUMIFS(C40:F40, C6:F6, "19MEE311_CO3")</f>
        <v>17</v>
      </c>
      <c r="K40" s="25">
        <f>SUMIFS(C40:F40, C6:F6, "19MEE311_CO4")</f>
        <v>17</v>
      </c>
    </row>
    <row r="41" spans="1:11" x14ac:dyDescent="0.3">
      <c r="A41" s="24">
        <f>'[1]A - P1'!A41</f>
        <v>37</v>
      </c>
      <c r="B41" s="24" t="str">
        <f>'[1]A - P1'!B41</f>
        <v>CB.EN.U4MEE19039</v>
      </c>
      <c r="C41" s="24">
        <v>15</v>
      </c>
      <c r="D41" s="24">
        <v>15</v>
      </c>
      <c r="E41" s="24">
        <v>15</v>
      </c>
      <c r="F41" s="24">
        <v>15</v>
      </c>
      <c r="H41" s="25">
        <f>SUMIFS(C41:F41, C6:F6, "19MEE311_CO1")</f>
        <v>15</v>
      </c>
      <c r="I41" s="25">
        <f>SUMIFS(C41:F41, C6:F6, "19MEE311_CO2")</f>
        <v>15</v>
      </c>
      <c r="J41" s="25">
        <f>SUMIFS(C41:F41, C6:F6, "19MEE311_CO3")</f>
        <v>15</v>
      </c>
      <c r="K41" s="25">
        <f>SUMIFS(C41:F41, C6:F6, "19MEE311_CO4")</f>
        <v>15</v>
      </c>
    </row>
    <row r="42" spans="1:11" x14ac:dyDescent="0.3">
      <c r="A42" s="26">
        <f>'[1]A - P1'!A42</f>
        <v>38</v>
      </c>
      <c r="B42" s="26" t="str">
        <f>'[1]A - P1'!B42</f>
        <v>CB.EN.U4MEE19040</v>
      </c>
      <c r="C42" s="26">
        <v>23</v>
      </c>
      <c r="D42" s="26">
        <v>23</v>
      </c>
      <c r="E42" s="26">
        <v>23</v>
      </c>
      <c r="F42" s="26">
        <v>23</v>
      </c>
      <c r="H42" s="25">
        <f>SUMIFS(C42:F42, C6:F6, "19MEE311_CO1")</f>
        <v>23</v>
      </c>
      <c r="I42" s="25">
        <f>SUMIFS(C42:F42, C6:F6, "19MEE311_CO2")</f>
        <v>23</v>
      </c>
      <c r="J42" s="25">
        <f>SUMIFS(C42:F42, C6:F6, "19MEE311_CO3")</f>
        <v>23</v>
      </c>
      <c r="K42" s="25">
        <f>SUMIFS(C42:F42, C6:F6, "19MEE311_CO4")</f>
        <v>23</v>
      </c>
    </row>
    <row r="43" spans="1:11" x14ac:dyDescent="0.3">
      <c r="A43" s="24">
        <f>'[1]A - P1'!A43</f>
        <v>39</v>
      </c>
      <c r="B43" s="24" t="str">
        <f>'[1]A - P1'!B43</f>
        <v>CB.EN.U4MEE19041</v>
      </c>
      <c r="C43" s="24">
        <v>19</v>
      </c>
      <c r="D43" s="24">
        <v>19</v>
      </c>
      <c r="E43" s="24">
        <v>19</v>
      </c>
      <c r="F43" s="24">
        <v>19</v>
      </c>
      <c r="H43" s="25">
        <f>SUMIFS(C43:F43, C6:F6, "19MEE311_CO1")</f>
        <v>19</v>
      </c>
      <c r="I43" s="25">
        <f>SUMIFS(C43:F43, C6:F6, "19MEE311_CO2")</f>
        <v>19</v>
      </c>
      <c r="J43" s="25">
        <f>SUMIFS(C43:F43, C6:F6, "19MEE311_CO3")</f>
        <v>19</v>
      </c>
      <c r="K43" s="25">
        <f>SUMIFS(C43:F43, C6:F6, "19MEE311_CO4")</f>
        <v>19</v>
      </c>
    </row>
    <row r="44" spans="1:11" x14ac:dyDescent="0.3">
      <c r="A44" s="26">
        <f>'[1]A - P1'!A44</f>
        <v>40</v>
      </c>
      <c r="B44" s="26" t="str">
        <f>'[1]A - P1'!B44</f>
        <v>CB.EN.U4MEE19042</v>
      </c>
      <c r="C44" s="26">
        <v>13</v>
      </c>
      <c r="D44" s="26">
        <v>13</v>
      </c>
      <c r="E44" s="26">
        <v>13</v>
      </c>
      <c r="F44" s="26">
        <v>13</v>
      </c>
      <c r="H44" s="25">
        <f>SUMIFS(C44:F44, C6:F6, "19MEE311_CO1")</f>
        <v>13</v>
      </c>
      <c r="I44" s="25">
        <f>SUMIFS(C44:F44, C6:F6, "19MEE311_CO2")</f>
        <v>13</v>
      </c>
      <c r="J44" s="25">
        <f>SUMIFS(C44:F44, C6:F6, "19MEE311_CO3")</f>
        <v>13</v>
      </c>
      <c r="K44" s="25">
        <f>SUMIFS(C44:F44, C6:F6, "19MEE311_CO4")</f>
        <v>13</v>
      </c>
    </row>
    <row r="45" spans="1:11" x14ac:dyDescent="0.3">
      <c r="A45" s="24">
        <f>'[1]A - P1'!A45</f>
        <v>41</v>
      </c>
      <c r="B45" s="24" t="str">
        <f>'[1]A - P1'!B45</f>
        <v>CB.EN.U4MEE19043</v>
      </c>
      <c r="C45" s="24">
        <v>20</v>
      </c>
      <c r="D45" s="24">
        <v>20</v>
      </c>
      <c r="E45" s="24">
        <v>20</v>
      </c>
      <c r="F45" s="24">
        <v>20</v>
      </c>
      <c r="H45" s="25">
        <f>SUMIFS(C45:F45, C6:F6, "19MEE311_CO1")</f>
        <v>20</v>
      </c>
      <c r="I45" s="25">
        <f>SUMIFS(C45:F45, C6:F6, "19MEE311_CO2")</f>
        <v>20</v>
      </c>
      <c r="J45" s="25">
        <f>SUMIFS(C45:F45, C6:F6, "19MEE311_CO3")</f>
        <v>20</v>
      </c>
      <c r="K45" s="25">
        <f>SUMIFS(C45:F45, C6:F6, "19MEE311_CO4")</f>
        <v>20</v>
      </c>
    </row>
    <row r="46" spans="1:11" x14ac:dyDescent="0.3">
      <c r="A46" s="26">
        <f>'[1]A - P1'!A46</f>
        <v>42</v>
      </c>
      <c r="B46" s="26" t="str">
        <f>'[1]A - P1'!B46</f>
        <v>CB.EN.U4MEE19044</v>
      </c>
      <c r="C46" s="26">
        <v>12</v>
      </c>
      <c r="D46" s="26">
        <v>12</v>
      </c>
      <c r="E46" s="26">
        <v>12</v>
      </c>
      <c r="F46" s="26">
        <v>12</v>
      </c>
      <c r="H46" s="25">
        <f>SUMIFS(C46:F46, C6:F6, "19MEE311_CO1")</f>
        <v>12</v>
      </c>
      <c r="I46" s="25">
        <f>SUMIFS(C46:F46, C6:F6, "19MEE311_CO2")</f>
        <v>12</v>
      </c>
      <c r="J46" s="25">
        <f>SUMIFS(C46:F46, C6:F6, "19MEE311_CO3")</f>
        <v>12</v>
      </c>
      <c r="K46" s="25">
        <f>SUMIFS(C46:F46, C6:F6, "19MEE311_CO4")</f>
        <v>12</v>
      </c>
    </row>
    <row r="47" spans="1:11" x14ac:dyDescent="0.3">
      <c r="A47" s="24">
        <f>'[1]A - P1'!A47</f>
        <v>43</v>
      </c>
      <c r="B47" s="24" t="str">
        <f>'[1]A - P1'!B47</f>
        <v>CB.EN.U4MEE19045</v>
      </c>
      <c r="C47" s="24">
        <v>9</v>
      </c>
      <c r="D47" s="24">
        <v>9</v>
      </c>
      <c r="E47" s="24">
        <v>9</v>
      </c>
      <c r="F47" s="24">
        <v>9</v>
      </c>
      <c r="H47" s="25">
        <f>SUMIFS(C47:F47, C6:F6, "19MEE311_CO1")</f>
        <v>9</v>
      </c>
      <c r="I47" s="25">
        <f>SUMIFS(C47:F47, C6:F6, "19MEE311_CO2")</f>
        <v>9</v>
      </c>
      <c r="J47" s="25">
        <f>SUMIFS(C47:F47, C6:F6, "19MEE311_CO3")</f>
        <v>9</v>
      </c>
      <c r="K47" s="25">
        <f>SUMIFS(C47:F47, C6:F6, "19MEE311_CO4")</f>
        <v>9</v>
      </c>
    </row>
    <row r="48" spans="1:11" x14ac:dyDescent="0.3">
      <c r="A48" s="26">
        <f>'[1]A - P1'!A48</f>
        <v>44</v>
      </c>
      <c r="B48" s="26" t="str">
        <f>'[1]A - P1'!B48</f>
        <v>CB.EN.U4MEE19046</v>
      </c>
      <c r="C48" s="26">
        <v>16</v>
      </c>
      <c r="D48" s="26">
        <v>16</v>
      </c>
      <c r="E48" s="26">
        <v>16</v>
      </c>
      <c r="F48" s="26">
        <v>16</v>
      </c>
      <c r="H48" s="25">
        <f>SUMIFS(C48:F48, C6:F6, "19MEE311_CO1")</f>
        <v>16</v>
      </c>
      <c r="I48" s="25">
        <f>SUMIFS(C48:F48, C6:F6, "19MEE311_CO2")</f>
        <v>16</v>
      </c>
      <c r="J48" s="25">
        <f>SUMIFS(C48:F48, C6:F6, "19MEE311_CO3")</f>
        <v>16</v>
      </c>
      <c r="K48" s="25">
        <f>SUMIFS(C48:F48, C6:F6, "19MEE311_CO4")</f>
        <v>16</v>
      </c>
    </row>
    <row r="49" spans="1:11" x14ac:dyDescent="0.3">
      <c r="A49" s="24">
        <f>'[1]A - P1'!A49</f>
        <v>45</v>
      </c>
      <c r="B49" s="24" t="str">
        <f>'[1]A - P1'!B49</f>
        <v>CB.EN.U4MEE19047</v>
      </c>
      <c r="C49" s="24">
        <v>9</v>
      </c>
      <c r="D49" s="24">
        <v>9</v>
      </c>
      <c r="E49" s="24">
        <v>9</v>
      </c>
      <c r="F49" s="24">
        <v>9</v>
      </c>
      <c r="H49" s="25">
        <f>SUMIFS(C49:F49, C6:F6, "19MEE311_CO1")</f>
        <v>9</v>
      </c>
      <c r="I49" s="25">
        <f>SUMIFS(C49:F49, C6:F6, "19MEE311_CO2")</f>
        <v>9</v>
      </c>
      <c r="J49" s="25">
        <f>SUMIFS(C49:F49, C6:F6, "19MEE311_CO3")</f>
        <v>9</v>
      </c>
      <c r="K49" s="25">
        <f>SUMIFS(C49:F49, C6:F6, "19MEE311_CO4")</f>
        <v>9</v>
      </c>
    </row>
    <row r="50" spans="1:11" x14ac:dyDescent="0.3">
      <c r="A50" s="26">
        <f>'[1]A - P1'!A50</f>
        <v>46</v>
      </c>
      <c r="B50" s="26" t="str">
        <f>'[1]A - P1'!B50</f>
        <v>CB.EN.U4MEE19048</v>
      </c>
      <c r="C50" s="26">
        <v>26</v>
      </c>
      <c r="D50" s="26">
        <v>26</v>
      </c>
      <c r="E50" s="26">
        <v>26</v>
      </c>
      <c r="F50" s="26">
        <v>26</v>
      </c>
      <c r="H50" s="25">
        <f>SUMIFS(C50:F50, C6:F6, "19MEE311_CO1")</f>
        <v>26</v>
      </c>
      <c r="I50" s="25">
        <f>SUMIFS(C50:F50, C6:F6, "19MEE311_CO2")</f>
        <v>26</v>
      </c>
      <c r="J50" s="25">
        <f>SUMIFS(C50:F50, C6:F6, "19MEE311_CO3")</f>
        <v>26</v>
      </c>
      <c r="K50" s="25">
        <f>SUMIFS(C50:F50, C6:F6, "19MEE311_CO4")</f>
        <v>26</v>
      </c>
    </row>
    <row r="51" spans="1:11" x14ac:dyDescent="0.3">
      <c r="A51" s="24">
        <f>'[1]A - P1'!A51</f>
        <v>47</v>
      </c>
      <c r="B51" s="24" t="str">
        <f>'[1]A - P1'!B51</f>
        <v>CB.EN.U4MEE19049</v>
      </c>
      <c r="C51" s="24">
        <v>19</v>
      </c>
      <c r="D51" s="24">
        <v>19</v>
      </c>
      <c r="E51" s="24">
        <v>19</v>
      </c>
      <c r="F51" s="24">
        <v>19</v>
      </c>
      <c r="H51" s="25">
        <f>SUMIFS(C51:F51, C6:F6, "19MEE311_CO1")</f>
        <v>19</v>
      </c>
      <c r="I51" s="25">
        <f>SUMIFS(C51:F51, C6:F6, "19MEE311_CO2")</f>
        <v>19</v>
      </c>
      <c r="J51" s="25">
        <f>SUMIFS(C51:F51, C6:F6, "19MEE311_CO3")</f>
        <v>19</v>
      </c>
      <c r="K51" s="25">
        <f>SUMIFS(C51:F51, C6:F6, "19MEE311_CO4")</f>
        <v>19</v>
      </c>
    </row>
    <row r="52" spans="1:11" x14ac:dyDescent="0.3">
      <c r="A52" s="26">
        <f>'[1]A - P1'!A52</f>
        <v>48</v>
      </c>
      <c r="B52" s="26" t="str">
        <f>'[1]A - P1'!B52</f>
        <v>CB.EN.U4MEE19050</v>
      </c>
      <c r="C52" s="26">
        <v>19</v>
      </c>
      <c r="D52" s="26">
        <v>19</v>
      </c>
      <c r="E52" s="26">
        <v>19</v>
      </c>
      <c r="F52" s="26">
        <v>19</v>
      </c>
      <c r="H52" s="25">
        <f>SUMIFS(C52:F52, C6:F6, "19MEE311_CO1")</f>
        <v>19</v>
      </c>
      <c r="I52" s="25">
        <f>SUMIFS(C52:F52, C6:F6, "19MEE311_CO2")</f>
        <v>19</v>
      </c>
      <c r="J52" s="25">
        <f>SUMIFS(C52:F52, C6:F6, "19MEE311_CO3")</f>
        <v>19</v>
      </c>
      <c r="K52" s="25">
        <f>SUMIFS(C52:F52, C6:F6, "19MEE311_CO4")</f>
        <v>19</v>
      </c>
    </row>
    <row r="53" spans="1:11" x14ac:dyDescent="0.3">
      <c r="A53" s="24">
        <f>'[1]A - P1'!A53</f>
        <v>49</v>
      </c>
      <c r="B53" s="24" t="str">
        <f>'[1]A - P1'!B53</f>
        <v>CB.EN.U4MEE19051</v>
      </c>
      <c r="C53" s="24">
        <v>20</v>
      </c>
      <c r="D53" s="24">
        <v>20</v>
      </c>
      <c r="E53" s="24">
        <v>20</v>
      </c>
      <c r="F53" s="24">
        <v>20</v>
      </c>
      <c r="H53" s="25">
        <f>SUMIFS(C53:F53, C6:F6, "19MEE311_CO1")</f>
        <v>20</v>
      </c>
      <c r="I53" s="25">
        <f>SUMIFS(C53:F53, C6:F6, "19MEE311_CO2")</f>
        <v>20</v>
      </c>
      <c r="J53" s="25">
        <f>SUMIFS(C53:F53, C6:F6, "19MEE311_CO3")</f>
        <v>20</v>
      </c>
      <c r="K53" s="25">
        <f>SUMIFS(C53:F53, C6:F6, "19MEE311_CO4")</f>
        <v>20</v>
      </c>
    </row>
    <row r="54" spans="1:11" x14ac:dyDescent="0.3">
      <c r="A54" s="26">
        <f>'[1]A - P1'!A54</f>
        <v>50</v>
      </c>
      <c r="B54" s="26" t="str">
        <f>'[1]A - P1'!B54</f>
        <v>CB.EN.U4MEE19052</v>
      </c>
      <c r="C54" s="26">
        <v>29</v>
      </c>
      <c r="D54" s="26">
        <v>29</v>
      </c>
      <c r="E54" s="26">
        <v>29</v>
      </c>
      <c r="F54" s="26">
        <v>29</v>
      </c>
      <c r="H54" s="25">
        <f>SUMIFS(C54:F54, C6:F6, "19MEE311_CO1")</f>
        <v>29</v>
      </c>
      <c r="I54" s="25">
        <f>SUMIFS(C54:F54, C6:F6, "19MEE311_CO2")</f>
        <v>29</v>
      </c>
      <c r="J54" s="25">
        <f>SUMIFS(C54:F54, C6:F6, "19MEE311_CO3")</f>
        <v>29</v>
      </c>
      <c r="K54" s="25">
        <f>SUMIFS(C54:F54, C6:F6, "19MEE311_CO4")</f>
        <v>29</v>
      </c>
    </row>
    <row r="55" spans="1:11" x14ac:dyDescent="0.3">
      <c r="A55" s="24">
        <f>'[1]A - P1'!A55</f>
        <v>51</v>
      </c>
      <c r="B55" s="24" t="str">
        <f>'[1]A - P1'!B55</f>
        <v>CB.EN.U4MEE19053</v>
      </c>
      <c r="C55" s="24">
        <v>13</v>
      </c>
      <c r="D55" s="24">
        <v>13</v>
      </c>
      <c r="E55" s="24">
        <v>13</v>
      </c>
      <c r="F55" s="24">
        <v>13</v>
      </c>
      <c r="H55" s="25">
        <f>SUMIFS(C55:F55, C6:F6, "19MEE311_CO1")</f>
        <v>13</v>
      </c>
      <c r="I55" s="25">
        <f>SUMIFS(C55:F55, C6:F6, "19MEE311_CO2")</f>
        <v>13</v>
      </c>
      <c r="J55" s="25">
        <f>SUMIFS(C55:F55, C6:F6, "19MEE311_CO3")</f>
        <v>13</v>
      </c>
      <c r="K55" s="25">
        <f>SUMIFS(C55:F55, C6:F6, "19MEE311_CO4")</f>
        <v>13</v>
      </c>
    </row>
    <row r="56" spans="1:11" x14ac:dyDescent="0.3">
      <c r="A56" s="26">
        <f>'[1]A - P1'!A56</f>
        <v>52</v>
      </c>
      <c r="B56" s="26" t="str">
        <f>'[1]A - P1'!B56</f>
        <v>CB.EN.U4MEE19054</v>
      </c>
      <c r="C56" s="26">
        <v>10</v>
      </c>
      <c r="D56" s="26">
        <v>10</v>
      </c>
      <c r="E56" s="26">
        <v>10</v>
      </c>
      <c r="F56" s="26">
        <v>10</v>
      </c>
      <c r="H56" s="25">
        <f>SUMIFS(C56:F56, C6:F6, "19MEE311_CO1")</f>
        <v>10</v>
      </c>
      <c r="I56" s="25">
        <f>SUMIFS(C56:F56, C6:F6, "19MEE311_CO2")</f>
        <v>10</v>
      </c>
      <c r="J56" s="25">
        <f>SUMIFS(C56:F56, C6:F6, "19MEE311_CO3")</f>
        <v>10</v>
      </c>
      <c r="K56" s="25">
        <f>SUMIFS(C56:F56, C6:F6, "19MEE311_CO4")</f>
        <v>10</v>
      </c>
    </row>
    <row r="57" spans="1:11" x14ac:dyDescent="0.3">
      <c r="A57" s="24">
        <f>'[1]A - P1'!A57</f>
        <v>53</v>
      </c>
      <c r="B57" s="24" t="str">
        <f>'[1]A - P1'!B57</f>
        <v>CB.EN.U4MEE19055</v>
      </c>
      <c r="C57" s="24">
        <v>11</v>
      </c>
      <c r="D57" s="24">
        <v>11</v>
      </c>
      <c r="E57" s="24">
        <v>11</v>
      </c>
      <c r="F57" s="24">
        <v>11</v>
      </c>
      <c r="H57" s="25">
        <f>SUMIFS(C57:F57, C6:F6, "19MEE311_CO1")</f>
        <v>11</v>
      </c>
      <c r="I57" s="25">
        <f>SUMIFS(C57:F57, C6:F6, "19MEE311_CO2")</f>
        <v>11</v>
      </c>
      <c r="J57" s="25">
        <f>SUMIFS(C57:F57, C6:F6, "19MEE311_CO3")</f>
        <v>11</v>
      </c>
      <c r="K57" s="25">
        <f>SUMIFS(C57:F57, C6:F6, "19MEE311_CO4")</f>
        <v>11</v>
      </c>
    </row>
    <row r="58" spans="1:11" x14ac:dyDescent="0.3">
      <c r="A58" s="26">
        <f>'[1]A - P1'!A58</f>
        <v>54</v>
      </c>
      <c r="B58" s="26" t="str">
        <f>'[1]A - P1'!B58</f>
        <v>CB.EN.U4MEE19056</v>
      </c>
      <c r="C58" s="26">
        <v>24</v>
      </c>
      <c r="D58" s="26">
        <v>24</v>
      </c>
      <c r="E58" s="26">
        <v>24</v>
      </c>
      <c r="F58" s="26">
        <v>24</v>
      </c>
      <c r="H58" s="25">
        <f>SUMIFS(C58:F58, C6:F6, "19MEE311_CO1")</f>
        <v>24</v>
      </c>
      <c r="I58" s="25">
        <f>SUMIFS(C58:F58, C6:F6, "19MEE311_CO2")</f>
        <v>24</v>
      </c>
      <c r="J58" s="25">
        <f>SUMIFS(C58:F58, C6:F6, "19MEE311_CO3")</f>
        <v>24</v>
      </c>
      <c r="K58" s="25">
        <f>SUMIFS(C58:F58, C6:F6, "19MEE311_CO4")</f>
        <v>24</v>
      </c>
    </row>
    <row r="59" spans="1:11" x14ac:dyDescent="0.3">
      <c r="A59" s="24">
        <f>'[1]A - P1'!A59</f>
        <v>55</v>
      </c>
      <c r="B59" s="24" t="str">
        <f>'[1]A - P1'!B59</f>
        <v>CB.EN.U4MEE19057</v>
      </c>
      <c r="C59" s="24">
        <v>22</v>
      </c>
      <c r="D59" s="24">
        <v>22</v>
      </c>
      <c r="E59" s="24">
        <v>22</v>
      </c>
      <c r="F59" s="24">
        <v>22</v>
      </c>
      <c r="H59" s="25">
        <f>SUMIFS(C59:F59, C6:F6, "19MEE311_CO1")</f>
        <v>22</v>
      </c>
      <c r="I59" s="25">
        <f>SUMIFS(C59:F59, C6:F6, "19MEE311_CO2")</f>
        <v>22</v>
      </c>
      <c r="J59" s="25">
        <f>SUMIFS(C59:F59, C6:F6, "19MEE311_CO3")</f>
        <v>22</v>
      </c>
      <c r="K59" s="25">
        <f>SUMIFS(C59:F59, C6:F6, "19MEE311_CO4")</f>
        <v>22</v>
      </c>
    </row>
    <row r="60" spans="1:11" x14ac:dyDescent="0.3">
      <c r="A60" s="26">
        <f>'[1]A - P1'!A60</f>
        <v>0</v>
      </c>
      <c r="B60" s="26">
        <f>'[1]A - P1'!B60</f>
        <v>0</v>
      </c>
      <c r="C60" s="26">
        <v>13</v>
      </c>
      <c r="D60" s="26">
        <v>13</v>
      </c>
      <c r="E60" s="26">
        <v>13</v>
      </c>
      <c r="F60" s="26">
        <v>13</v>
      </c>
      <c r="H60" s="25">
        <f>SUMIFS(C60:F60, C6:F6, "19MEE311_CO1")</f>
        <v>13</v>
      </c>
      <c r="I60" s="25">
        <f>SUMIFS(C60:F60, C6:F6, "19MEE311_CO2")</f>
        <v>13</v>
      </c>
      <c r="J60" s="25">
        <f>SUMIFS(C60:F60, C6:F6, "19MEE311_CO3")</f>
        <v>13</v>
      </c>
      <c r="K60" s="25">
        <f>SUMIFS(C60:F60, C6:F6, "19MEE311_CO4")</f>
        <v>13</v>
      </c>
    </row>
    <row r="61" spans="1:11" x14ac:dyDescent="0.3">
      <c r="A61" s="24">
        <f>'[1]A - P1'!A61</f>
        <v>0</v>
      </c>
      <c r="B61" s="24">
        <f>'[1]A - P1'!B61</f>
        <v>0</v>
      </c>
      <c r="C61" s="24">
        <v>19</v>
      </c>
      <c r="D61" s="24">
        <v>19</v>
      </c>
      <c r="E61" s="24">
        <v>19</v>
      </c>
      <c r="F61" s="24">
        <v>19</v>
      </c>
      <c r="H61" s="25">
        <f>SUMIFS(C61:F61, C6:F6, "19MEE311_CO1")</f>
        <v>19</v>
      </c>
      <c r="I61" s="25">
        <f>SUMIFS(C61:F61, C6:F6, "19MEE311_CO2")</f>
        <v>19</v>
      </c>
      <c r="J61" s="25">
        <f>SUMIFS(C61:F61, C6:F6, "19MEE311_CO3")</f>
        <v>19</v>
      </c>
      <c r="K61" s="25">
        <f>SUMIFS(C61:F61, C6:F6, "19MEE311_CO4")</f>
        <v>19</v>
      </c>
    </row>
    <row r="62" spans="1:11" x14ac:dyDescent="0.3">
      <c r="A62" s="26">
        <f>'[1]A - P1'!A62</f>
        <v>0</v>
      </c>
      <c r="B62" s="26">
        <f>'[1]A - P1'!B62</f>
        <v>0</v>
      </c>
      <c r="C62" s="26">
        <v>16</v>
      </c>
      <c r="D62" s="26">
        <v>16</v>
      </c>
      <c r="E62" s="26">
        <v>16</v>
      </c>
      <c r="F62" s="26">
        <v>16</v>
      </c>
      <c r="H62" s="25">
        <f>SUMIFS(C62:F62, C6:F6, "19MEE311_CO1")</f>
        <v>16</v>
      </c>
      <c r="I62" s="25">
        <f>SUMIFS(C62:F62, C6:F6, "19MEE311_CO2")</f>
        <v>16</v>
      </c>
      <c r="J62" s="25">
        <f>SUMIFS(C62:F62, C6:F6, "19MEE311_CO3")</f>
        <v>16</v>
      </c>
      <c r="K62" s="25">
        <f>SUMIFS(C62:F62, C6:F6, "19MEE311_CO4")</f>
        <v>16</v>
      </c>
    </row>
    <row r="63" spans="1:11" x14ac:dyDescent="0.3">
      <c r="A63" s="24">
        <f>'[1]A - P1'!A63</f>
        <v>0</v>
      </c>
      <c r="B63" s="24">
        <f>'[1]A - P1'!B63</f>
        <v>0</v>
      </c>
      <c r="C63" s="24">
        <v>16</v>
      </c>
      <c r="D63" s="24">
        <v>16</v>
      </c>
      <c r="E63" s="24">
        <v>16</v>
      </c>
      <c r="F63" s="24">
        <v>16</v>
      </c>
      <c r="H63" s="25">
        <f>SUMIFS(C63:F63, C6:F6, "19MEE311_CO1")</f>
        <v>16</v>
      </c>
      <c r="I63" s="25">
        <f>SUMIFS(C63:F63, C6:F6, "19MEE311_CO2")</f>
        <v>16</v>
      </c>
      <c r="J63" s="25">
        <f>SUMIFS(C63:F63, C6:F6, "19MEE311_CO3")</f>
        <v>16</v>
      </c>
      <c r="K63" s="25">
        <f>SUMIFS(C63:F63, C6:F6, "19MEE311_CO4")</f>
        <v>16</v>
      </c>
    </row>
    <row r="64" spans="1:11" x14ac:dyDescent="0.3">
      <c r="A64" s="26">
        <f>'[1]A - P1'!A64</f>
        <v>0</v>
      </c>
      <c r="B64" s="26">
        <f>'[1]A - P1'!B64</f>
        <v>0</v>
      </c>
      <c r="C64" s="26">
        <v>11</v>
      </c>
      <c r="D64" s="26">
        <v>11</v>
      </c>
      <c r="E64" s="26">
        <v>11</v>
      </c>
      <c r="F64" s="26">
        <v>11</v>
      </c>
      <c r="H64" s="25">
        <f>SUMIFS(C64:F64, C6:F6, "19MEE311_CO1")</f>
        <v>11</v>
      </c>
      <c r="I64" s="25">
        <f>SUMIFS(C64:F64, C6:F6, "19MEE311_CO2")</f>
        <v>11</v>
      </c>
      <c r="J64" s="25">
        <f>SUMIFS(C64:F64, C6:F6, "19MEE311_CO3")</f>
        <v>11</v>
      </c>
      <c r="K64" s="25">
        <f>SUMIFS(C64:F64, C6:F6, "19MEE311_CO4")</f>
        <v>11</v>
      </c>
    </row>
    <row r="65" spans="1:11" x14ac:dyDescent="0.3">
      <c r="A65" s="24">
        <f>'[1]A - P1'!A65</f>
        <v>0</v>
      </c>
      <c r="B65" s="24">
        <f>'[1]A - P1'!B65</f>
        <v>0</v>
      </c>
      <c r="C65" s="24">
        <v>8</v>
      </c>
      <c r="D65" s="24">
        <v>8</v>
      </c>
      <c r="E65" s="24">
        <v>8</v>
      </c>
      <c r="F65" s="24">
        <v>8</v>
      </c>
      <c r="H65" s="25">
        <f>SUMIFS(C65:F65, C6:F6, "19MEE311_CO1")</f>
        <v>8</v>
      </c>
      <c r="I65" s="25">
        <f>SUMIFS(C65:F65, C6:F6, "19MEE311_CO2")</f>
        <v>8</v>
      </c>
      <c r="J65" s="25">
        <f>SUMIFS(C65:F65, C6:F6, "19MEE311_CO3")</f>
        <v>8</v>
      </c>
      <c r="K65" s="25">
        <f>SUMIFS(C65:F65, C6:F6, "19MEE311_CO4")</f>
        <v>8</v>
      </c>
    </row>
    <row r="68" spans="1:11" x14ac:dyDescent="0.3">
      <c r="A68" s="27" t="s">
        <v>56</v>
      </c>
      <c r="B68" s="49" t="s">
        <v>57</v>
      </c>
      <c r="C68" s="47"/>
    </row>
    <row r="69" spans="1:11" x14ac:dyDescent="0.3">
      <c r="A69" s="28" t="s">
        <v>58</v>
      </c>
      <c r="B69" s="46" t="s">
        <v>59</v>
      </c>
      <c r="C69" s="47"/>
    </row>
    <row r="70" spans="1:11" x14ac:dyDescent="0.3">
      <c r="A70" s="29" t="s">
        <v>60</v>
      </c>
      <c r="B70" s="48" t="s">
        <v>61</v>
      </c>
      <c r="C70" s="47"/>
    </row>
    <row r="71" spans="1:11" x14ac:dyDescent="0.3">
      <c r="A71" s="30" t="s">
        <v>75</v>
      </c>
      <c r="B71" s="51" t="s">
        <v>76</v>
      </c>
      <c r="C71" s="47"/>
    </row>
    <row r="72" spans="1:11" x14ac:dyDescent="0.3">
      <c r="A72" s="31" t="s">
        <v>77</v>
      </c>
      <c r="B72" s="50" t="s">
        <v>78</v>
      </c>
      <c r="C72" s="47"/>
    </row>
  </sheetData>
  <sheetProtection shee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COUNTIF(C11:C65, "&gt;="&amp;$C$4)=0</formula>
    </cfRule>
  </conditionalFormatting>
  <conditionalFormatting sqref="C11:C65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COUNTIF(D11:D65, "&gt;="&amp;$D$4)=0</formula>
    </cfRule>
  </conditionalFormatting>
  <conditionalFormatting sqref="D11:D65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COUNTIF(E11:E65, "&gt;="&amp;$E$4)=0</formula>
    </cfRule>
  </conditionalFormatting>
  <conditionalFormatting sqref="E11:E65">
    <cfRule type="expression" dxfId="2" priority="45">
      <formula>E11&gt;$E$3</formula>
    </cfRule>
  </conditionalFormatting>
  <conditionalFormatting sqref="F10">
    <cfRule type="expression" dxfId="1" priority="48">
      <formula>COUNTIF(F11:F65, "&gt;="&amp;$F$4)=0</formula>
    </cfRule>
  </conditionalFormatting>
  <conditionalFormatting sqref="F11:F65">
    <cfRule type="expression" dxfId="0" priority="5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/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52" t="s">
        <v>54</v>
      </c>
      <c r="L1" s="52"/>
      <c r="M1" s="52"/>
      <c r="N1" s="52"/>
      <c r="P1" s="32"/>
      <c r="R1" s="53" t="s">
        <v>91</v>
      </c>
      <c r="S1" s="53"/>
      <c r="T1" s="53"/>
      <c r="U1" s="53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f>'A_P1-I'!H3</f>
        <v>10</v>
      </c>
      <c r="B3" s="18">
        <f>'A_P1-I'!I3</f>
        <v>10</v>
      </c>
      <c r="C3" s="18">
        <f>'A_P1-I'!J3</f>
        <v>10</v>
      </c>
      <c r="D3" s="18">
        <f>'A_P1-I'!K3</f>
        <v>10</v>
      </c>
      <c r="F3" s="18">
        <f>'A_P2-I'!T3</f>
        <v>35</v>
      </c>
      <c r="G3" s="18">
        <f>'A_P2-I'!U3</f>
        <v>50</v>
      </c>
      <c r="H3" s="18">
        <f>'A_P2-I'!V3</f>
        <v>25</v>
      </c>
      <c r="I3" s="18">
        <f>'A_P2-I'!W3</f>
        <v>25</v>
      </c>
      <c r="K3" s="18">
        <f>'A_CA-I'!H3</f>
        <v>40</v>
      </c>
      <c r="L3" s="18">
        <f>'A_CA-I'!I3</f>
        <v>40</v>
      </c>
      <c r="M3" s="18">
        <f>'A_CA-I'!J3</f>
        <v>40</v>
      </c>
      <c r="N3" s="18">
        <f>'A_CA-I'!K3</f>
        <v>40</v>
      </c>
      <c r="P3" s="32"/>
      <c r="R3" s="18">
        <f t="shared" ref="R3:U4" si="0">SUM(A3,F3,K3)</f>
        <v>85</v>
      </c>
      <c r="S3" s="18">
        <f t="shared" si="0"/>
        <v>100</v>
      </c>
      <c r="T3" s="18">
        <f t="shared" si="0"/>
        <v>75</v>
      </c>
      <c r="U3" s="18">
        <f t="shared" si="0"/>
        <v>75</v>
      </c>
    </row>
    <row r="4" spans="1:21" x14ac:dyDescent="0.3">
      <c r="A4" s="18">
        <f>'A_P1-I'!H4</f>
        <v>5</v>
      </c>
      <c r="B4" s="18">
        <f>'A_P1-I'!I4</f>
        <v>5</v>
      </c>
      <c r="C4" s="18">
        <f>'A_P1-I'!J4</f>
        <v>5</v>
      </c>
      <c r="D4" s="18">
        <f>'A_P1-I'!K4</f>
        <v>5</v>
      </c>
      <c r="F4" s="18">
        <f>'A_P2-I'!T4</f>
        <v>17.5</v>
      </c>
      <c r="G4" s="18">
        <f>'A_P2-I'!U4</f>
        <v>25</v>
      </c>
      <c r="H4" s="18">
        <f>'A_P2-I'!V4</f>
        <v>12.5</v>
      </c>
      <c r="I4" s="18">
        <f>'A_P2-I'!W4</f>
        <v>12.5</v>
      </c>
      <c r="K4" s="18">
        <f>'A_CA-I'!H4</f>
        <v>20</v>
      </c>
      <c r="L4" s="18">
        <f>'A_CA-I'!I4</f>
        <v>20</v>
      </c>
      <c r="M4" s="18">
        <f>'A_CA-I'!J4</f>
        <v>20</v>
      </c>
      <c r="N4" s="18">
        <f>'A_CA-I'!K4</f>
        <v>20</v>
      </c>
      <c r="P4" s="32"/>
      <c r="R4" s="18">
        <f t="shared" si="0"/>
        <v>42.5</v>
      </c>
      <c r="S4" s="18">
        <f t="shared" si="0"/>
        <v>50</v>
      </c>
      <c r="T4" s="18">
        <f t="shared" si="0"/>
        <v>37.5</v>
      </c>
      <c r="U4" s="18">
        <f t="shared" si="0"/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f>'A_P1-I'!H11</f>
        <v>4</v>
      </c>
      <c r="B7" s="18">
        <f>'A_P1-I'!I11</f>
        <v>4</v>
      </c>
      <c r="C7" s="18">
        <f>'A_P1-I'!J11</f>
        <v>4</v>
      </c>
      <c r="D7" s="18">
        <f>'A_P1-I'!K11</f>
        <v>4</v>
      </c>
      <c r="F7" s="18">
        <f>'A_P2-I'!T11</f>
        <v>22</v>
      </c>
      <c r="G7" s="18">
        <f>'A_P2-I'!U11</f>
        <v>29</v>
      </c>
      <c r="H7" s="18">
        <f>'A_P2-I'!V11</f>
        <v>16</v>
      </c>
      <c r="I7" s="18">
        <f>'A_P2-I'!W11</f>
        <v>16</v>
      </c>
      <c r="K7" s="18">
        <f>'A_CA-I'!H11</f>
        <v>24</v>
      </c>
      <c r="L7" s="18">
        <f>'A_CA-I'!I11</f>
        <v>24</v>
      </c>
      <c r="M7" s="18">
        <f>'A_CA-I'!J11</f>
        <v>24</v>
      </c>
      <c r="N7" s="18">
        <f>'A_CA-I'!K11</f>
        <v>24</v>
      </c>
      <c r="P7" s="32"/>
      <c r="R7" s="18">
        <f t="shared" ref="R7:R38" si="1">SUM(A7,F7,K7)</f>
        <v>50</v>
      </c>
      <c r="S7" s="18">
        <f t="shared" ref="S7:S38" si="2">SUM(B7,G7,L7)</f>
        <v>57</v>
      </c>
      <c r="T7" s="18">
        <f t="shared" ref="T7:T38" si="3">SUM(C7,H7,M7)</f>
        <v>44</v>
      </c>
      <c r="U7" s="18">
        <f t="shared" ref="U7:U38" si="4">SUM(D7,I7,N7)</f>
        <v>44</v>
      </c>
    </row>
    <row r="8" spans="1:21" x14ac:dyDescent="0.3">
      <c r="A8" s="18">
        <f>'A_P1-I'!H12</f>
        <v>7.6</v>
      </c>
      <c r="B8" s="18">
        <f>'A_P1-I'!I12</f>
        <v>7.6</v>
      </c>
      <c r="C8" s="18">
        <f>'A_P1-I'!J12</f>
        <v>7.6</v>
      </c>
      <c r="D8" s="18">
        <f>'A_P1-I'!K12</f>
        <v>7.6</v>
      </c>
      <c r="F8" s="18">
        <f>'A_P2-I'!T12</f>
        <v>0</v>
      </c>
      <c r="G8" s="18">
        <f>'A_P2-I'!U12</f>
        <v>0</v>
      </c>
      <c r="H8" s="18">
        <f>'A_P2-I'!V12</f>
        <v>0</v>
      </c>
      <c r="I8" s="18">
        <f>'A_P2-I'!W12</f>
        <v>0</v>
      </c>
      <c r="K8" s="18">
        <f>'A_CA-I'!H12</f>
        <v>36</v>
      </c>
      <c r="L8" s="18">
        <f>'A_CA-I'!I12</f>
        <v>36</v>
      </c>
      <c r="M8" s="18">
        <f>'A_CA-I'!J12</f>
        <v>36</v>
      </c>
      <c r="N8" s="18">
        <f>'A_CA-I'!K12</f>
        <v>36</v>
      </c>
      <c r="P8" s="32"/>
      <c r="R8" s="18">
        <f t="shared" si="1"/>
        <v>43.6</v>
      </c>
      <c r="S8" s="18">
        <f t="shared" si="2"/>
        <v>43.6</v>
      </c>
      <c r="T8" s="18">
        <f t="shared" si="3"/>
        <v>43.6</v>
      </c>
      <c r="U8" s="18">
        <f t="shared" si="4"/>
        <v>43.6</v>
      </c>
    </row>
    <row r="9" spans="1:21" x14ac:dyDescent="0.3">
      <c r="A9" s="18">
        <f>'A_P1-I'!H13</f>
        <v>7.6</v>
      </c>
      <c r="B9" s="18">
        <f>'A_P1-I'!I13</f>
        <v>7.6</v>
      </c>
      <c r="C9" s="18">
        <f>'A_P1-I'!J13</f>
        <v>7.6</v>
      </c>
      <c r="D9" s="18">
        <f>'A_P1-I'!K13</f>
        <v>7.6</v>
      </c>
      <c r="F9" s="18">
        <f>'A_P2-I'!T13</f>
        <v>16</v>
      </c>
      <c r="G9" s="18">
        <f>'A_P2-I'!U13</f>
        <v>24</v>
      </c>
      <c r="H9" s="18">
        <f>'A_P2-I'!V13</f>
        <v>11</v>
      </c>
      <c r="I9" s="18">
        <f>'A_P2-I'!W13</f>
        <v>11</v>
      </c>
      <c r="K9" s="18">
        <f>'A_CA-I'!H13</f>
        <v>36</v>
      </c>
      <c r="L9" s="18">
        <f>'A_CA-I'!I13</f>
        <v>36</v>
      </c>
      <c r="M9" s="18">
        <f>'A_CA-I'!J13</f>
        <v>36</v>
      </c>
      <c r="N9" s="18">
        <f>'A_CA-I'!K13</f>
        <v>36</v>
      </c>
      <c r="P9" s="32"/>
      <c r="R9" s="18">
        <f t="shared" si="1"/>
        <v>59.6</v>
      </c>
      <c r="S9" s="18">
        <f t="shared" si="2"/>
        <v>67.599999999999994</v>
      </c>
      <c r="T9" s="18">
        <f t="shared" si="3"/>
        <v>54.6</v>
      </c>
      <c r="U9" s="18">
        <f t="shared" si="4"/>
        <v>54.6</v>
      </c>
    </row>
    <row r="10" spans="1:21" x14ac:dyDescent="0.3">
      <c r="A10" s="18">
        <f>'A_P1-I'!H14</f>
        <v>3</v>
      </c>
      <c r="B10" s="18">
        <f>'A_P1-I'!I14</f>
        <v>3</v>
      </c>
      <c r="C10" s="18">
        <f>'A_P1-I'!J14</f>
        <v>3</v>
      </c>
      <c r="D10" s="18">
        <f>'A_P1-I'!K14</f>
        <v>3</v>
      </c>
      <c r="F10" s="18">
        <f>'A_P2-I'!T14</f>
        <v>6</v>
      </c>
      <c r="G10" s="18">
        <f>'A_P2-I'!U14</f>
        <v>7</v>
      </c>
      <c r="H10" s="18">
        <f>'A_P2-I'!V14</f>
        <v>3</v>
      </c>
      <c r="I10" s="18">
        <f>'A_P2-I'!W14</f>
        <v>3</v>
      </c>
      <c r="K10" s="18">
        <f>'A_CA-I'!H14</f>
        <v>24</v>
      </c>
      <c r="L10" s="18">
        <f>'A_CA-I'!I14</f>
        <v>24</v>
      </c>
      <c r="M10" s="18">
        <f>'A_CA-I'!J14</f>
        <v>24</v>
      </c>
      <c r="N10" s="18">
        <f>'A_CA-I'!K14</f>
        <v>24</v>
      </c>
      <c r="P10" s="32"/>
      <c r="R10" s="18">
        <f t="shared" si="1"/>
        <v>33</v>
      </c>
      <c r="S10" s="18">
        <f t="shared" si="2"/>
        <v>34</v>
      </c>
      <c r="T10" s="18">
        <f t="shared" si="3"/>
        <v>30</v>
      </c>
      <c r="U10" s="18">
        <f t="shared" si="4"/>
        <v>30</v>
      </c>
    </row>
    <row r="11" spans="1:21" x14ac:dyDescent="0.3">
      <c r="A11" s="18">
        <f>'A_P1-I'!H15</f>
        <v>7.6</v>
      </c>
      <c r="B11" s="18">
        <f>'A_P1-I'!I15</f>
        <v>7.6</v>
      </c>
      <c r="C11" s="18">
        <f>'A_P1-I'!J15</f>
        <v>7.6</v>
      </c>
      <c r="D11" s="18">
        <f>'A_P1-I'!K15</f>
        <v>7.6</v>
      </c>
      <c r="F11" s="18">
        <f>'A_P2-I'!T15</f>
        <v>23</v>
      </c>
      <c r="G11" s="18">
        <f>'A_P2-I'!U15</f>
        <v>31</v>
      </c>
      <c r="H11" s="18">
        <f>'A_P2-I'!V15</f>
        <v>16</v>
      </c>
      <c r="I11" s="18">
        <f>'A_P2-I'!W15</f>
        <v>16</v>
      </c>
      <c r="K11" s="18">
        <f>'A_CA-I'!H15</f>
        <v>36</v>
      </c>
      <c r="L11" s="18">
        <f>'A_CA-I'!I15</f>
        <v>36</v>
      </c>
      <c r="M11" s="18">
        <f>'A_CA-I'!J15</f>
        <v>36</v>
      </c>
      <c r="N11" s="18">
        <f>'A_CA-I'!K15</f>
        <v>36</v>
      </c>
      <c r="P11" s="32"/>
      <c r="R11" s="18">
        <f t="shared" si="1"/>
        <v>66.599999999999994</v>
      </c>
      <c r="S11" s="18">
        <f t="shared" si="2"/>
        <v>74.599999999999994</v>
      </c>
      <c r="T11" s="18">
        <f t="shared" si="3"/>
        <v>59.6</v>
      </c>
      <c r="U11" s="18">
        <f t="shared" si="4"/>
        <v>59.6</v>
      </c>
    </row>
    <row r="12" spans="1:21" x14ac:dyDescent="0.3">
      <c r="A12" s="18">
        <f>'A_P1-I'!H16</f>
        <v>3</v>
      </c>
      <c r="B12" s="18">
        <f>'A_P1-I'!I16</f>
        <v>3</v>
      </c>
      <c r="C12" s="18">
        <f>'A_P1-I'!J16</f>
        <v>3</v>
      </c>
      <c r="D12" s="18">
        <f>'A_P1-I'!K16</f>
        <v>3</v>
      </c>
      <c r="F12" s="18">
        <f>'A_P2-I'!T16</f>
        <v>6</v>
      </c>
      <c r="G12" s="18">
        <f>'A_P2-I'!U16</f>
        <v>8</v>
      </c>
      <c r="H12" s="18">
        <f>'A_P2-I'!V16</f>
        <v>3</v>
      </c>
      <c r="I12" s="18">
        <f>'A_P2-I'!W16</f>
        <v>3</v>
      </c>
      <c r="K12" s="18">
        <f>'A_CA-I'!H16</f>
        <v>24</v>
      </c>
      <c r="L12" s="18">
        <f>'A_CA-I'!I16</f>
        <v>24</v>
      </c>
      <c r="M12" s="18">
        <f>'A_CA-I'!J16</f>
        <v>24</v>
      </c>
      <c r="N12" s="18">
        <f>'A_CA-I'!K16</f>
        <v>24</v>
      </c>
      <c r="P12" s="32"/>
      <c r="R12" s="18">
        <f t="shared" si="1"/>
        <v>33</v>
      </c>
      <c r="S12" s="18">
        <f t="shared" si="2"/>
        <v>35</v>
      </c>
      <c r="T12" s="18">
        <f t="shared" si="3"/>
        <v>30</v>
      </c>
      <c r="U12" s="18">
        <f t="shared" si="4"/>
        <v>30</v>
      </c>
    </row>
    <row r="13" spans="1:21" x14ac:dyDescent="0.3">
      <c r="A13" s="18">
        <f>'A_P1-I'!H17</f>
        <v>7.4</v>
      </c>
      <c r="B13" s="18">
        <f>'A_P1-I'!I17</f>
        <v>7.4</v>
      </c>
      <c r="C13" s="18">
        <f>'A_P1-I'!J17</f>
        <v>7.4</v>
      </c>
      <c r="D13" s="18">
        <f>'A_P1-I'!K17</f>
        <v>7.4</v>
      </c>
      <c r="F13" s="18">
        <f>'A_P2-I'!T17</f>
        <v>17</v>
      </c>
      <c r="G13" s="18">
        <f>'A_P2-I'!U17</f>
        <v>25</v>
      </c>
      <c r="H13" s="18">
        <f>'A_P2-I'!V17</f>
        <v>13</v>
      </c>
      <c r="I13" s="18">
        <f>'A_P2-I'!W17</f>
        <v>13</v>
      </c>
      <c r="K13" s="18">
        <f>'A_CA-I'!H17</f>
        <v>31</v>
      </c>
      <c r="L13" s="18">
        <f>'A_CA-I'!I17</f>
        <v>31</v>
      </c>
      <c r="M13" s="18">
        <f>'A_CA-I'!J17</f>
        <v>31</v>
      </c>
      <c r="N13" s="18">
        <f>'A_CA-I'!K17</f>
        <v>31</v>
      </c>
      <c r="P13" s="32"/>
      <c r="R13" s="18">
        <f t="shared" si="1"/>
        <v>55.4</v>
      </c>
      <c r="S13" s="18">
        <f t="shared" si="2"/>
        <v>63.4</v>
      </c>
      <c r="T13" s="18">
        <f t="shared" si="3"/>
        <v>51.4</v>
      </c>
      <c r="U13" s="18">
        <f t="shared" si="4"/>
        <v>51.4</v>
      </c>
    </row>
    <row r="14" spans="1:21" x14ac:dyDescent="0.3">
      <c r="A14" s="18">
        <f>'A_P1-I'!H18</f>
        <v>7.4</v>
      </c>
      <c r="B14" s="18">
        <f>'A_P1-I'!I18</f>
        <v>7.4</v>
      </c>
      <c r="C14" s="18">
        <f>'A_P1-I'!J18</f>
        <v>7.4</v>
      </c>
      <c r="D14" s="18">
        <f>'A_P1-I'!K18</f>
        <v>7.4</v>
      </c>
      <c r="F14" s="18">
        <f>'A_P2-I'!T18</f>
        <v>4</v>
      </c>
      <c r="G14" s="18">
        <f>'A_P2-I'!U18</f>
        <v>11</v>
      </c>
      <c r="H14" s="18">
        <f>'A_P2-I'!V18</f>
        <v>0</v>
      </c>
      <c r="I14" s="18">
        <f>'A_P2-I'!W18</f>
        <v>0</v>
      </c>
      <c r="K14" s="18">
        <f>'A_CA-I'!H18</f>
        <v>31</v>
      </c>
      <c r="L14" s="18">
        <f>'A_CA-I'!I18</f>
        <v>31</v>
      </c>
      <c r="M14" s="18">
        <f>'A_CA-I'!J18</f>
        <v>31</v>
      </c>
      <c r="N14" s="18">
        <f>'A_CA-I'!K18</f>
        <v>31</v>
      </c>
      <c r="P14" s="32"/>
      <c r="R14" s="18">
        <f t="shared" si="1"/>
        <v>42.4</v>
      </c>
      <c r="S14" s="18">
        <f t="shared" si="2"/>
        <v>49.4</v>
      </c>
      <c r="T14" s="18">
        <f t="shared" si="3"/>
        <v>38.4</v>
      </c>
      <c r="U14" s="18">
        <f t="shared" si="4"/>
        <v>38.4</v>
      </c>
    </row>
    <row r="15" spans="1:21" x14ac:dyDescent="0.3">
      <c r="A15" s="18">
        <f>'A_P1-I'!H19</f>
        <v>4.4000000000000004</v>
      </c>
      <c r="B15" s="18">
        <f>'A_P1-I'!I19</f>
        <v>4.4000000000000004</v>
      </c>
      <c r="C15" s="18">
        <f>'A_P1-I'!J19</f>
        <v>4.4000000000000004</v>
      </c>
      <c r="D15" s="18">
        <f>'A_P1-I'!K19</f>
        <v>4.4000000000000004</v>
      </c>
      <c r="F15" s="18">
        <f>'A_P2-I'!T19</f>
        <v>3</v>
      </c>
      <c r="G15" s="18">
        <f>'A_P2-I'!U19</f>
        <v>3</v>
      </c>
      <c r="H15" s="18">
        <f>'A_P2-I'!V19</f>
        <v>2</v>
      </c>
      <c r="I15" s="18">
        <f>'A_P2-I'!W19</f>
        <v>2</v>
      </c>
      <c r="K15" s="18">
        <f>'A_CA-I'!H19</f>
        <v>20</v>
      </c>
      <c r="L15" s="18">
        <f>'A_CA-I'!I19</f>
        <v>20</v>
      </c>
      <c r="M15" s="18">
        <f>'A_CA-I'!J19</f>
        <v>20</v>
      </c>
      <c r="N15" s="18">
        <f>'A_CA-I'!K19</f>
        <v>20</v>
      </c>
      <c r="P15" s="32"/>
      <c r="R15" s="18">
        <f t="shared" si="1"/>
        <v>27.4</v>
      </c>
      <c r="S15" s="18">
        <f t="shared" si="2"/>
        <v>27.4</v>
      </c>
      <c r="T15" s="18">
        <f t="shared" si="3"/>
        <v>26.4</v>
      </c>
      <c r="U15" s="18">
        <f t="shared" si="4"/>
        <v>26.4</v>
      </c>
    </row>
    <row r="16" spans="1:21" x14ac:dyDescent="0.3">
      <c r="A16" s="18">
        <f>'A_P1-I'!H20</f>
        <v>6.2</v>
      </c>
      <c r="B16" s="18">
        <f>'A_P1-I'!I20</f>
        <v>6.2</v>
      </c>
      <c r="C16" s="18">
        <f>'A_P1-I'!J20</f>
        <v>6.2</v>
      </c>
      <c r="D16" s="18">
        <f>'A_P1-I'!K20</f>
        <v>6.2</v>
      </c>
      <c r="F16" s="18">
        <f>'A_P2-I'!T20</f>
        <v>9</v>
      </c>
      <c r="G16" s="18">
        <f>'A_P2-I'!U20</f>
        <v>17</v>
      </c>
      <c r="H16" s="18">
        <f>'A_P2-I'!V20</f>
        <v>9</v>
      </c>
      <c r="I16" s="18">
        <f>'A_P2-I'!W20</f>
        <v>9</v>
      </c>
      <c r="K16" s="18">
        <f>'A_CA-I'!H20</f>
        <v>21</v>
      </c>
      <c r="L16" s="18">
        <f>'A_CA-I'!I20</f>
        <v>21</v>
      </c>
      <c r="M16" s="18">
        <f>'A_CA-I'!J20</f>
        <v>21</v>
      </c>
      <c r="N16" s="18">
        <f>'A_CA-I'!K20</f>
        <v>21</v>
      </c>
      <c r="P16" s="32"/>
      <c r="R16" s="18">
        <f t="shared" si="1"/>
        <v>36.200000000000003</v>
      </c>
      <c r="S16" s="18">
        <f t="shared" si="2"/>
        <v>44.2</v>
      </c>
      <c r="T16" s="18">
        <f t="shared" si="3"/>
        <v>36.200000000000003</v>
      </c>
      <c r="U16" s="18">
        <f t="shared" si="4"/>
        <v>36.200000000000003</v>
      </c>
    </row>
    <row r="17" spans="1:21" x14ac:dyDescent="0.3">
      <c r="A17" s="18">
        <f>'A_P1-I'!H21</f>
        <v>4.4000000000000004</v>
      </c>
      <c r="B17" s="18">
        <f>'A_P1-I'!I21</f>
        <v>4.4000000000000004</v>
      </c>
      <c r="C17" s="18">
        <f>'A_P1-I'!J21</f>
        <v>4.4000000000000004</v>
      </c>
      <c r="D17" s="18">
        <f>'A_P1-I'!K21</f>
        <v>4.4000000000000004</v>
      </c>
      <c r="F17" s="18">
        <f>'A_P2-I'!T21</f>
        <v>10</v>
      </c>
      <c r="G17" s="18">
        <f>'A_P2-I'!U21</f>
        <v>17</v>
      </c>
      <c r="H17" s="18">
        <f>'A_P2-I'!V21</f>
        <v>5</v>
      </c>
      <c r="I17" s="18">
        <f>'A_P2-I'!W21</f>
        <v>5</v>
      </c>
      <c r="K17" s="18">
        <f>'A_CA-I'!H21</f>
        <v>38</v>
      </c>
      <c r="L17" s="18">
        <f>'A_CA-I'!I21</f>
        <v>38</v>
      </c>
      <c r="M17" s="18">
        <f>'A_CA-I'!J21</f>
        <v>38</v>
      </c>
      <c r="N17" s="18">
        <f>'A_CA-I'!K21</f>
        <v>38</v>
      </c>
      <c r="P17" s="32"/>
      <c r="R17" s="18">
        <f t="shared" si="1"/>
        <v>52.4</v>
      </c>
      <c r="S17" s="18">
        <f t="shared" si="2"/>
        <v>59.4</v>
      </c>
      <c r="T17" s="18">
        <f t="shared" si="3"/>
        <v>47.4</v>
      </c>
      <c r="U17" s="18">
        <f t="shared" si="4"/>
        <v>47.4</v>
      </c>
    </row>
    <row r="18" spans="1:21" x14ac:dyDescent="0.3">
      <c r="A18" s="18">
        <f>'A_P1-I'!H22</f>
        <v>3</v>
      </c>
      <c r="B18" s="18">
        <f>'A_P1-I'!I22</f>
        <v>3</v>
      </c>
      <c r="C18" s="18">
        <f>'A_P1-I'!J22</f>
        <v>3</v>
      </c>
      <c r="D18" s="18">
        <f>'A_P1-I'!K22</f>
        <v>3</v>
      </c>
      <c r="F18" s="18">
        <f>'A_P2-I'!T22</f>
        <v>6</v>
      </c>
      <c r="G18" s="18">
        <f>'A_P2-I'!U22</f>
        <v>12</v>
      </c>
      <c r="H18" s="18">
        <f>'A_P2-I'!V22</f>
        <v>4</v>
      </c>
      <c r="I18" s="18">
        <f>'A_P2-I'!W22</f>
        <v>4</v>
      </c>
      <c r="K18" s="18">
        <f>'A_CA-I'!H22</f>
        <v>24</v>
      </c>
      <c r="L18" s="18">
        <f>'A_CA-I'!I22</f>
        <v>24</v>
      </c>
      <c r="M18" s="18">
        <f>'A_CA-I'!J22</f>
        <v>24</v>
      </c>
      <c r="N18" s="18">
        <f>'A_CA-I'!K22</f>
        <v>24</v>
      </c>
      <c r="P18" s="32"/>
      <c r="R18" s="18">
        <f t="shared" si="1"/>
        <v>33</v>
      </c>
      <c r="S18" s="18">
        <f t="shared" si="2"/>
        <v>39</v>
      </c>
      <c r="T18" s="18">
        <f t="shared" si="3"/>
        <v>31</v>
      </c>
      <c r="U18" s="18">
        <f t="shared" si="4"/>
        <v>31</v>
      </c>
    </row>
    <row r="19" spans="1:21" x14ac:dyDescent="0.3">
      <c r="A19" s="18">
        <f>'A_P1-I'!H23</f>
        <v>7.4</v>
      </c>
      <c r="B19" s="18">
        <f>'A_P1-I'!I23</f>
        <v>7.4</v>
      </c>
      <c r="C19" s="18">
        <f>'A_P1-I'!J23</f>
        <v>7.4</v>
      </c>
      <c r="D19" s="18">
        <f>'A_P1-I'!K23</f>
        <v>7.4</v>
      </c>
      <c r="F19" s="18">
        <f>'A_P2-I'!T23</f>
        <v>6</v>
      </c>
      <c r="G19" s="18">
        <f>'A_P2-I'!U23</f>
        <v>12</v>
      </c>
      <c r="H19" s="18">
        <f>'A_P2-I'!V23</f>
        <v>3</v>
      </c>
      <c r="I19" s="18">
        <f>'A_P2-I'!W23</f>
        <v>3</v>
      </c>
      <c r="K19" s="18">
        <f>'A_CA-I'!H23</f>
        <v>36</v>
      </c>
      <c r="L19" s="18">
        <f>'A_CA-I'!I23</f>
        <v>36</v>
      </c>
      <c r="M19" s="18">
        <f>'A_CA-I'!J23</f>
        <v>36</v>
      </c>
      <c r="N19" s="18">
        <f>'A_CA-I'!K23</f>
        <v>36</v>
      </c>
      <c r="P19" s="32"/>
      <c r="R19" s="18">
        <f t="shared" si="1"/>
        <v>49.4</v>
      </c>
      <c r="S19" s="18">
        <f t="shared" si="2"/>
        <v>55.4</v>
      </c>
      <c r="T19" s="18">
        <f t="shared" si="3"/>
        <v>46.4</v>
      </c>
      <c r="U19" s="18">
        <f t="shared" si="4"/>
        <v>46.4</v>
      </c>
    </row>
    <row r="20" spans="1:21" x14ac:dyDescent="0.3">
      <c r="A20" s="18">
        <f>'A_P1-I'!H24</f>
        <v>4.4000000000000004</v>
      </c>
      <c r="B20" s="18">
        <f>'A_P1-I'!I24</f>
        <v>4.4000000000000004</v>
      </c>
      <c r="C20" s="18">
        <f>'A_P1-I'!J24</f>
        <v>4.4000000000000004</v>
      </c>
      <c r="D20" s="18">
        <f>'A_P1-I'!K24</f>
        <v>4.4000000000000004</v>
      </c>
      <c r="F20" s="18">
        <f>'A_P2-I'!T24</f>
        <v>18</v>
      </c>
      <c r="G20" s="18">
        <f>'A_P2-I'!U24</f>
        <v>27</v>
      </c>
      <c r="H20" s="18">
        <f>'A_P2-I'!V24</f>
        <v>15</v>
      </c>
      <c r="I20" s="18">
        <f>'A_P2-I'!W24</f>
        <v>15</v>
      </c>
      <c r="K20" s="18">
        <f>'A_CA-I'!H24</f>
        <v>20</v>
      </c>
      <c r="L20" s="18">
        <f>'A_CA-I'!I24</f>
        <v>20</v>
      </c>
      <c r="M20" s="18">
        <f>'A_CA-I'!J24</f>
        <v>20</v>
      </c>
      <c r="N20" s="18">
        <f>'A_CA-I'!K24</f>
        <v>20</v>
      </c>
      <c r="P20" s="32"/>
      <c r="R20" s="18">
        <f t="shared" si="1"/>
        <v>42.4</v>
      </c>
      <c r="S20" s="18">
        <f t="shared" si="2"/>
        <v>51.4</v>
      </c>
      <c r="T20" s="18">
        <f t="shared" si="3"/>
        <v>39.4</v>
      </c>
      <c r="U20" s="18">
        <f t="shared" si="4"/>
        <v>39.4</v>
      </c>
    </row>
    <row r="21" spans="1:21" x14ac:dyDescent="0.3">
      <c r="A21" s="18">
        <f>'A_P1-I'!H25</f>
        <v>9</v>
      </c>
      <c r="B21" s="18">
        <f>'A_P1-I'!I25</f>
        <v>9</v>
      </c>
      <c r="C21" s="18">
        <f>'A_P1-I'!J25</f>
        <v>9</v>
      </c>
      <c r="D21" s="18">
        <f>'A_P1-I'!K25</f>
        <v>9</v>
      </c>
      <c r="F21" s="18">
        <f>'A_P2-I'!T25</f>
        <v>14</v>
      </c>
      <c r="G21" s="18">
        <f>'A_P2-I'!U25</f>
        <v>21</v>
      </c>
      <c r="H21" s="18">
        <f>'A_P2-I'!V25</f>
        <v>9</v>
      </c>
      <c r="I21" s="18">
        <f>'A_P2-I'!W25</f>
        <v>9</v>
      </c>
      <c r="K21" s="18">
        <f>'A_CA-I'!H25</f>
        <v>36</v>
      </c>
      <c r="L21" s="18">
        <f>'A_CA-I'!I25</f>
        <v>36</v>
      </c>
      <c r="M21" s="18">
        <f>'A_CA-I'!J25</f>
        <v>36</v>
      </c>
      <c r="N21" s="18">
        <f>'A_CA-I'!K25</f>
        <v>36</v>
      </c>
      <c r="P21" s="32"/>
      <c r="R21" s="18">
        <f t="shared" si="1"/>
        <v>59</v>
      </c>
      <c r="S21" s="18">
        <f t="shared" si="2"/>
        <v>66</v>
      </c>
      <c r="T21" s="18">
        <f t="shared" si="3"/>
        <v>54</v>
      </c>
      <c r="U21" s="18">
        <f t="shared" si="4"/>
        <v>54</v>
      </c>
    </row>
    <row r="22" spans="1:21" x14ac:dyDescent="0.3">
      <c r="A22" s="18">
        <f>'A_P1-I'!H26</f>
        <v>7.6</v>
      </c>
      <c r="B22" s="18">
        <f>'A_P1-I'!I26</f>
        <v>7.6</v>
      </c>
      <c r="C22" s="18">
        <f>'A_P1-I'!J26</f>
        <v>7.6</v>
      </c>
      <c r="D22" s="18">
        <f>'A_P1-I'!K26</f>
        <v>7.6</v>
      </c>
      <c r="F22" s="18">
        <f>'A_P2-I'!T26</f>
        <v>14</v>
      </c>
      <c r="G22" s="18">
        <f>'A_P2-I'!U26</f>
        <v>20</v>
      </c>
      <c r="H22" s="18">
        <f>'A_P2-I'!V26</f>
        <v>9</v>
      </c>
      <c r="I22" s="18">
        <f>'A_P2-I'!W26</f>
        <v>9</v>
      </c>
      <c r="K22" s="18">
        <f>'A_CA-I'!H26</f>
        <v>21</v>
      </c>
      <c r="L22" s="18">
        <f>'A_CA-I'!I26</f>
        <v>21</v>
      </c>
      <c r="M22" s="18">
        <f>'A_CA-I'!J26</f>
        <v>21</v>
      </c>
      <c r="N22" s="18">
        <f>'A_CA-I'!K26</f>
        <v>21</v>
      </c>
      <c r="P22" s="32"/>
      <c r="R22" s="18">
        <f t="shared" si="1"/>
        <v>42.6</v>
      </c>
      <c r="S22" s="18">
        <f t="shared" si="2"/>
        <v>48.6</v>
      </c>
      <c r="T22" s="18">
        <f t="shared" si="3"/>
        <v>37.6</v>
      </c>
      <c r="U22" s="18">
        <f t="shared" si="4"/>
        <v>37.6</v>
      </c>
    </row>
    <row r="23" spans="1:21" x14ac:dyDescent="0.3">
      <c r="A23" s="18">
        <f>'A_P1-I'!H27</f>
        <v>3.6</v>
      </c>
      <c r="B23" s="18">
        <f>'A_P1-I'!I27</f>
        <v>3.6</v>
      </c>
      <c r="C23" s="18">
        <f>'A_P1-I'!J27</f>
        <v>3.6</v>
      </c>
      <c r="D23" s="18">
        <f>'A_P1-I'!K27</f>
        <v>3.6</v>
      </c>
      <c r="F23" s="18">
        <f>'A_P2-I'!T27</f>
        <v>12</v>
      </c>
      <c r="G23" s="18">
        <f>'A_P2-I'!U27</f>
        <v>17</v>
      </c>
      <c r="H23" s="18">
        <f>'A_P2-I'!V27</f>
        <v>9</v>
      </c>
      <c r="I23" s="18">
        <f>'A_P2-I'!W27</f>
        <v>9</v>
      </c>
      <c r="K23" s="18">
        <f>'A_CA-I'!H27</f>
        <v>24</v>
      </c>
      <c r="L23" s="18">
        <f>'A_CA-I'!I27</f>
        <v>24</v>
      </c>
      <c r="M23" s="18">
        <f>'A_CA-I'!J27</f>
        <v>24</v>
      </c>
      <c r="N23" s="18">
        <f>'A_CA-I'!K27</f>
        <v>24</v>
      </c>
      <c r="P23" s="32"/>
      <c r="R23" s="18">
        <f t="shared" si="1"/>
        <v>39.6</v>
      </c>
      <c r="S23" s="18">
        <f t="shared" si="2"/>
        <v>44.6</v>
      </c>
      <c r="T23" s="18">
        <f t="shared" si="3"/>
        <v>36.6</v>
      </c>
      <c r="U23" s="18">
        <f t="shared" si="4"/>
        <v>36.6</v>
      </c>
    </row>
    <row r="24" spans="1:21" x14ac:dyDescent="0.3">
      <c r="A24" s="18">
        <f>'A_P1-I'!H28</f>
        <v>9</v>
      </c>
      <c r="B24" s="18">
        <f>'A_P1-I'!I28</f>
        <v>9</v>
      </c>
      <c r="C24" s="18">
        <f>'A_P1-I'!J28</f>
        <v>9</v>
      </c>
      <c r="D24" s="18">
        <f>'A_P1-I'!K28</f>
        <v>9</v>
      </c>
      <c r="F24" s="18">
        <f>'A_P2-I'!T28</f>
        <v>26</v>
      </c>
      <c r="G24" s="18">
        <f>'A_P2-I'!U28</f>
        <v>32</v>
      </c>
      <c r="H24" s="18">
        <f>'A_P2-I'!V28</f>
        <v>16</v>
      </c>
      <c r="I24" s="18">
        <f>'A_P2-I'!W28</f>
        <v>16</v>
      </c>
      <c r="K24" s="18">
        <f>'A_CA-I'!H28</f>
        <v>36</v>
      </c>
      <c r="L24" s="18">
        <f>'A_CA-I'!I28</f>
        <v>36</v>
      </c>
      <c r="M24" s="18">
        <f>'A_CA-I'!J28</f>
        <v>36</v>
      </c>
      <c r="N24" s="18">
        <f>'A_CA-I'!K28</f>
        <v>36</v>
      </c>
      <c r="P24" s="32"/>
      <c r="R24" s="18">
        <f t="shared" si="1"/>
        <v>71</v>
      </c>
      <c r="S24" s="18">
        <f t="shared" si="2"/>
        <v>77</v>
      </c>
      <c r="T24" s="18">
        <f t="shared" si="3"/>
        <v>61</v>
      </c>
      <c r="U24" s="18">
        <f t="shared" si="4"/>
        <v>61</v>
      </c>
    </row>
    <row r="25" spans="1:21" x14ac:dyDescent="0.3">
      <c r="A25" s="18">
        <f>'A_P1-I'!H29</f>
        <v>4</v>
      </c>
      <c r="B25" s="18">
        <f>'A_P1-I'!I29</f>
        <v>4</v>
      </c>
      <c r="C25" s="18">
        <f>'A_P1-I'!J29</f>
        <v>4</v>
      </c>
      <c r="D25" s="18">
        <f>'A_P1-I'!K29</f>
        <v>4</v>
      </c>
      <c r="F25" s="18">
        <f>'A_P2-I'!T29</f>
        <v>20</v>
      </c>
      <c r="G25" s="18">
        <f>'A_P2-I'!U29</f>
        <v>26</v>
      </c>
      <c r="H25" s="18">
        <f>'A_P2-I'!V29</f>
        <v>12</v>
      </c>
      <c r="I25" s="18">
        <f>'A_P2-I'!W29</f>
        <v>12</v>
      </c>
      <c r="K25" s="18">
        <f>'A_CA-I'!H29</f>
        <v>38</v>
      </c>
      <c r="L25" s="18">
        <f>'A_CA-I'!I29</f>
        <v>38</v>
      </c>
      <c r="M25" s="18">
        <f>'A_CA-I'!J29</f>
        <v>38</v>
      </c>
      <c r="N25" s="18">
        <f>'A_CA-I'!K29</f>
        <v>38</v>
      </c>
      <c r="P25" s="32"/>
      <c r="R25" s="18">
        <f t="shared" si="1"/>
        <v>62</v>
      </c>
      <c r="S25" s="18">
        <f t="shared" si="2"/>
        <v>68</v>
      </c>
      <c r="T25" s="18">
        <f t="shared" si="3"/>
        <v>54</v>
      </c>
      <c r="U25" s="18">
        <f t="shared" si="4"/>
        <v>54</v>
      </c>
    </row>
    <row r="26" spans="1:21" x14ac:dyDescent="0.3">
      <c r="A26" s="18">
        <f>'A_P1-I'!H30</f>
        <v>7.8</v>
      </c>
      <c r="B26" s="18">
        <f>'A_P1-I'!I30</f>
        <v>7.8</v>
      </c>
      <c r="C26" s="18">
        <f>'A_P1-I'!J30</f>
        <v>7.8</v>
      </c>
      <c r="D26" s="18">
        <f>'A_P1-I'!K30</f>
        <v>7.8</v>
      </c>
      <c r="F26" s="18">
        <f>'A_P2-I'!T30</f>
        <v>20</v>
      </c>
      <c r="G26" s="18">
        <f>'A_P2-I'!U30</f>
        <v>26</v>
      </c>
      <c r="H26" s="18">
        <f>'A_P2-I'!V30</f>
        <v>13</v>
      </c>
      <c r="I26" s="18">
        <f>'A_P2-I'!W30</f>
        <v>13</v>
      </c>
      <c r="K26" s="18">
        <f>'A_CA-I'!H30</f>
        <v>31</v>
      </c>
      <c r="L26" s="18">
        <f>'A_CA-I'!I30</f>
        <v>31</v>
      </c>
      <c r="M26" s="18">
        <f>'A_CA-I'!J30</f>
        <v>31</v>
      </c>
      <c r="N26" s="18">
        <f>'A_CA-I'!K30</f>
        <v>31</v>
      </c>
      <c r="P26" s="32"/>
      <c r="R26" s="18">
        <f t="shared" si="1"/>
        <v>58.8</v>
      </c>
      <c r="S26" s="18">
        <f t="shared" si="2"/>
        <v>64.8</v>
      </c>
      <c r="T26" s="18">
        <f t="shared" si="3"/>
        <v>51.8</v>
      </c>
      <c r="U26" s="18">
        <f t="shared" si="4"/>
        <v>51.8</v>
      </c>
    </row>
    <row r="27" spans="1:21" x14ac:dyDescent="0.3">
      <c r="A27" s="18">
        <f>'A_P1-I'!H31</f>
        <v>4</v>
      </c>
      <c r="B27" s="18">
        <f>'A_P1-I'!I31</f>
        <v>4</v>
      </c>
      <c r="C27" s="18">
        <f>'A_P1-I'!J31</f>
        <v>4</v>
      </c>
      <c r="D27" s="18">
        <f>'A_P1-I'!K31</f>
        <v>4</v>
      </c>
      <c r="F27" s="18">
        <f>'A_P2-I'!T31</f>
        <v>17</v>
      </c>
      <c r="G27" s="18">
        <f>'A_P2-I'!U31</f>
        <v>20</v>
      </c>
      <c r="H27" s="18">
        <f>'A_P2-I'!V31</f>
        <v>10</v>
      </c>
      <c r="I27" s="18">
        <f>'A_P2-I'!W31</f>
        <v>10</v>
      </c>
      <c r="K27" s="18">
        <f>'A_CA-I'!H31</f>
        <v>24</v>
      </c>
      <c r="L27" s="18">
        <f>'A_CA-I'!I31</f>
        <v>24</v>
      </c>
      <c r="M27" s="18">
        <f>'A_CA-I'!J31</f>
        <v>24</v>
      </c>
      <c r="N27" s="18">
        <f>'A_CA-I'!K31</f>
        <v>24</v>
      </c>
      <c r="P27" s="32"/>
      <c r="R27" s="18">
        <f t="shared" si="1"/>
        <v>45</v>
      </c>
      <c r="S27" s="18">
        <f t="shared" si="2"/>
        <v>48</v>
      </c>
      <c r="T27" s="18">
        <f t="shared" si="3"/>
        <v>38</v>
      </c>
      <c r="U27" s="18">
        <f t="shared" si="4"/>
        <v>38</v>
      </c>
    </row>
    <row r="28" spans="1:21" x14ac:dyDescent="0.3">
      <c r="A28" s="18">
        <f>'A_P1-I'!H32</f>
        <v>6.8</v>
      </c>
      <c r="B28" s="18">
        <f>'A_P1-I'!I32</f>
        <v>6.8</v>
      </c>
      <c r="C28" s="18">
        <f>'A_P1-I'!J32</f>
        <v>6.8</v>
      </c>
      <c r="D28" s="18">
        <f>'A_P1-I'!K32</f>
        <v>6.8</v>
      </c>
      <c r="F28" s="18">
        <f>'A_P2-I'!T32</f>
        <v>12</v>
      </c>
      <c r="G28" s="18">
        <f>'A_P2-I'!U32</f>
        <v>15</v>
      </c>
      <c r="H28" s="18">
        <f>'A_P2-I'!V32</f>
        <v>12</v>
      </c>
      <c r="I28" s="18">
        <f>'A_P2-I'!W32</f>
        <v>12</v>
      </c>
      <c r="K28" s="18">
        <f>'A_CA-I'!H32</f>
        <v>21</v>
      </c>
      <c r="L28" s="18">
        <f>'A_CA-I'!I32</f>
        <v>21</v>
      </c>
      <c r="M28" s="18">
        <f>'A_CA-I'!J32</f>
        <v>21</v>
      </c>
      <c r="N28" s="18">
        <f>'A_CA-I'!K32</f>
        <v>21</v>
      </c>
      <c r="P28" s="32"/>
      <c r="R28" s="18">
        <f t="shared" si="1"/>
        <v>39.799999999999997</v>
      </c>
      <c r="S28" s="18">
        <f t="shared" si="2"/>
        <v>42.8</v>
      </c>
      <c r="T28" s="18">
        <f t="shared" si="3"/>
        <v>39.799999999999997</v>
      </c>
      <c r="U28" s="18">
        <f t="shared" si="4"/>
        <v>39.799999999999997</v>
      </c>
    </row>
    <row r="29" spans="1:21" x14ac:dyDescent="0.3">
      <c r="A29" s="18">
        <f>'A_P1-I'!H33</f>
        <v>3.6</v>
      </c>
      <c r="B29" s="18">
        <f>'A_P1-I'!I33</f>
        <v>3.6</v>
      </c>
      <c r="C29" s="18">
        <f>'A_P1-I'!J33</f>
        <v>3.6</v>
      </c>
      <c r="D29" s="18">
        <f>'A_P1-I'!K33</f>
        <v>3.6</v>
      </c>
      <c r="F29" s="18">
        <f>'A_P2-I'!T33</f>
        <v>1</v>
      </c>
      <c r="G29" s="18">
        <f>'A_P2-I'!U33</f>
        <v>3</v>
      </c>
      <c r="H29" s="18">
        <f>'A_P2-I'!V33</f>
        <v>1</v>
      </c>
      <c r="I29" s="18">
        <f>'A_P2-I'!W33</f>
        <v>1</v>
      </c>
      <c r="K29" s="18">
        <f>'A_CA-I'!H33</f>
        <v>24</v>
      </c>
      <c r="L29" s="18">
        <f>'A_CA-I'!I33</f>
        <v>24</v>
      </c>
      <c r="M29" s="18">
        <f>'A_CA-I'!J33</f>
        <v>24</v>
      </c>
      <c r="N29" s="18">
        <f>'A_CA-I'!K33</f>
        <v>24</v>
      </c>
      <c r="P29" s="32"/>
      <c r="R29" s="18">
        <f t="shared" si="1"/>
        <v>28.6</v>
      </c>
      <c r="S29" s="18">
        <f t="shared" si="2"/>
        <v>30.6</v>
      </c>
      <c r="T29" s="18">
        <f t="shared" si="3"/>
        <v>28.6</v>
      </c>
      <c r="U29" s="18">
        <f t="shared" si="4"/>
        <v>28.6</v>
      </c>
    </row>
    <row r="30" spans="1:21" x14ac:dyDescent="0.3">
      <c r="A30" s="18">
        <f>'A_P1-I'!H34</f>
        <v>5.4</v>
      </c>
      <c r="B30" s="18">
        <f>'A_P1-I'!I34</f>
        <v>5.4</v>
      </c>
      <c r="C30" s="18">
        <f>'A_P1-I'!J34</f>
        <v>5.4</v>
      </c>
      <c r="D30" s="18">
        <f>'A_P1-I'!K34</f>
        <v>5.4</v>
      </c>
      <c r="F30" s="18">
        <f>'A_P2-I'!T34</f>
        <v>0</v>
      </c>
      <c r="G30" s="18">
        <f>'A_P2-I'!U34</f>
        <v>0</v>
      </c>
      <c r="H30" s="18">
        <f>'A_P2-I'!V34</f>
        <v>0</v>
      </c>
      <c r="I30" s="18">
        <f>'A_P2-I'!W34</f>
        <v>0</v>
      </c>
      <c r="K30" s="18">
        <f>'A_CA-I'!H34</f>
        <v>31</v>
      </c>
      <c r="L30" s="18">
        <f>'A_CA-I'!I34</f>
        <v>31</v>
      </c>
      <c r="M30" s="18">
        <f>'A_CA-I'!J34</f>
        <v>31</v>
      </c>
      <c r="N30" s="18">
        <f>'A_CA-I'!K34</f>
        <v>31</v>
      </c>
      <c r="P30" s="32"/>
      <c r="R30" s="18">
        <f t="shared" si="1"/>
        <v>36.4</v>
      </c>
      <c r="S30" s="18">
        <f t="shared" si="2"/>
        <v>36.4</v>
      </c>
      <c r="T30" s="18">
        <f t="shared" si="3"/>
        <v>36.4</v>
      </c>
      <c r="U30" s="18">
        <f t="shared" si="4"/>
        <v>36.4</v>
      </c>
    </row>
    <row r="31" spans="1:21" x14ac:dyDescent="0.3">
      <c r="A31" s="18">
        <f>'A_P1-I'!H35</f>
        <v>4</v>
      </c>
      <c r="B31" s="18">
        <f>'A_P1-I'!I35</f>
        <v>4</v>
      </c>
      <c r="C31" s="18">
        <f>'A_P1-I'!J35</f>
        <v>4</v>
      </c>
      <c r="D31" s="18">
        <f>'A_P1-I'!K35</f>
        <v>4</v>
      </c>
      <c r="F31" s="18">
        <f>'A_P2-I'!T35</f>
        <v>9</v>
      </c>
      <c r="G31" s="18">
        <f>'A_P2-I'!U35</f>
        <v>16</v>
      </c>
      <c r="H31" s="18">
        <f>'A_P2-I'!V35</f>
        <v>4</v>
      </c>
      <c r="I31" s="18">
        <f>'A_P2-I'!W35</f>
        <v>4</v>
      </c>
      <c r="K31" s="18">
        <f>'A_CA-I'!H35</f>
        <v>24</v>
      </c>
      <c r="L31" s="18">
        <f>'A_CA-I'!I35</f>
        <v>24</v>
      </c>
      <c r="M31" s="18">
        <f>'A_CA-I'!J35</f>
        <v>24</v>
      </c>
      <c r="N31" s="18">
        <f>'A_CA-I'!K35</f>
        <v>24</v>
      </c>
      <c r="P31" s="32"/>
      <c r="R31" s="18">
        <f t="shared" si="1"/>
        <v>37</v>
      </c>
      <c r="S31" s="18">
        <f t="shared" si="2"/>
        <v>44</v>
      </c>
      <c r="T31" s="18">
        <f t="shared" si="3"/>
        <v>32</v>
      </c>
      <c r="U31" s="18">
        <f t="shared" si="4"/>
        <v>32</v>
      </c>
    </row>
    <row r="32" spans="1:21" x14ac:dyDescent="0.3">
      <c r="A32" s="18">
        <f>'A_P1-I'!H36</f>
        <v>5</v>
      </c>
      <c r="B32" s="18">
        <f>'A_P1-I'!I36</f>
        <v>5</v>
      </c>
      <c r="C32" s="18">
        <f>'A_P1-I'!J36</f>
        <v>5</v>
      </c>
      <c r="D32" s="18">
        <f>'A_P1-I'!K36</f>
        <v>5</v>
      </c>
      <c r="F32" s="18">
        <f>'A_P2-I'!T36</f>
        <v>21</v>
      </c>
      <c r="G32" s="18">
        <f>'A_P2-I'!U36</f>
        <v>31</v>
      </c>
      <c r="H32" s="18">
        <f>'A_P2-I'!V36</f>
        <v>11</v>
      </c>
      <c r="I32" s="18">
        <f>'A_P2-I'!W36</f>
        <v>11</v>
      </c>
      <c r="K32" s="18">
        <f>'A_CA-I'!H36</f>
        <v>24</v>
      </c>
      <c r="L32" s="18">
        <f>'A_CA-I'!I36</f>
        <v>24</v>
      </c>
      <c r="M32" s="18">
        <f>'A_CA-I'!J36</f>
        <v>24</v>
      </c>
      <c r="N32" s="18">
        <f>'A_CA-I'!K36</f>
        <v>24</v>
      </c>
      <c r="P32" s="32"/>
      <c r="R32" s="18">
        <f t="shared" si="1"/>
        <v>50</v>
      </c>
      <c r="S32" s="18">
        <f t="shared" si="2"/>
        <v>60</v>
      </c>
      <c r="T32" s="18">
        <f t="shared" si="3"/>
        <v>40</v>
      </c>
      <c r="U32" s="18">
        <f t="shared" si="4"/>
        <v>40</v>
      </c>
    </row>
    <row r="33" spans="1:21" x14ac:dyDescent="0.3">
      <c r="A33" s="18">
        <f>'A_P1-I'!H37</f>
        <v>3</v>
      </c>
      <c r="B33" s="18">
        <f>'A_P1-I'!I37</f>
        <v>3</v>
      </c>
      <c r="C33" s="18">
        <f>'A_P1-I'!J37</f>
        <v>3</v>
      </c>
      <c r="D33" s="18">
        <f>'A_P1-I'!K37</f>
        <v>3</v>
      </c>
      <c r="F33" s="18">
        <f>'A_P2-I'!T37</f>
        <v>14</v>
      </c>
      <c r="G33" s="18">
        <f>'A_P2-I'!U37</f>
        <v>21</v>
      </c>
      <c r="H33" s="18">
        <f>'A_P2-I'!V37</f>
        <v>7</v>
      </c>
      <c r="I33" s="18">
        <f>'A_P2-I'!W37</f>
        <v>7</v>
      </c>
      <c r="K33" s="18">
        <f>'A_CA-I'!H37</f>
        <v>24</v>
      </c>
      <c r="L33" s="18">
        <f>'A_CA-I'!I37</f>
        <v>24</v>
      </c>
      <c r="M33" s="18">
        <f>'A_CA-I'!J37</f>
        <v>24</v>
      </c>
      <c r="N33" s="18">
        <f>'A_CA-I'!K37</f>
        <v>24</v>
      </c>
      <c r="P33" s="32"/>
      <c r="R33" s="18">
        <f t="shared" si="1"/>
        <v>41</v>
      </c>
      <c r="S33" s="18">
        <f t="shared" si="2"/>
        <v>48</v>
      </c>
      <c r="T33" s="18">
        <f t="shared" si="3"/>
        <v>34</v>
      </c>
      <c r="U33" s="18">
        <f t="shared" si="4"/>
        <v>34</v>
      </c>
    </row>
    <row r="34" spans="1:21" x14ac:dyDescent="0.3">
      <c r="A34" s="18">
        <f>'A_P1-I'!H38</f>
        <v>4</v>
      </c>
      <c r="B34" s="18">
        <f>'A_P1-I'!I38</f>
        <v>4</v>
      </c>
      <c r="C34" s="18">
        <f>'A_P1-I'!J38</f>
        <v>4</v>
      </c>
      <c r="D34" s="18">
        <f>'A_P1-I'!K38</f>
        <v>4</v>
      </c>
      <c r="F34" s="18">
        <f>'A_P2-I'!T38</f>
        <v>8</v>
      </c>
      <c r="G34" s="18">
        <f>'A_P2-I'!U38</f>
        <v>12</v>
      </c>
      <c r="H34" s="18">
        <f>'A_P2-I'!V38</f>
        <v>8</v>
      </c>
      <c r="I34" s="18">
        <f>'A_P2-I'!W38</f>
        <v>8</v>
      </c>
      <c r="K34" s="18">
        <f>'A_CA-I'!H38</f>
        <v>24</v>
      </c>
      <c r="L34" s="18">
        <f>'A_CA-I'!I38</f>
        <v>24</v>
      </c>
      <c r="M34" s="18">
        <f>'A_CA-I'!J38</f>
        <v>24</v>
      </c>
      <c r="N34" s="18">
        <f>'A_CA-I'!K38</f>
        <v>24</v>
      </c>
      <c r="P34" s="32"/>
      <c r="R34" s="18">
        <f t="shared" si="1"/>
        <v>36</v>
      </c>
      <c r="S34" s="18">
        <f t="shared" si="2"/>
        <v>40</v>
      </c>
      <c r="T34" s="18">
        <f t="shared" si="3"/>
        <v>36</v>
      </c>
      <c r="U34" s="18">
        <f t="shared" si="4"/>
        <v>36</v>
      </c>
    </row>
    <row r="35" spans="1:21" x14ac:dyDescent="0.3">
      <c r="A35" s="18">
        <f>'A_P1-I'!H39</f>
        <v>4</v>
      </c>
      <c r="B35" s="18">
        <f>'A_P1-I'!I39</f>
        <v>4</v>
      </c>
      <c r="C35" s="18">
        <f>'A_P1-I'!J39</f>
        <v>4</v>
      </c>
      <c r="D35" s="18">
        <f>'A_P1-I'!K39</f>
        <v>4</v>
      </c>
      <c r="F35" s="18">
        <f>'A_P2-I'!T39</f>
        <v>6</v>
      </c>
      <c r="G35" s="18">
        <f>'A_P2-I'!U39</f>
        <v>12</v>
      </c>
      <c r="H35" s="18">
        <f>'A_P2-I'!V39</f>
        <v>4</v>
      </c>
      <c r="I35" s="18">
        <f>'A_P2-I'!W39</f>
        <v>4</v>
      </c>
      <c r="K35" s="18">
        <f>'A_CA-I'!H39</f>
        <v>38</v>
      </c>
      <c r="L35" s="18">
        <f>'A_CA-I'!I39</f>
        <v>38</v>
      </c>
      <c r="M35" s="18">
        <f>'A_CA-I'!J39</f>
        <v>38</v>
      </c>
      <c r="N35" s="18">
        <f>'A_CA-I'!K39</f>
        <v>38</v>
      </c>
      <c r="P35" s="32"/>
      <c r="R35" s="18">
        <f t="shared" si="1"/>
        <v>48</v>
      </c>
      <c r="S35" s="18">
        <f t="shared" si="2"/>
        <v>54</v>
      </c>
      <c r="T35" s="18">
        <f t="shared" si="3"/>
        <v>46</v>
      </c>
      <c r="U35" s="18">
        <f t="shared" si="4"/>
        <v>46</v>
      </c>
    </row>
    <row r="36" spans="1:21" x14ac:dyDescent="0.3">
      <c r="A36" s="18">
        <f>'A_P1-I'!H40</f>
        <v>4.4000000000000004</v>
      </c>
      <c r="B36" s="18">
        <f>'A_P1-I'!I40</f>
        <v>4.4000000000000004</v>
      </c>
      <c r="C36" s="18">
        <f>'A_P1-I'!J40</f>
        <v>4.4000000000000004</v>
      </c>
      <c r="D36" s="18">
        <f>'A_P1-I'!K40</f>
        <v>4.4000000000000004</v>
      </c>
      <c r="F36" s="18">
        <f>'A_P2-I'!T40</f>
        <v>10</v>
      </c>
      <c r="G36" s="18">
        <f>'A_P2-I'!U40</f>
        <v>13</v>
      </c>
      <c r="H36" s="18">
        <f>'A_P2-I'!V40</f>
        <v>8</v>
      </c>
      <c r="I36" s="18">
        <f>'A_P2-I'!W40</f>
        <v>8</v>
      </c>
      <c r="K36" s="18">
        <f>'A_CA-I'!H40</f>
        <v>20</v>
      </c>
      <c r="L36" s="18">
        <f>'A_CA-I'!I40</f>
        <v>20</v>
      </c>
      <c r="M36" s="18">
        <f>'A_CA-I'!J40</f>
        <v>20</v>
      </c>
      <c r="N36" s="18">
        <f>'A_CA-I'!K40</f>
        <v>20</v>
      </c>
      <c r="P36" s="32"/>
      <c r="R36" s="18">
        <f t="shared" si="1"/>
        <v>34.4</v>
      </c>
      <c r="S36" s="18">
        <f t="shared" si="2"/>
        <v>37.4</v>
      </c>
      <c r="T36" s="18">
        <f t="shared" si="3"/>
        <v>32.4</v>
      </c>
      <c r="U36" s="18">
        <f t="shared" si="4"/>
        <v>32.4</v>
      </c>
    </row>
    <row r="37" spans="1:21" x14ac:dyDescent="0.3">
      <c r="A37" s="18">
        <f>'A_P1-I'!H41</f>
        <v>5</v>
      </c>
      <c r="B37" s="18">
        <f>'A_P1-I'!I41</f>
        <v>5</v>
      </c>
      <c r="C37" s="18">
        <f>'A_P1-I'!J41</f>
        <v>5</v>
      </c>
      <c r="D37" s="18">
        <f>'A_P1-I'!K41</f>
        <v>5</v>
      </c>
      <c r="F37" s="18">
        <f>'A_P2-I'!T41</f>
        <v>14</v>
      </c>
      <c r="G37" s="18">
        <f>'A_P2-I'!U41</f>
        <v>19</v>
      </c>
      <c r="H37" s="18">
        <f>'A_P2-I'!V41</f>
        <v>8</v>
      </c>
      <c r="I37" s="18">
        <f>'A_P2-I'!W41</f>
        <v>8</v>
      </c>
      <c r="K37" s="18">
        <f>'A_CA-I'!H41</f>
        <v>20</v>
      </c>
      <c r="L37" s="18">
        <f>'A_CA-I'!I41</f>
        <v>20</v>
      </c>
      <c r="M37" s="18">
        <f>'A_CA-I'!J41</f>
        <v>20</v>
      </c>
      <c r="N37" s="18">
        <f>'A_CA-I'!K41</f>
        <v>20</v>
      </c>
      <c r="P37" s="32"/>
      <c r="R37" s="18">
        <f t="shared" si="1"/>
        <v>39</v>
      </c>
      <c r="S37" s="18">
        <f t="shared" si="2"/>
        <v>44</v>
      </c>
      <c r="T37" s="18">
        <f t="shared" si="3"/>
        <v>33</v>
      </c>
      <c r="U37" s="18">
        <f t="shared" si="4"/>
        <v>33</v>
      </c>
    </row>
    <row r="38" spans="1:21" x14ac:dyDescent="0.3">
      <c r="A38" s="18">
        <f>'A_P1-I'!H42</f>
        <v>4</v>
      </c>
      <c r="B38" s="18">
        <f>'A_P1-I'!I42</f>
        <v>4</v>
      </c>
      <c r="C38" s="18">
        <f>'A_P1-I'!J42</f>
        <v>4</v>
      </c>
      <c r="D38" s="18">
        <f>'A_P1-I'!K42</f>
        <v>4</v>
      </c>
      <c r="F38" s="18">
        <f>'A_P2-I'!T42</f>
        <v>14</v>
      </c>
      <c r="G38" s="18">
        <f>'A_P2-I'!U42</f>
        <v>18</v>
      </c>
      <c r="H38" s="18">
        <f>'A_P2-I'!V42</f>
        <v>11</v>
      </c>
      <c r="I38" s="18">
        <f>'A_P2-I'!W42</f>
        <v>11</v>
      </c>
      <c r="K38" s="18">
        <f>'A_CA-I'!H42</f>
        <v>24</v>
      </c>
      <c r="L38" s="18">
        <f>'A_CA-I'!I42</f>
        <v>24</v>
      </c>
      <c r="M38" s="18">
        <f>'A_CA-I'!J42</f>
        <v>24</v>
      </c>
      <c r="N38" s="18">
        <f>'A_CA-I'!K42</f>
        <v>24</v>
      </c>
      <c r="P38" s="32"/>
      <c r="R38" s="18">
        <f t="shared" si="1"/>
        <v>42</v>
      </c>
      <c r="S38" s="18">
        <f t="shared" si="2"/>
        <v>46</v>
      </c>
      <c r="T38" s="18">
        <f t="shared" si="3"/>
        <v>39</v>
      </c>
      <c r="U38" s="18">
        <f t="shared" si="4"/>
        <v>39</v>
      </c>
    </row>
    <row r="39" spans="1:21" x14ac:dyDescent="0.3">
      <c r="A39" s="18">
        <f>'A_P1-I'!H43</f>
        <v>6.4</v>
      </c>
      <c r="B39" s="18">
        <f>'A_P1-I'!I43</f>
        <v>6.4</v>
      </c>
      <c r="C39" s="18">
        <f>'A_P1-I'!J43</f>
        <v>6.4</v>
      </c>
      <c r="D39" s="18">
        <f>'A_P1-I'!K43</f>
        <v>6.4</v>
      </c>
      <c r="F39" s="18">
        <f>'A_P2-I'!T43</f>
        <v>10</v>
      </c>
      <c r="G39" s="18">
        <f>'A_P2-I'!U43</f>
        <v>17</v>
      </c>
      <c r="H39" s="18">
        <f>'A_P2-I'!V43</f>
        <v>6</v>
      </c>
      <c r="I39" s="18">
        <f>'A_P2-I'!W43</f>
        <v>6</v>
      </c>
      <c r="K39" s="18">
        <f>'A_CA-I'!H43</f>
        <v>31</v>
      </c>
      <c r="L39" s="18">
        <f>'A_CA-I'!I43</f>
        <v>31</v>
      </c>
      <c r="M39" s="18">
        <f>'A_CA-I'!J43</f>
        <v>31</v>
      </c>
      <c r="N39" s="18">
        <f>'A_CA-I'!K43</f>
        <v>31</v>
      </c>
      <c r="P39" s="32"/>
      <c r="R39" s="18">
        <f t="shared" ref="R39:R61" si="5">SUM(A39,F39,K39)</f>
        <v>47.4</v>
      </c>
      <c r="S39" s="18">
        <f t="shared" ref="S39:S61" si="6">SUM(B39,G39,L39)</f>
        <v>54.4</v>
      </c>
      <c r="T39" s="18">
        <f t="shared" ref="T39:T61" si="7">SUM(C39,H39,M39)</f>
        <v>43.4</v>
      </c>
      <c r="U39" s="18">
        <f t="shared" ref="U39:U61" si="8">SUM(D39,I39,N39)</f>
        <v>43.4</v>
      </c>
    </row>
    <row r="40" spans="1:21" x14ac:dyDescent="0.3">
      <c r="A40" s="18">
        <f>'A_P1-I'!H44</f>
        <v>7.4</v>
      </c>
      <c r="B40" s="18">
        <f>'A_P1-I'!I44</f>
        <v>7.4</v>
      </c>
      <c r="C40" s="18">
        <f>'A_P1-I'!J44</f>
        <v>7.4</v>
      </c>
      <c r="D40" s="18">
        <f>'A_P1-I'!K44</f>
        <v>7.4</v>
      </c>
      <c r="F40" s="18">
        <f>'A_P2-I'!T44</f>
        <v>0</v>
      </c>
      <c r="G40" s="18">
        <f>'A_P2-I'!U44</f>
        <v>4</v>
      </c>
      <c r="H40" s="18">
        <f>'A_P2-I'!V44</f>
        <v>0</v>
      </c>
      <c r="I40" s="18">
        <f>'A_P2-I'!W44</f>
        <v>0</v>
      </c>
      <c r="K40" s="18">
        <f>'A_CA-I'!H44</f>
        <v>36</v>
      </c>
      <c r="L40" s="18">
        <f>'A_CA-I'!I44</f>
        <v>36</v>
      </c>
      <c r="M40" s="18">
        <f>'A_CA-I'!J44</f>
        <v>36</v>
      </c>
      <c r="N40" s="18">
        <f>'A_CA-I'!K44</f>
        <v>36</v>
      </c>
      <c r="P40" s="32"/>
      <c r="R40" s="18">
        <f t="shared" si="5"/>
        <v>43.4</v>
      </c>
      <c r="S40" s="18">
        <f t="shared" si="6"/>
        <v>47.4</v>
      </c>
      <c r="T40" s="18">
        <f t="shared" si="7"/>
        <v>43.4</v>
      </c>
      <c r="U40" s="18">
        <f t="shared" si="8"/>
        <v>43.4</v>
      </c>
    </row>
    <row r="41" spans="1:21" x14ac:dyDescent="0.3">
      <c r="A41" s="18">
        <f>'A_P1-I'!H45</f>
        <v>4</v>
      </c>
      <c r="B41" s="18">
        <f>'A_P1-I'!I45</f>
        <v>4</v>
      </c>
      <c r="C41" s="18">
        <f>'A_P1-I'!J45</f>
        <v>4</v>
      </c>
      <c r="D41" s="18">
        <f>'A_P1-I'!K45</f>
        <v>4</v>
      </c>
      <c r="F41" s="18">
        <f>'A_P2-I'!T45</f>
        <v>11</v>
      </c>
      <c r="G41" s="18">
        <f>'A_P2-I'!U45</f>
        <v>13</v>
      </c>
      <c r="H41" s="18">
        <f>'A_P2-I'!V45</f>
        <v>3</v>
      </c>
      <c r="I41" s="18">
        <f>'A_P2-I'!W45</f>
        <v>3</v>
      </c>
      <c r="K41" s="18">
        <f>'A_CA-I'!H45</f>
        <v>38</v>
      </c>
      <c r="L41" s="18">
        <f>'A_CA-I'!I45</f>
        <v>38</v>
      </c>
      <c r="M41" s="18">
        <f>'A_CA-I'!J45</f>
        <v>38</v>
      </c>
      <c r="N41" s="18">
        <f>'A_CA-I'!K45</f>
        <v>38</v>
      </c>
      <c r="P41" s="32"/>
      <c r="R41" s="18">
        <f t="shared" si="5"/>
        <v>53</v>
      </c>
      <c r="S41" s="18">
        <f t="shared" si="6"/>
        <v>55</v>
      </c>
      <c r="T41" s="18">
        <f t="shared" si="7"/>
        <v>45</v>
      </c>
      <c r="U41" s="18">
        <f t="shared" si="8"/>
        <v>45</v>
      </c>
    </row>
    <row r="42" spans="1:21" x14ac:dyDescent="0.3">
      <c r="A42" s="18">
        <f>'A_P1-I'!H46</f>
        <v>4</v>
      </c>
      <c r="B42" s="18">
        <f>'A_P1-I'!I46</f>
        <v>4</v>
      </c>
      <c r="C42" s="18">
        <f>'A_P1-I'!J46</f>
        <v>4</v>
      </c>
      <c r="D42" s="18">
        <f>'A_P1-I'!K46</f>
        <v>4</v>
      </c>
      <c r="F42" s="18">
        <f>'A_P2-I'!T46</f>
        <v>21</v>
      </c>
      <c r="G42" s="18">
        <f>'A_P2-I'!U46</f>
        <v>28</v>
      </c>
      <c r="H42" s="18">
        <f>'A_P2-I'!V46</f>
        <v>14</v>
      </c>
      <c r="I42" s="18">
        <f>'A_P2-I'!W46</f>
        <v>14</v>
      </c>
      <c r="K42" s="18">
        <f>'A_CA-I'!H46</f>
        <v>24</v>
      </c>
      <c r="L42" s="18">
        <f>'A_CA-I'!I46</f>
        <v>24</v>
      </c>
      <c r="M42" s="18">
        <f>'A_CA-I'!J46</f>
        <v>24</v>
      </c>
      <c r="N42" s="18">
        <f>'A_CA-I'!K46</f>
        <v>24</v>
      </c>
      <c r="P42" s="32"/>
      <c r="R42" s="18">
        <f t="shared" si="5"/>
        <v>49</v>
      </c>
      <c r="S42" s="18">
        <f t="shared" si="6"/>
        <v>56</v>
      </c>
      <c r="T42" s="18">
        <f t="shared" si="7"/>
        <v>42</v>
      </c>
      <c r="U42" s="18">
        <f t="shared" si="8"/>
        <v>42</v>
      </c>
    </row>
    <row r="43" spans="1:21" x14ac:dyDescent="0.3">
      <c r="A43" s="18">
        <f>'A_P1-I'!H47</f>
        <v>6.8</v>
      </c>
      <c r="B43" s="18">
        <f>'A_P1-I'!I47</f>
        <v>6.8</v>
      </c>
      <c r="C43" s="18">
        <f>'A_P1-I'!J47</f>
        <v>6.8</v>
      </c>
      <c r="D43" s="18">
        <f>'A_P1-I'!K47</f>
        <v>6.8</v>
      </c>
      <c r="F43" s="18">
        <f>'A_P2-I'!T47</f>
        <v>15</v>
      </c>
      <c r="G43" s="18">
        <f>'A_P2-I'!U47</f>
        <v>19</v>
      </c>
      <c r="H43" s="18">
        <f>'A_P2-I'!V47</f>
        <v>11</v>
      </c>
      <c r="I43" s="18">
        <f>'A_P2-I'!W47</f>
        <v>11</v>
      </c>
      <c r="K43" s="18">
        <f>'A_CA-I'!H47</f>
        <v>21</v>
      </c>
      <c r="L43" s="18">
        <f>'A_CA-I'!I47</f>
        <v>21</v>
      </c>
      <c r="M43" s="18">
        <f>'A_CA-I'!J47</f>
        <v>21</v>
      </c>
      <c r="N43" s="18">
        <f>'A_CA-I'!K47</f>
        <v>21</v>
      </c>
      <c r="P43" s="32"/>
      <c r="R43" s="18">
        <f t="shared" si="5"/>
        <v>42.8</v>
      </c>
      <c r="S43" s="18">
        <f t="shared" si="6"/>
        <v>46.8</v>
      </c>
      <c r="T43" s="18">
        <f t="shared" si="7"/>
        <v>38.799999999999997</v>
      </c>
      <c r="U43" s="18">
        <f t="shared" si="8"/>
        <v>38.799999999999997</v>
      </c>
    </row>
    <row r="44" spans="1:21" x14ac:dyDescent="0.3">
      <c r="A44" s="18">
        <f>'A_P1-I'!H48</f>
        <v>7</v>
      </c>
      <c r="B44" s="18">
        <f>'A_P1-I'!I48</f>
        <v>7</v>
      </c>
      <c r="C44" s="18">
        <f>'A_P1-I'!J48</f>
        <v>7</v>
      </c>
      <c r="D44" s="18">
        <f>'A_P1-I'!K48</f>
        <v>7</v>
      </c>
      <c r="F44" s="18">
        <f>'A_P2-I'!T48</f>
        <v>13</v>
      </c>
      <c r="G44" s="18">
        <f>'A_P2-I'!U48</f>
        <v>20</v>
      </c>
      <c r="H44" s="18">
        <f>'A_P2-I'!V48</f>
        <v>11</v>
      </c>
      <c r="I44" s="18">
        <f>'A_P2-I'!W48</f>
        <v>11</v>
      </c>
      <c r="K44" s="18">
        <f>'A_CA-I'!H48</f>
        <v>36</v>
      </c>
      <c r="L44" s="18">
        <f>'A_CA-I'!I48</f>
        <v>36</v>
      </c>
      <c r="M44" s="18">
        <f>'A_CA-I'!J48</f>
        <v>36</v>
      </c>
      <c r="N44" s="18">
        <f>'A_CA-I'!K48</f>
        <v>36</v>
      </c>
      <c r="P44" s="32"/>
      <c r="R44" s="18">
        <f t="shared" si="5"/>
        <v>56</v>
      </c>
      <c r="S44" s="18">
        <f t="shared" si="6"/>
        <v>63</v>
      </c>
      <c r="T44" s="18">
        <f t="shared" si="7"/>
        <v>54</v>
      </c>
      <c r="U44" s="18">
        <f t="shared" si="8"/>
        <v>54</v>
      </c>
    </row>
    <row r="45" spans="1:21" x14ac:dyDescent="0.3">
      <c r="A45" s="18">
        <f>'A_P1-I'!H49</f>
        <v>4</v>
      </c>
      <c r="B45" s="18">
        <f>'A_P1-I'!I49</f>
        <v>4</v>
      </c>
      <c r="C45" s="18">
        <f>'A_P1-I'!J49</f>
        <v>4</v>
      </c>
      <c r="D45" s="18">
        <f>'A_P1-I'!K49</f>
        <v>4</v>
      </c>
      <c r="F45" s="18">
        <f>'A_P2-I'!T49</f>
        <v>0</v>
      </c>
      <c r="G45" s="18">
        <f>'A_P2-I'!U49</f>
        <v>0</v>
      </c>
      <c r="H45" s="18">
        <f>'A_P2-I'!V49</f>
        <v>0</v>
      </c>
      <c r="I45" s="18">
        <f>'A_P2-I'!W49</f>
        <v>0</v>
      </c>
      <c r="K45" s="18">
        <f>'A_CA-I'!H49</f>
        <v>24</v>
      </c>
      <c r="L45" s="18">
        <f>'A_CA-I'!I49</f>
        <v>24</v>
      </c>
      <c r="M45" s="18">
        <f>'A_CA-I'!J49</f>
        <v>24</v>
      </c>
      <c r="N45" s="18">
        <f>'A_CA-I'!K49</f>
        <v>24</v>
      </c>
      <c r="P45" s="32"/>
      <c r="R45" s="18">
        <f t="shared" si="5"/>
        <v>28</v>
      </c>
      <c r="S45" s="18">
        <f t="shared" si="6"/>
        <v>28</v>
      </c>
      <c r="T45" s="18">
        <f t="shared" si="7"/>
        <v>28</v>
      </c>
      <c r="U45" s="18">
        <f t="shared" si="8"/>
        <v>28</v>
      </c>
    </row>
    <row r="46" spans="1:21" x14ac:dyDescent="0.3">
      <c r="A46" s="18">
        <f>'A_P1-I'!H50</f>
        <v>4</v>
      </c>
      <c r="B46" s="18">
        <f>'A_P1-I'!I50</f>
        <v>4</v>
      </c>
      <c r="C46" s="18">
        <f>'A_P1-I'!J50</f>
        <v>4</v>
      </c>
      <c r="D46" s="18">
        <f>'A_P1-I'!K50</f>
        <v>4</v>
      </c>
      <c r="F46" s="18">
        <f>'A_P2-I'!T50</f>
        <v>22</v>
      </c>
      <c r="G46" s="18">
        <f>'A_P2-I'!U50</f>
        <v>29</v>
      </c>
      <c r="H46" s="18">
        <f>'A_P2-I'!V50</f>
        <v>15</v>
      </c>
      <c r="I46" s="18">
        <f>'A_P2-I'!W50</f>
        <v>15</v>
      </c>
      <c r="K46" s="18">
        <f>'A_CA-I'!H50</f>
        <v>38</v>
      </c>
      <c r="L46" s="18">
        <f>'A_CA-I'!I50</f>
        <v>38</v>
      </c>
      <c r="M46" s="18">
        <f>'A_CA-I'!J50</f>
        <v>38</v>
      </c>
      <c r="N46" s="18">
        <f>'A_CA-I'!K50</f>
        <v>38</v>
      </c>
      <c r="P46" s="32"/>
      <c r="R46" s="18">
        <f t="shared" si="5"/>
        <v>64</v>
      </c>
      <c r="S46" s="18">
        <f t="shared" si="6"/>
        <v>71</v>
      </c>
      <c r="T46" s="18">
        <f t="shared" si="7"/>
        <v>57</v>
      </c>
      <c r="U46" s="18">
        <f t="shared" si="8"/>
        <v>57</v>
      </c>
    </row>
    <row r="47" spans="1:21" x14ac:dyDescent="0.3">
      <c r="A47" s="18">
        <f>'A_P1-I'!H51</f>
        <v>4</v>
      </c>
      <c r="B47" s="18">
        <f>'A_P1-I'!I51</f>
        <v>4</v>
      </c>
      <c r="C47" s="18">
        <f>'A_P1-I'!J51</f>
        <v>4</v>
      </c>
      <c r="D47" s="18">
        <f>'A_P1-I'!K51</f>
        <v>4</v>
      </c>
      <c r="F47" s="18">
        <f>'A_P2-I'!T51</f>
        <v>13</v>
      </c>
      <c r="G47" s="18">
        <f>'A_P2-I'!U51</f>
        <v>16</v>
      </c>
      <c r="H47" s="18">
        <f>'A_P2-I'!V51</f>
        <v>8</v>
      </c>
      <c r="I47" s="18">
        <f>'A_P2-I'!W51</f>
        <v>8</v>
      </c>
      <c r="K47" s="18">
        <f>'A_CA-I'!H51</f>
        <v>24</v>
      </c>
      <c r="L47" s="18">
        <f>'A_CA-I'!I51</f>
        <v>24</v>
      </c>
      <c r="M47" s="18">
        <f>'A_CA-I'!J51</f>
        <v>24</v>
      </c>
      <c r="N47" s="18">
        <f>'A_CA-I'!K51</f>
        <v>24</v>
      </c>
      <c r="P47" s="32"/>
      <c r="R47" s="18">
        <f t="shared" si="5"/>
        <v>41</v>
      </c>
      <c r="S47" s="18">
        <f t="shared" si="6"/>
        <v>44</v>
      </c>
      <c r="T47" s="18">
        <f t="shared" si="7"/>
        <v>36</v>
      </c>
      <c r="U47" s="18">
        <f t="shared" si="8"/>
        <v>36</v>
      </c>
    </row>
    <row r="48" spans="1:21" x14ac:dyDescent="0.3">
      <c r="A48" s="18">
        <f>'A_P1-I'!H52</f>
        <v>4</v>
      </c>
      <c r="B48" s="18">
        <f>'A_P1-I'!I52</f>
        <v>4</v>
      </c>
      <c r="C48" s="18">
        <f>'A_P1-I'!J52</f>
        <v>4</v>
      </c>
      <c r="D48" s="18">
        <f>'A_P1-I'!K52</f>
        <v>4</v>
      </c>
      <c r="F48" s="18">
        <f>'A_P2-I'!T52</f>
        <v>11</v>
      </c>
      <c r="G48" s="18">
        <f>'A_P2-I'!U52</f>
        <v>18</v>
      </c>
      <c r="H48" s="18">
        <f>'A_P2-I'!V52</f>
        <v>8</v>
      </c>
      <c r="I48" s="18">
        <f>'A_P2-I'!W52</f>
        <v>8</v>
      </c>
      <c r="K48" s="18">
        <f>'A_CA-I'!H52</f>
        <v>20</v>
      </c>
      <c r="L48" s="18">
        <f>'A_CA-I'!I52</f>
        <v>20</v>
      </c>
      <c r="M48" s="18">
        <f>'A_CA-I'!J52</f>
        <v>20</v>
      </c>
      <c r="N48" s="18">
        <f>'A_CA-I'!K52</f>
        <v>20</v>
      </c>
      <c r="P48" s="32"/>
      <c r="R48" s="18">
        <f t="shared" si="5"/>
        <v>35</v>
      </c>
      <c r="S48" s="18">
        <f t="shared" si="6"/>
        <v>42</v>
      </c>
      <c r="T48" s="18">
        <f t="shared" si="7"/>
        <v>32</v>
      </c>
      <c r="U48" s="18">
        <f t="shared" si="8"/>
        <v>32</v>
      </c>
    </row>
    <row r="49" spans="1:21" x14ac:dyDescent="0.3">
      <c r="A49" s="18">
        <f>'A_P1-I'!H53</f>
        <v>7.6</v>
      </c>
      <c r="B49" s="18">
        <f>'A_P1-I'!I53</f>
        <v>7.6</v>
      </c>
      <c r="C49" s="18">
        <f>'A_P1-I'!J53</f>
        <v>7.6</v>
      </c>
      <c r="D49" s="18">
        <f>'A_P1-I'!K53</f>
        <v>7.6</v>
      </c>
      <c r="F49" s="18">
        <f>'A_P2-I'!T53</f>
        <v>20</v>
      </c>
      <c r="G49" s="18">
        <f>'A_P2-I'!U53</f>
        <v>28</v>
      </c>
      <c r="H49" s="18">
        <f>'A_P2-I'!V53</f>
        <v>15</v>
      </c>
      <c r="I49" s="18">
        <f>'A_P2-I'!W53</f>
        <v>15</v>
      </c>
      <c r="K49" s="18">
        <f>'A_CA-I'!H53</f>
        <v>31</v>
      </c>
      <c r="L49" s="18">
        <f>'A_CA-I'!I53</f>
        <v>31</v>
      </c>
      <c r="M49" s="18">
        <f>'A_CA-I'!J53</f>
        <v>31</v>
      </c>
      <c r="N49" s="18">
        <f>'A_CA-I'!K53</f>
        <v>31</v>
      </c>
      <c r="P49" s="32"/>
      <c r="R49" s="18">
        <f t="shared" si="5"/>
        <v>58.6</v>
      </c>
      <c r="S49" s="18">
        <f t="shared" si="6"/>
        <v>66.599999999999994</v>
      </c>
      <c r="T49" s="18">
        <f t="shared" si="7"/>
        <v>53.6</v>
      </c>
      <c r="U49" s="18">
        <f t="shared" si="8"/>
        <v>53.6</v>
      </c>
    </row>
    <row r="50" spans="1:21" x14ac:dyDescent="0.3">
      <c r="A50" s="18">
        <f>'A_P1-I'!H54</f>
        <v>4</v>
      </c>
      <c r="B50" s="18">
        <f>'A_P1-I'!I54</f>
        <v>4</v>
      </c>
      <c r="C50" s="18">
        <f>'A_P1-I'!J54</f>
        <v>4</v>
      </c>
      <c r="D50" s="18">
        <f>'A_P1-I'!K54</f>
        <v>4</v>
      </c>
      <c r="F50" s="18">
        <f>'A_P2-I'!T54</f>
        <v>28</v>
      </c>
      <c r="G50" s="18">
        <f>'A_P2-I'!U54</f>
        <v>35</v>
      </c>
      <c r="H50" s="18">
        <f>'A_P2-I'!V54</f>
        <v>20</v>
      </c>
      <c r="I50" s="18">
        <f>'A_P2-I'!W54</f>
        <v>20</v>
      </c>
      <c r="K50" s="18">
        <f>'A_CA-I'!H54</f>
        <v>38</v>
      </c>
      <c r="L50" s="18">
        <f>'A_CA-I'!I54</f>
        <v>38</v>
      </c>
      <c r="M50" s="18">
        <f>'A_CA-I'!J54</f>
        <v>38</v>
      </c>
      <c r="N50" s="18">
        <f>'A_CA-I'!K54</f>
        <v>38</v>
      </c>
      <c r="P50" s="32"/>
      <c r="R50" s="18">
        <f t="shared" si="5"/>
        <v>70</v>
      </c>
      <c r="S50" s="18">
        <f t="shared" si="6"/>
        <v>77</v>
      </c>
      <c r="T50" s="18">
        <f t="shared" si="7"/>
        <v>62</v>
      </c>
      <c r="U50" s="18">
        <f t="shared" si="8"/>
        <v>62</v>
      </c>
    </row>
    <row r="51" spans="1:21" x14ac:dyDescent="0.3">
      <c r="A51" s="18">
        <f>'A_P1-I'!H55</f>
        <v>6</v>
      </c>
      <c r="B51" s="18">
        <f>'A_P1-I'!I55</f>
        <v>6</v>
      </c>
      <c r="C51" s="18">
        <f>'A_P1-I'!J55</f>
        <v>6</v>
      </c>
      <c r="D51" s="18">
        <f>'A_P1-I'!K55</f>
        <v>6</v>
      </c>
      <c r="F51" s="18">
        <f>'A_P2-I'!T55</f>
        <v>17</v>
      </c>
      <c r="G51" s="18">
        <f>'A_P2-I'!U55</f>
        <v>25</v>
      </c>
      <c r="H51" s="18">
        <f>'A_P2-I'!V55</f>
        <v>10</v>
      </c>
      <c r="I51" s="18">
        <f>'A_P2-I'!W55</f>
        <v>10</v>
      </c>
      <c r="K51" s="18">
        <f>'A_CA-I'!H55</f>
        <v>24</v>
      </c>
      <c r="L51" s="18">
        <f>'A_CA-I'!I55</f>
        <v>24</v>
      </c>
      <c r="M51" s="18">
        <f>'A_CA-I'!J55</f>
        <v>24</v>
      </c>
      <c r="N51" s="18">
        <f>'A_CA-I'!K55</f>
        <v>24</v>
      </c>
      <c r="P51" s="32"/>
      <c r="R51" s="18">
        <f t="shared" si="5"/>
        <v>47</v>
      </c>
      <c r="S51" s="18">
        <f t="shared" si="6"/>
        <v>55</v>
      </c>
      <c r="T51" s="18">
        <f t="shared" si="7"/>
        <v>40</v>
      </c>
      <c r="U51" s="18">
        <f t="shared" si="8"/>
        <v>40</v>
      </c>
    </row>
    <row r="52" spans="1:21" x14ac:dyDescent="0.3">
      <c r="A52" s="18">
        <f>'A_P1-I'!H56</f>
        <v>4</v>
      </c>
      <c r="B52" s="18">
        <f>'A_P1-I'!I56</f>
        <v>4</v>
      </c>
      <c r="C52" s="18">
        <f>'A_P1-I'!J56</f>
        <v>4</v>
      </c>
      <c r="D52" s="18">
        <f>'A_P1-I'!K56</f>
        <v>4</v>
      </c>
      <c r="F52" s="18">
        <f>'A_P2-I'!T56</f>
        <v>7</v>
      </c>
      <c r="G52" s="18">
        <f>'A_P2-I'!U56</f>
        <v>10</v>
      </c>
      <c r="H52" s="18">
        <f>'A_P2-I'!V56</f>
        <v>7</v>
      </c>
      <c r="I52" s="18">
        <f>'A_P2-I'!W56</f>
        <v>7</v>
      </c>
      <c r="K52" s="18">
        <f>'A_CA-I'!H56</f>
        <v>24</v>
      </c>
      <c r="L52" s="18">
        <f>'A_CA-I'!I56</f>
        <v>24</v>
      </c>
      <c r="M52" s="18">
        <f>'A_CA-I'!J56</f>
        <v>24</v>
      </c>
      <c r="N52" s="18">
        <f>'A_CA-I'!K56</f>
        <v>24</v>
      </c>
      <c r="P52" s="32"/>
      <c r="R52" s="18">
        <f t="shared" si="5"/>
        <v>35</v>
      </c>
      <c r="S52" s="18">
        <f t="shared" si="6"/>
        <v>38</v>
      </c>
      <c r="T52" s="18">
        <f t="shared" si="7"/>
        <v>35</v>
      </c>
      <c r="U52" s="18">
        <f t="shared" si="8"/>
        <v>35</v>
      </c>
    </row>
    <row r="53" spans="1:21" x14ac:dyDescent="0.3">
      <c r="A53" s="18">
        <f>'A_P1-I'!H57</f>
        <v>6</v>
      </c>
      <c r="B53" s="18">
        <f>'A_P1-I'!I57</f>
        <v>6</v>
      </c>
      <c r="C53" s="18">
        <f>'A_P1-I'!J57</f>
        <v>6</v>
      </c>
      <c r="D53" s="18">
        <f>'A_P1-I'!K57</f>
        <v>6</v>
      </c>
      <c r="F53" s="18">
        <f>'A_P2-I'!T57</f>
        <v>20</v>
      </c>
      <c r="G53" s="18">
        <f>'A_P2-I'!U57</f>
        <v>25</v>
      </c>
      <c r="H53" s="18">
        <f>'A_P2-I'!V57</f>
        <v>17</v>
      </c>
      <c r="I53" s="18">
        <f>'A_P2-I'!W57</f>
        <v>17</v>
      </c>
      <c r="K53" s="18">
        <f>'A_CA-I'!H57</f>
        <v>24</v>
      </c>
      <c r="L53" s="18">
        <f>'A_CA-I'!I57</f>
        <v>24</v>
      </c>
      <c r="M53" s="18">
        <f>'A_CA-I'!J57</f>
        <v>24</v>
      </c>
      <c r="N53" s="18">
        <f>'A_CA-I'!K57</f>
        <v>24</v>
      </c>
      <c r="P53" s="32"/>
      <c r="R53" s="18">
        <f t="shared" si="5"/>
        <v>50</v>
      </c>
      <c r="S53" s="18">
        <f t="shared" si="6"/>
        <v>55</v>
      </c>
      <c r="T53" s="18">
        <f t="shared" si="7"/>
        <v>47</v>
      </c>
      <c r="U53" s="18">
        <f t="shared" si="8"/>
        <v>47</v>
      </c>
    </row>
    <row r="54" spans="1:21" x14ac:dyDescent="0.3">
      <c r="A54" s="18">
        <f>'A_P1-I'!H58</f>
        <v>7.6</v>
      </c>
      <c r="B54" s="18">
        <f>'A_P1-I'!I58</f>
        <v>7.6</v>
      </c>
      <c r="C54" s="18">
        <f>'A_P1-I'!J58</f>
        <v>7.6</v>
      </c>
      <c r="D54" s="18">
        <f>'A_P1-I'!K58</f>
        <v>7.6</v>
      </c>
      <c r="F54" s="18">
        <f>'A_P2-I'!T58</f>
        <v>16</v>
      </c>
      <c r="G54" s="18">
        <f>'A_P2-I'!U58</f>
        <v>25</v>
      </c>
      <c r="H54" s="18">
        <f>'A_P2-I'!V58</f>
        <v>12</v>
      </c>
      <c r="I54" s="18">
        <f>'A_P2-I'!W58</f>
        <v>12</v>
      </c>
      <c r="K54" s="18">
        <f>'A_CA-I'!H58</f>
        <v>36</v>
      </c>
      <c r="L54" s="18">
        <f>'A_CA-I'!I58</f>
        <v>36</v>
      </c>
      <c r="M54" s="18">
        <f>'A_CA-I'!J58</f>
        <v>36</v>
      </c>
      <c r="N54" s="18">
        <f>'A_CA-I'!K58</f>
        <v>36</v>
      </c>
      <c r="P54" s="32"/>
      <c r="R54" s="18">
        <f t="shared" si="5"/>
        <v>59.6</v>
      </c>
      <c r="S54" s="18">
        <f t="shared" si="6"/>
        <v>68.599999999999994</v>
      </c>
      <c r="T54" s="18">
        <f t="shared" si="7"/>
        <v>55.6</v>
      </c>
      <c r="U54" s="18">
        <f t="shared" si="8"/>
        <v>55.6</v>
      </c>
    </row>
    <row r="55" spans="1:21" x14ac:dyDescent="0.3">
      <c r="A55" s="18">
        <f>'A_P1-I'!H59</f>
        <v>7</v>
      </c>
      <c r="B55" s="18">
        <f>'A_P1-I'!I59</f>
        <v>7</v>
      </c>
      <c r="C55" s="18">
        <f>'A_P1-I'!J59</f>
        <v>7</v>
      </c>
      <c r="D55" s="18">
        <f>'A_P1-I'!K59</f>
        <v>7</v>
      </c>
      <c r="F55" s="18">
        <f>'A_P2-I'!T59</f>
        <v>16</v>
      </c>
      <c r="G55" s="18">
        <f>'A_P2-I'!U59</f>
        <v>23</v>
      </c>
      <c r="H55" s="18">
        <f>'A_P2-I'!V59</f>
        <v>10</v>
      </c>
      <c r="I55" s="18">
        <f>'A_P2-I'!W59</f>
        <v>10</v>
      </c>
      <c r="K55" s="18">
        <f>'A_CA-I'!H59</f>
        <v>36</v>
      </c>
      <c r="L55" s="18">
        <f>'A_CA-I'!I59</f>
        <v>36</v>
      </c>
      <c r="M55" s="18">
        <f>'A_CA-I'!J59</f>
        <v>36</v>
      </c>
      <c r="N55" s="18">
        <f>'A_CA-I'!K59</f>
        <v>36</v>
      </c>
      <c r="P55" s="32"/>
      <c r="R55" s="18">
        <f t="shared" si="5"/>
        <v>59</v>
      </c>
      <c r="S55" s="18">
        <f t="shared" si="6"/>
        <v>66</v>
      </c>
      <c r="T55" s="18">
        <f t="shared" si="7"/>
        <v>53</v>
      </c>
      <c r="U55" s="18">
        <f t="shared" si="8"/>
        <v>53</v>
      </c>
    </row>
    <row r="56" spans="1:21" x14ac:dyDescent="0.3">
      <c r="A56" s="18">
        <f>'A_P1-I'!H60</f>
        <v>7</v>
      </c>
      <c r="B56" s="18">
        <f>'A_P1-I'!I60</f>
        <v>7</v>
      </c>
      <c r="C56" s="18">
        <f>'A_P1-I'!J60</f>
        <v>7</v>
      </c>
      <c r="D56" s="18">
        <f>'A_P1-I'!K60</f>
        <v>7</v>
      </c>
      <c r="F56" s="18">
        <f>'A_P2-I'!T60</f>
        <v>9</v>
      </c>
      <c r="G56" s="18">
        <f>'A_P2-I'!U60</f>
        <v>13</v>
      </c>
      <c r="H56" s="18">
        <f>'A_P2-I'!V60</f>
        <v>7</v>
      </c>
      <c r="I56" s="18">
        <f>'A_P2-I'!W60</f>
        <v>7</v>
      </c>
      <c r="K56" s="18">
        <f>'A_CA-I'!H60</f>
        <v>36</v>
      </c>
      <c r="L56" s="18">
        <f>'A_CA-I'!I60</f>
        <v>36</v>
      </c>
      <c r="M56" s="18">
        <f>'A_CA-I'!J60</f>
        <v>36</v>
      </c>
      <c r="N56" s="18">
        <f>'A_CA-I'!K60</f>
        <v>36</v>
      </c>
      <c r="P56" s="32"/>
      <c r="R56" s="18">
        <f t="shared" si="5"/>
        <v>52</v>
      </c>
      <c r="S56" s="18">
        <f t="shared" si="6"/>
        <v>56</v>
      </c>
      <c r="T56" s="18">
        <f t="shared" si="7"/>
        <v>50</v>
      </c>
      <c r="U56" s="18">
        <f t="shared" si="8"/>
        <v>50</v>
      </c>
    </row>
    <row r="57" spans="1:21" x14ac:dyDescent="0.3">
      <c r="A57" s="18">
        <f>'A_P1-I'!H61</f>
        <v>4.4000000000000004</v>
      </c>
      <c r="B57" s="18">
        <f>'A_P1-I'!I61</f>
        <v>4.4000000000000004</v>
      </c>
      <c r="C57" s="18">
        <f>'A_P1-I'!J61</f>
        <v>4.4000000000000004</v>
      </c>
      <c r="D57" s="18">
        <f>'A_P1-I'!K61</f>
        <v>4.4000000000000004</v>
      </c>
      <c r="F57" s="18">
        <f>'A_P2-I'!T61</f>
        <v>13</v>
      </c>
      <c r="G57" s="18">
        <f>'A_P2-I'!U61</f>
        <v>18</v>
      </c>
      <c r="H57" s="18">
        <f>'A_P2-I'!V61</f>
        <v>11</v>
      </c>
      <c r="I57" s="18">
        <f>'A_P2-I'!W61</f>
        <v>11</v>
      </c>
      <c r="K57" s="18">
        <f>'A_CA-I'!H61</f>
        <v>20</v>
      </c>
      <c r="L57" s="18">
        <f>'A_CA-I'!I61</f>
        <v>20</v>
      </c>
      <c r="M57" s="18">
        <f>'A_CA-I'!J61</f>
        <v>20</v>
      </c>
      <c r="N57" s="18">
        <f>'A_CA-I'!K61</f>
        <v>20</v>
      </c>
      <c r="P57" s="32"/>
      <c r="R57" s="18">
        <f t="shared" si="5"/>
        <v>37.4</v>
      </c>
      <c r="S57" s="18">
        <f t="shared" si="6"/>
        <v>42.4</v>
      </c>
      <c r="T57" s="18">
        <f t="shared" si="7"/>
        <v>35.4</v>
      </c>
      <c r="U57" s="18">
        <f t="shared" si="8"/>
        <v>35.4</v>
      </c>
    </row>
    <row r="58" spans="1:21" x14ac:dyDescent="0.3">
      <c r="A58" s="18">
        <f>'A_P1-I'!H62</f>
        <v>7</v>
      </c>
      <c r="B58" s="18">
        <f>'A_P1-I'!I62</f>
        <v>7</v>
      </c>
      <c r="C58" s="18">
        <f>'A_P1-I'!J62</f>
        <v>7</v>
      </c>
      <c r="D58" s="18">
        <f>'A_P1-I'!K62</f>
        <v>7</v>
      </c>
      <c r="F58" s="18">
        <f>'A_P2-I'!T62</f>
        <v>6</v>
      </c>
      <c r="G58" s="18">
        <f>'A_P2-I'!U62</f>
        <v>9</v>
      </c>
      <c r="H58" s="18">
        <f>'A_P2-I'!V62</f>
        <v>2</v>
      </c>
      <c r="I58" s="18">
        <f>'A_P2-I'!W62</f>
        <v>2</v>
      </c>
      <c r="K58" s="18">
        <f>'A_CA-I'!H62</f>
        <v>36</v>
      </c>
      <c r="L58" s="18">
        <f>'A_CA-I'!I62</f>
        <v>36</v>
      </c>
      <c r="M58" s="18">
        <f>'A_CA-I'!J62</f>
        <v>36</v>
      </c>
      <c r="N58" s="18">
        <f>'A_CA-I'!K62</f>
        <v>36</v>
      </c>
      <c r="P58" s="32"/>
      <c r="R58" s="18">
        <f t="shared" si="5"/>
        <v>49</v>
      </c>
      <c r="S58" s="18">
        <f t="shared" si="6"/>
        <v>52</v>
      </c>
      <c r="T58" s="18">
        <f t="shared" si="7"/>
        <v>45</v>
      </c>
      <c r="U58" s="18">
        <f t="shared" si="8"/>
        <v>45</v>
      </c>
    </row>
    <row r="59" spans="1:21" x14ac:dyDescent="0.3">
      <c r="A59" s="18">
        <f>'A_P1-I'!H63</f>
        <v>4</v>
      </c>
      <c r="B59" s="18">
        <f>'A_P1-I'!I63</f>
        <v>4</v>
      </c>
      <c r="C59" s="18">
        <f>'A_P1-I'!J63</f>
        <v>4</v>
      </c>
      <c r="D59" s="18">
        <f>'A_P1-I'!K63</f>
        <v>4</v>
      </c>
      <c r="F59" s="18">
        <f>'A_P2-I'!T63</f>
        <v>7</v>
      </c>
      <c r="G59" s="18">
        <f>'A_P2-I'!U63</f>
        <v>13</v>
      </c>
      <c r="H59" s="18">
        <f>'A_P2-I'!V63</f>
        <v>7</v>
      </c>
      <c r="I59" s="18">
        <f>'A_P2-I'!W63</f>
        <v>7</v>
      </c>
      <c r="K59" s="18">
        <f>'A_CA-I'!H63</f>
        <v>24</v>
      </c>
      <c r="L59" s="18">
        <f>'A_CA-I'!I63</f>
        <v>24</v>
      </c>
      <c r="M59" s="18">
        <f>'A_CA-I'!J63</f>
        <v>24</v>
      </c>
      <c r="N59" s="18">
        <f>'A_CA-I'!K63</f>
        <v>24</v>
      </c>
      <c r="P59" s="32"/>
      <c r="R59" s="18">
        <f t="shared" si="5"/>
        <v>35</v>
      </c>
      <c r="S59" s="18">
        <f t="shared" si="6"/>
        <v>41</v>
      </c>
      <c r="T59" s="18">
        <f t="shared" si="7"/>
        <v>35</v>
      </c>
      <c r="U59" s="18">
        <f t="shared" si="8"/>
        <v>35</v>
      </c>
    </row>
    <row r="60" spans="1:21" x14ac:dyDescent="0.3">
      <c r="A60" s="18">
        <f>'A_P1-I'!H64</f>
        <v>8.1999999999999993</v>
      </c>
      <c r="B60" s="18">
        <f>'A_P1-I'!I64</f>
        <v>8.1999999999999993</v>
      </c>
      <c r="C60" s="18">
        <f>'A_P1-I'!J64</f>
        <v>8.1999999999999993</v>
      </c>
      <c r="D60" s="18">
        <f>'A_P1-I'!K64</f>
        <v>8.1999999999999993</v>
      </c>
      <c r="F60" s="18">
        <f>'A_P2-I'!T64</f>
        <v>20</v>
      </c>
      <c r="G60" s="18">
        <f>'A_P2-I'!U64</f>
        <v>26</v>
      </c>
      <c r="H60" s="18">
        <f>'A_P2-I'!V64</f>
        <v>16</v>
      </c>
      <c r="I60" s="18">
        <f>'A_P2-I'!W64</f>
        <v>16</v>
      </c>
      <c r="K60" s="18">
        <f>'A_CA-I'!H64</f>
        <v>21</v>
      </c>
      <c r="L60" s="18">
        <f>'A_CA-I'!I64</f>
        <v>21</v>
      </c>
      <c r="M60" s="18">
        <f>'A_CA-I'!J64</f>
        <v>21</v>
      </c>
      <c r="N60" s="18">
        <f>'A_CA-I'!K64</f>
        <v>21</v>
      </c>
      <c r="P60" s="32"/>
      <c r="R60" s="18">
        <f t="shared" si="5"/>
        <v>49.2</v>
      </c>
      <c r="S60" s="18">
        <f t="shared" si="6"/>
        <v>55.2</v>
      </c>
      <c r="T60" s="18">
        <f t="shared" si="7"/>
        <v>45.2</v>
      </c>
      <c r="U60" s="18">
        <f t="shared" si="8"/>
        <v>45.2</v>
      </c>
    </row>
    <row r="61" spans="1:21" x14ac:dyDescent="0.3">
      <c r="A61" s="18">
        <f>'A_P1-I'!H65</f>
        <v>6.8</v>
      </c>
      <c r="B61" s="18">
        <f>'A_P1-I'!I65</f>
        <v>6.8</v>
      </c>
      <c r="C61" s="18">
        <f>'A_P1-I'!J65</f>
        <v>6.8</v>
      </c>
      <c r="D61" s="18">
        <f>'A_P1-I'!K65</f>
        <v>6.8</v>
      </c>
      <c r="F61" s="18">
        <f>'A_P2-I'!T65</f>
        <v>19</v>
      </c>
      <c r="G61" s="18">
        <f>'A_P2-I'!U65</f>
        <v>23</v>
      </c>
      <c r="H61" s="18">
        <f>'A_P2-I'!V65</f>
        <v>15</v>
      </c>
      <c r="I61" s="18">
        <f>'A_P2-I'!W65</f>
        <v>15</v>
      </c>
      <c r="K61" s="18">
        <f>'A_CA-I'!H65</f>
        <v>21</v>
      </c>
      <c r="L61" s="18">
        <f>'A_CA-I'!I65</f>
        <v>21</v>
      </c>
      <c r="M61" s="18">
        <f>'A_CA-I'!J65</f>
        <v>21</v>
      </c>
      <c r="N61" s="18">
        <f>'A_CA-I'!K65</f>
        <v>21</v>
      </c>
      <c r="P61" s="32"/>
      <c r="R61" s="18">
        <f t="shared" si="5"/>
        <v>46.8</v>
      </c>
      <c r="S61" s="18">
        <f t="shared" si="6"/>
        <v>50.8</v>
      </c>
      <c r="T61" s="18">
        <f t="shared" si="7"/>
        <v>42.8</v>
      </c>
      <c r="U61" s="18">
        <f t="shared" si="8"/>
        <v>42.8</v>
      </c>
    </row>
    <row r="62" spans="1:21" x14ac:dyDescent="0.3">
      <c r="P62" s="32"/>
    </row>
    <row r="63" spans="1:21" x14ac:dyDescent="0.3">
      <c r="P63" s="32"/>
      <c r="Q63" s="19" t="s">
        <v>69</v>
      </c>
      <c r="R63" s="34" t="s">
        <v>24</v>
      </c>
      <c r="S63" s="34" t="s">
        <v>27</v>
      </c>
      <c r="T63" s="34" t="s">
        <v>30</v>
      </c>
      <c r="U63" s="34" t="s">
        <v>32</v>
      </c>
    </row>
    <row r="64" spans="1:21" x14ac:dyDescent="0.3">
      <c r="P64" s="32"/>
      <c r="Q64" s="19" t="s">
        <v>92</v>
      </c>
      <c r="R64" s="35">
        <f>IF(SUM(R7:R61) &gt; 0, COUNTIF(R7:R61, "&gt;=" &amp; R4), "")</f>
        <v>32</v>
      </c>
      <c r="S64" s="35">
        <f>IF(SUM(S7:S61) &gt; 0, COUNTIF(S7:S61, "&gt;=" &amp; S4), "")</f>
        <v>28</v>
      </c>
      <c r="T64" s="35">
        <f>IF(SUM(T7:T61) &gt; 0, COUNTIF(T7:T61, "&gt;=" &amp; T4), "")</f>
        <v>36</v>
      </c>
      <c r="U64" s="35">
        <f>IF(SUM(U7:U61) &gt; 0, COUNTIF(U7:U61, "&gt;=" &amp; U4), "")</f>
        <v>36</v>
      </c>
    </row>
    <row r="65" spans="16:21" x14ac:dyDescent="0.3">
      <c r="P65" s="32"/>
      <c r="Q65" s="19" t="s">
        <v>93</v>
      </c>
      <c r="R65" s="8">
        <v>55</v>
      </c>
      <c r="S65" s="8">
        <v>55</v>
      </c>
      <c r="T65" s="8">
        <v>55</v>
      </c>
      <c r="U65" s="8">
        <v>55</v>
      </c>
    </row>
    <row r="66" spans="16:21" x14ac:dyDescent="0.3">
      <c r="P66" s="32"/>
      <c r="Q66" s="19" t="s">
        <v>94</v>
      </c>
      <c r="R66" s="35">
        <f>IF(SUM(R7:R61) &gt; 0, R64/R65*100, "0")</f>
        <v>58.18181818181818</v>
      </c>
      <c r="S66" s="35">
        <f>IF(SUM(S7:S61) &gt; 0, S64/S65*100, "0")</f>
        <v>50.909090909090907</v>
      </c>
      <c r="T66" s="35">
        <f>IF(SUM(T7:T61) &gt; 0, T64/T65*100, "0")</f>
        <v>65.454545454545453</v>
      </c>
      <c r="U66" s="35">
        <f>IF(SUM(U7:U61) &gt; 0, U64/U65*100, "0")</f>
        <v>65.454545454545453</v>
      </c>
    </row>
  </sheetData>
  <sheetProtection shee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6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55</v>
      </c>
      <c r="B1" s="52"/>
      <c r="C1" s="52"/>
      <c r="D1" s="52"/>
      <c r="F1" s="32"/>
      <c r="H1" s="53" t="s">
        <v>91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'A_END_SEM-E'!H3</f>
        <v>30</v>
      </c>
      <c r="B3" s="18">
        <f>'A_END_SEM-E'!I3</f>
        <v>30</v>
      </c>
      <c r="C3" s="18">
        <f>'A_END_SEM-E'!J3</f>
        <v>30</v>
      </c>
      <c r="D3" s="18">
        <f>'A_END_SEM-E'!K3</f>
        <v>30</v>
      </c>
      <c r="F3" s="32"/>
      <c r="H3" s="18">
        <f t="shared" ref="H3:K4" si="0">SUM(A3)</f>
        <v>30</v>
      </c>
      <c r="I3" s="18">
        <f t="shared" si="0"/>
        <v>30</v>
      </c>
      <c r="J3" s="18">
        <f t="shared" si="0"/>
        <v>30</v>
      </c>
      <c r="K3" s="18">
        <f t="shared" si="0"/>
        <v>30</v>
      </c>
    </row>
    <row r="4" spans="1:11" x14ac:dyDescent="0.3">
      <c r="A4" s="18">
        <f>'A_END_SEM-E'!H4</f>
        <v>15</v>
      </c>
      <c r="B4" s="18">
        <f>'A_END_SEM-E'!I4</f>
        <v>15</v>
      </c>
      <c r="C4" s="18">
        <f>'A_END_SEM-E'!J4</f>
        <v>15</v>
      </c>
      <c r="D4" s="18">
        <f>'A_END_SEM-E'!K4</f>
        <v>15</v>
      </c>
      <c r="F4" s="32"/>
      <c r="H4" s="18">
        <f t="shared" si="0"/>
        <v>15</v>
      </c>
      <c r="I4" s="18">
        <f t="shared" si="0"/>
        <v>15</v>
      </c>
      <c r="J4" s="18">
        <f t="shared" si="0"/>
        <v>15</v>
      </c>
      <c r="K4" s="18">
        <f t="shared" si="0"/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'A_END_SEM-E'!H11</f>
        <v>14</v>
      </c>
      <c r="B7" s="18">
        <f>'A_END_SEM-E'!I11</f>
        <v>14</v>
      </c>
      <c r="C7" s="18">
        <f>'A_END_SEM-E'!J11</f>
        <v>14</v>
      </c>
      <c r="D7" s="18">
        <f>'A_END_SEM-E'!K11</f>
        <v>14</v>
      </c>
      <c r="F7" s="32"/>
      <c r="H7" s="18">
        <f t="shared" ref="H7:H38" si="1">SUM(A7)</f>
        <v>14</v>
      </c>
      <c r="I7" s="18">
        <f t="shared" ref="I7:I38" si="2">SUM(B7)</f>
        <v>14</v>
      </c>
      <c r="J7" s="18">
        <f t="shared" ref="J7:J38" si="3">SUM(C7)</f>
        <v>14</v>
      </c>
      <c r="K7" s="18">
        <f t="shared" ref="K7:K38" si="4">SUM(D7)</f>
        <v>14</v>
      </c>
    </row>
    <row r="8" spans="1:11" x14ac:dyDescent="0.3">
      <c r="A8" s="18">
        <f>'A_END_SEM-E'!H12</f>
        <v>21</v>
      </c>
      <c r="B8" s="18">
        <f>'A_END_SEM-E'!I12</f>
        <v>21</v>
      </c>
      <c r="C8" s="18">
        <f>'A_END_SEM-E'!J12</f>
        <v>21</v>
      </c>
      <c r="D8" s="18">
        <f>'A_END_SEM-E'!K12</f>
        <v>21</v>
      </c>
      <c r="F8" s="32"/>
      <c r="H8" s="18">
        <f t="shared" si="1"/>
        <v>21</v>
      </c>
      <c r="I8" s="18">
        <f t="shared" si="2"/>
        <v>21</v>
      </c>
      <c r="J8" s="18">
        <f t="shared" si="3"/>
        <v>21</v>
      </c>
      <c r="K8" s="18">
        <f t="shared" si="4"/>
        <v>21</v>
      </c>
    </row>
    <row r="9" spans="1:11" x14ac:dyDescent="0.3">
      <c r="A9" s="18">
        <f>'A_END_SEM-E'!H13</f>
        <v>29</v>
      </c>
      <c r="B9" s="18">
        <f>'A_END_SEM-E'!I13</f>
        <v>29</v>
      </c>
      <c r="C9" s="18">
        <f>'A_END_SEM-E'!J13</f>
        <v>29</v>
      </c>
      <c r="D9" s="18">
        <f>'A_END_SEM-E'!K13</f>
        <v>29</v>
      </c>
      <c r="F9" s="32"/>
      <c r="H9" s="18">
        <f t="shared" si="1"/>
        <v>29</v>
      </c>
      <c r="I9" s="18">
        <f t="shared" si="2"/>
        <v>29</v>
      </c>
      <c r="J9" s="18">
        <f t="shared" si="3"/>
        <v>29</v>
      </c>
      <c r="K9" s="18">
        <f t="shared" si="4"/>
        <v>29</v>
      </c>
    </row>
    <row r="10" spans="1:11" x14ac:dyDescent="0.3">
      <c r="A10" s="18">
        <f>'A_END_SEM-E'!H14</f>
        <v>14</v>
      </c>
      <c r="B10" s="18">
        <f>'A_END_SEM-E'!I14</f>
        <v>14</v>
      </c>
      <c r="C10" s="18">
        <f>'A_END_SEM-E'!J14</f>
        <v>14</v>
      </c>
      <c r="D10" s="18">
        <f>'A_END_SEM-E'!K14</f>
        <v>14</v>
      </c>
      <c r="F10" s="32"/>
      <c r="H10" s="18">
        <f t="shared" si="1"/>
        <v>14</v>
      </c>
      <c r="I10" s="18">
        <f t="shared" si="2"/>
        <v>14</v>
      </c>
      <c r="J10" s="18">
        <f t="shared" si="3"/>
        <v>14</v>
      </c>
      <c r="K10" s="18">
        <f t="shared" si="4"/>
        <v>14</v>
      </c>
    </row>
    <row r="11" spans="1:11" x14ac:dyDescent="0.3">
      <c r="A11" s="18">
        <f>'A_END_SEM-E'!H15</f>
        <v>21</v>
      </c>
      <c r="B11" s="18">
        <f>'A_END_SEM-E'!I15</f>
        <v>21</v>
      </c>
      <c r="C11" s="18">
        <f>'A_END_SEM-E'!J15</f>
        <v>21</v>
      </c>
      <c r="D11" s="18">
        <f>'A_END_SEM-E'!K15</f>
        <v>21</v>
      </c>
      <c r="F11" s="32"/>
      <c r="H11" s="18">
        <f t="shared" si="1"/>
        <v>21</v>
      </c>
      <c r="I11" s="18">
        <f t="shared" si="2"/>
        <v>21</v>
      </c>
      <c r="J11" s="18">
        <f t="shared" si="3"/>
        <v>21</v>
      </c>
      <c r="K11" s="18">
        <f t="shared" si="4"/>
        <v>21</v>
      </c>
    </row>
    <row r="12" spans="1:11" x14ac:dyDescent="0.3">
      <c r="A12" s="18">
        <f>'A_END_SEM-E'!H16</f>
        <v>14</v>
      </c>
      <c r="B12" s="18">
        <f>'A_END_SEM-E'!I16</f>
        <v>14</v>
      </c>
      <c r="C12" s="18">
        <f>'A_END_SEM-E'!J16</f>
        <v>14</v>
      </c>
      <c r="D12" s="18">
        <f>'A_END_SEM-E'!K16</f>
        <v>14</v>
      </c>
      <c r="F12" s="32"/>
      <c r="H12" s="18">
        <f t="shared" si="1"/>
        <v>14</v>
      </c>
      <c r="I12" s="18">
        <f t="shared" si="2"/>
        <v>14</v>
      </c>
      <c r="J12" s="18">
        <f t="shared" si="3"/>
        <v>14</v>
      </c>
      <c r="K12" s="18">
        <f t="shared" si="4"/>
        <v>14</v>
      </c>
    </row>
    <row r="13" spans="1:11" x14ac:dyDescent="0.3">
      <c r="A13" s="18">
        <f>'A_END_SEM-E'!H17</f>
        <v>19</v>
      </c>
      <c r="B13" s="18">
        <f>'A_END_SEM-E'!I17</f>
        <v>19</v>
      </c>
      <c r="C13" s="18">
        <f>'A_END_SEM-E'!J17</f>
        <v>19</v>
      </c>
      <c r="D13" s="18">
        <f>'A_END_SEM-E'!K17</f>
        <v>19</v>
      </c>
      <c r="F13" s="32"/>
      <c r="H13" s="18">
        <f t="shared" si="1"/>
        <v>19</v>
      </c>
      <c r="I13" s="18">
        <f t="shared" si="2"/>
        <v>19</v>
      </c>
      <c r="J13" s="18">
        <f t="shared" si="3"/>
        <v>19</v>
      </c>
      <c r="K13" s="18">
        <f t="shared" si="4"/>
        <v>19</v>
      </c>
    </row>
    <row r="14" spans="1:11" x14ac:dyDescent="0.3">
      <c r="A14" s="18">
        <f>'A_END_SEM-E'!H18</f>
        <v>24</v>
      </c>
      <c r="B14" s="18">
        <f>'A_END_SEM-E'!I18</f>
        <v>24</v>
      </c>
      <c r="C14" s="18">
        <f>'A_END_SEM-E'!J18</f>
        <v>24</v>
      </c>
      <c r="D14" s="18">
        <f>'A_END_SEM-E'!K18</f>
        <v>24</v>
      </c>
      <c r="F14" s="32"/>
      <c r="H14" s="18">
        <f t="shared" si="1"/>
        <v>24</v>
      </c>
      <c r="I14" s="18">
        <f t="shared" si="2"/>
        <v>24</v>
      </c>
      <c r="J14" s="18">
        <f t="shared" si="3"/>
        <v>24</v>
      </c>
      <c r="K14" s="18">
        <f t="shared" si="4"/>
        <v>24</v>
      </c>
    </row>
    <row r="15" spans="1:11" x14ac:dyDescent="0.3">
      <c r="A15" s="18">
        <f>'A_END_SEM-E'!H19</f>
        <v>21</v>
      </c>
      <c r="B15" s="18">
        <f>'A_END_SEM-E'!I19</f>
        <v>21</v>
      </c>
      <c r="C15" s="18">
        <f>'A_END_SEM-E'!J19</f>
        <v>21</v>
      </c>
      <c r="D15" s="18">
        <f>'A_END_SEM-E'!K19</f>
        <v>21</v>
      </c>
      <c r="F15" s="32"/>
      <c r="H15" s="18">
        <f t="shared" si="1"/>
        <v>21</v>
      </c>
      <c r="I15" s="18">
        <f t="shared" si="2"/>
        <v>21</v>
      </c>
      <c r="J15" s="18">
        <f t="shared" si="3"/>
        <v>21</v>
      </c>
      <c r="K15" s="18">
        <f t="shared" si="4"/>
        <v>21</v>
      </c>
    </row>
    <row r="16" spans="1:11" x14ac:dyDescent="0.3">
      <c r="A16" s="18">
        <f>'A_END_SEM-E'!H20</f>
        <v>8</v>
      </c>
      <c r="B16" s="18">
        <f>'A_END_SEM-E'!I20</f>
        <v>8</v>
      </c>
      <c r="C16" s="18">
        <f>'A_END_SEM-E'!J20</f>
        <v>8</v>
      </c>
      <c r="D16" s="18">
        <f>'A_END_SEM-E'!K20</f>
        <v>8</v>
      </c>
      <c r="F16" s="32"/>
      <c r="H16" s="18">
        <f t="shared" si="1"/>
        <v>8</v>
      </c>
      <c r="I16" s="18">
        <f t="shared" si="2"/>
        <v>8</v>
      </c>
      <c r="J16" s="18">
        <f t="shared" si="3"/>
        <v>8</v>
      </c>
      <c r="K16" s="18">
        <f t="shared" si="4"/>
        <v>8</v>
      </c>
    </row>
    <row r="17" spans="1:11" x14ac:dyDescent="0.3">
      <c r="A17" s="18">
        <f>'A_END_SEM-E'!H21</f>
        <v>29</v>
      </c>
      <c r="B17" s="18">
        <f>'A_END_SEM-E'!I21</f>
        <v>29</v>
      </c>
      <c r="C17" s="18">
        <f>'A_END_SEM-E'!J21</f>
        <v>29</v>
      </c>
      <c r="D17" s="18">
        <f>'A_END_SEM-E'!K21</f>
        <v>29</v>
      </c>
      <c r="F17" s="32"/>
      <c r="H17" s="18">
        <f t="shared" si="1"/>
        <v>29</v>
      </c>
      <c r="I17" s="18">
        <f t="shared" si="2"/>
        <v>29</v>
      </c>
      <c r="J17" s="18">
        <f t="shared" si="3"/>
        <v>29</v>
      </c>
      <c r="K17" s="18">
        <f t="shared" si="4"/>
        <v>29</v>
      </c>
    </row>
    <row r="18" spans="1:11" x14ac:dyDescent="0.3">
      <c r="A18" s="18">
        <f>'A_END_SEM-E'!H22</f>
        <v>14</v>
      </c>
      <c r="B18" s="18">
        <f>'A_END_SEM-E'!I22</f>
        <v>14</v>
      </c>
      <c r="C18" s="18">
        <f>'A_END_SEM-E'!J22</f>
        <v>14</v>
      </c>
      <c r="D18" s="18">
        <f>'A_END_SEM-E'!K22</f>
        <v>14</v>
      </c>
      <c r="F18" s="32"/>
      <c r="H18" s="18">
        <f t="shared" si="1"/>
        <v>14</v>
      </c>
      <c r="I18" s="18">
        <f t="shared" si="2"/>
        <v>14</v>
      </c>
      <c r="J18" s="18">
        <f t="shared" si="3"/>
        <v>14</v>
      </c>
      <c r="K18" s="18">
        <f t="shared" si="4"/>
        <v>14</v>
      </c>
    </row>
    <row r="19" spans="1:11" x14ac:dyDescent="0.3">
      <c r="A19" s="18">
        <f>'A_END_SEM-E'!H23</f>
        <v>13</v>
      </c>
      <c r="B19" s="18">
        <f>'A_END_SEM-E'!I23</f>
        <v>13</v>
      </c>
      <c r="C19" s="18">
        <f>'A_END_SEM-E'!J23</f>
        <v>13</v>
      </c>
      <c r="D19" s="18">
        <f>'A_END_SEM-E'!K23</f>
        <v>13</v>
      </c>
      <c r="F19" s="32"/>
      <c r="H19" s="18">
        <f t="shared" si="1"/>
        <v>13</v>
      </c>
      <c r="I19" s="18">
        <f t="shared" si="2"/>
        <v>13</v>
      </c>
      <c r="J19" s="18">
        <f t="shared" si="3"/>
        <v>13</v>
      </c>
      <c r="K19" s="18">
        <f t="shared" si="4"/>
        <v>13</v>
      </c>
    </row>
    <row r="20" spans="1:11" x14ac:dyDescent="0.3">
      <c r="A20" s="18">
        <f>'A_END_SEM-E'!H24</f>
        <v>17</v>
      </c>
      <c r="B20" s="18">
        <f>'A_END_SEM-E'!I24</f>
        <v>17</v>
      </c>
      <c r="C20" s="18">
        <f>'A_END_SEM-E'!J24</f>
        <v>17</v>
      </c>
      <c r="D20" s="18">
        <f>'A_END_SEM-E'!K24</f>
        <v>17</v>
      </c>
      <c r="F20" s="32"/>
      <c r="H20" s="18">
        <f t="shared" si="1"/>
        <v>17</v>
      </c>
      <c r="I20" s="18">
        <f t="shared" si="2"/>
        <v>17</v>
      </c>
      <c r="J20" s="18">
        <f t="shared" si="3"/>
        <v>17</v>
      </c>
      <c r="K20" s="18">
        <f t="shared" si="4"/>
        <v>17</v>
      </c>
    </row>
    <row r="21" spans="1:11" x14ac:dyDescent="0.3">
      <c r="A21" s="18">
        <f>'A_END_SEM-E'!H25</f>
        <v>29</v>
      </c>
      <c r="B21" s="18">
        <f>'A_END_SEM-E'!I25</f>
        <v>29</v>
      </c>
      <c r="C21" s="18">
        <f>'A_END_SEM-E'!J25</f>
        <v>29</v>
      </c>
      <c r="D21" s="18">
        <f>'A_END_SEM-E'!K25</f>
        <v>29</v>
      </c>
      <c r="F21" s="32"/>
      <c r="H21" s="18">
        <f t="shared" si="1"/>
        <v>29</v>
      </c>
      <c r="I21" s="18">
        <f t="shared" si="2"/>
        <v>29</v>
      </c>
      <c r="J21" s="18">
        <f t="shared" si="3"/>
        <v>29</v>
      </c>
      <c r="K21" s="18">
        <f t="shared" si="4"/>
        <v>29</v>
      </c>
    </row>
    <row r="22" spans="1:11" x14ac:dyDescent="0.3">
      <c r="A22" s="18">
        <f>'A_END_SEM-E'!H26</f>
        <v>11</v>
      </c>
      <c r="B22" s="18">
        <f>'A_END_SEM-E'!I26</f>
        <v>11</v>
      </c>
      <c r="C22" s="18">
        <f>'A_END_SEM-E'!J26</f>
        <v>11</v>
      </c>
      <c r="D22" s="18">
        <f>'A_END_SEM-E'!K26</f>
        <v>11</v>
      </c>
      <c r="F22" s="32"/>
      <c r="H22" s="18">
        <f t="shared" si="1"/>
        <v>11</v>
      </c>
      <c r="I22" s="18">
        <f t="shared" si="2"/>
        <v>11</v>
      </c>
      <c r="J22" s="18">
        <f t="shared" si="3"/>
        <v>11</v>
      </c>
      <c r="K22" s="18">
        <f t="shared" si="4"/>
        <v>11</v>
      </c>
    </row>
    <row r="23" spans="1:11" x14ac:dyDescent="0.3">
      <c r="A23" s="18">
        <f>'A_END_SEM-E'!H27</f>
        <v>23</v>
      </c>
      <c r="B23" s="18">
        <f>'A_END_SEM-E'!I27</f>
        <v>23</v>
      </c>
      <c r="C23" s="18">
        <f>'A_END_SEM-E'!J27</f>
        <v>23</v>
      </c>
      <c r="D23" s="18">
        <f>'A_END_SEM-E'!K27</f>
        <v>23</v>
      </c>
      <c r="F23" s="32"/>
      <c r="H23" s="18">
        <f t="shared" si="1"/>
        <v>23</v>
      </c>
      <c r="I23" s="18">
        <f t="shared" si="2"/>
        <v>23</v>
      </c>
      <c r="J23" s="18">
        <f t="shared" si="3"/>
        <v>23</v>
      </c>
      <c r="K23" s="18">
        <f t="shared" si="4"/>
        <v>23</v>
      </c>
    </row>
    <row r="24" spans="1:11" x14ac:dyDescent="0.3">
      <c r="A24" s="18">
        <f>'A_END_SEM-E'!H28</f>
        <v>26</v>
      </c>
      <c r="B24" s="18">
        <f>'A_END_SEM-E'!I28</f>
        <v>26</v>
      </c>
      <c r="C24" s="18">
        <f>'A_END_SEM-E'!J28</f>
        <v>26</v>
      </c>
      <c r="D24" s="18">
        <f>'A_END_SEM-E'!K28</f>
        <v>26</v>
      </c>
      <c r="F24" s="32"/>
      <c r="H24" s="18">
        <f t="shared" si="1"/>
        <v>26</v>
      </c>
      <c r="I24" s="18">
        <f t="shared" si="2"/>
        <v>26</v>
      </c>
      <c r="J24" s="18">
        <f t="shared" si="3"/>
        <v>26</v>
      </c>
      <c r="K24" s="18">
        <f t="shared" si="4"/>
        <v>26</v>
      </c>
    </row>
    <row r="25" spans="1:11" x14ac:dyDescent="0.3">
      <c r="A25" s="18">
        <f>'A_END_SEM-E'!H29</f>
        <v>23</v>
      </c>
      <c r="B25" s="18">
        <f>'A_END_SEM-E'!I29</f>
        <v>23</v>
      </c>
      <c r="C25" s="18">
        <f>'A_END_SEM-E'!J29</f>
        <v>23</v>
      </c>
      <c r="D25" s="18">
        <f>'A_END_SEM-E'!K29</f>
        <v>23</v>
      </c>
      <c r="F25" s="32"/>
      <c r="H25" s="18">
        <f t="shared" si="1"/>
        <v>23</v>
      </c>
      <c r="I25" s="18">
        <f t="shared" si="2"/>
        <v>23</v>
      </c>
      <c r="J25" s="18">
        <f t="shared" si="3"/>
        <v>23</v>
      </c>
      <c r="K25" s="18">
        <f t="shared" si="4"/>
        <v>23</v>
      </c>
    </row>
    <row r="26" spans="1:11" x14ac:dyDescent="0.3">
      <c r="A26" s="18">
        <f>'A_END_SEM-E'!H30</f>
        <v>24</v>
      </c>
      <c r="B26" s="18">
        <f>'A_END_SEM-E'!I30</f>
        <v>24</v>
      </c>
      <c r="C26" s="18">
        <f>'A_END_SEM-E'!J30</f>
        <v>24</v>
      </c>
      <c r="D26" s="18">
        <f>'A_END_SEM-E'!K30</f>
        <v>24</v>
      </c>
      <c r="F26" s="32"/>
      <c r="H26" s="18">
        <f t="shared" si="1"/>
        <v>24</v>
      </c>
      <c r="I26" s="18">
        <f t="shared" si="2"/>
        <v>24</v>
      </c>
      <c r="J26" s="18">
        <f t="shared" si="3"/>
        <v>24</v>
      </c>
      <c r="K26" s="18">
        <f t="shared" si="4"/>
        <v>24</v>
      </c>
    </row>
    <row r="27" spans="1:11" x14ac:dyDescent="0.3">
      <c r="A27" s="18">
        <f>'A_END_SEM-E'!H31</f>
        <v>23</v>
      </c>
      <c r="B27" s="18">
        <f>'A_END_SEM-E'!I31</f>
        <v>23</v>
      </c>
      <c r="C27" s="18">
        <f>'A_END_SEM-E'!J31</f>
        <v>23</v>
      </c>
      <c r="D27" s="18">
        <f>'A_END_SEM-E'!K31</f>
        <v>23</v>
      </c>
      <c r="F27" s="32"/>
      <c r="H27" s="18">
        <f t="shared" si="1"/>
        <v>23</v>
      </c>
      <c r="I27" s="18">
        <f t="shared" si="2"/>
        <v>23</v>
      </c>
      <c r="J27" s="18">
        <f t="shared" si="3"/>
        <v>23</v>
      </c>
      <c r="K27" s="18">
        <f t="shared" si="4"/>
        <v>23</v>
      </c>
    </row>
    <row r="28" spans="1:11" x14ac:dyDescent="0.3">
      <c r="A28" s="18">
        <f>'A_END_SEM-E'!H32</f>
        <v>9</v>
      </c>
      <c r="B28" s="18">
        <f>'A_END_SEM-E'!I32</f>
        <v>9</v>
      </c>
      <c r="C28" s="18">
        <f>'A_END_SEM-E'!J32</f>
        <v>9</v>
      </c>
      <c r="D28" s="18">
        <f>'A_END_SEM-E'!K32</f>
        <v>9</v>
      </c>
      <c r="F28" s="32"/>
      <c r="H28" s="18">
        <f t="shared" si="1"/>
        <v>9</v>
      </c>
      <c r="I28" s="18">
        <f t="shared" si="2"/>
        <v>9</v>
      </c>
      <c r="J28" s="18">
        <f t="shared" si="3"/>
        <v>9</v>
      </c>
      <c r="K28" s="18">
        <f t="shared" si="4"/>
        <v>9</v>
      </c>
    </row>
    <row r="29" spans="1:11" x14ac:dyDescent="0.3">
      <c r="A29" s="18">
        <f>'A_END_SEM-E'!H33</f>
        <v>16</v>
      </c>
      <c r="B29" s="18">
        <f>'A_END_SEM-E'!I33</f>
        <v>16</v>
      </c>
      <c r="C29" s="18">
        <f>'A_END_SEM-E'!J33</f>
        <v>16</v>
      </c>
      <c r="D29" s="18">
        <f>'A_END_SEM-E'!K33</f>
        <v>16</v>
      </c>
      <c r="F29" s="32"/>
      <c r="H29" s="18">
        <f t="shared" si="1"/>
        <v>16</v>
      </c>
      <c r="I29" s="18">
        <f t="shared" si="2"/>
        <v>16</v>
      </c>
      <c r="J29" s="18">
        <f t="shared" si="3"/>
        <v>16</v>
      </c>
      <c r="K29" s="18">
        <f t="shared" si="4"/>
        <v>16</v>
      </c>
    </row>
    <row r="30" spans="1:11" x14ac:dyDescent="0.3">
      <c r="A30" s="18">
        <f>'A_END_SEM-E'!H34</f>
        <v>17</v>
      </c>
      <c r="B30" s="18">
        <f>'A_END_SEM-E'!I34</f>
        <v>17</v>
      </c>
      <c r="C30" s="18">
        <f>'A_END_SEM-E'!J34</f>
        <v>17</v>
      </c>
      <c r="D30" s="18">
        <f>'A_END_SEM-E'!K34</f>
        <v>17</v>
      </c>
      <c r="F30" s="32"/>
      <c r="H30" s="18">
        <f t="shared" si="1"/>
        <v>17</v>
      </c>
      <c r="I30" s="18">
        <f t="shared" si="2"/>
        <v>17</v>
      </c>
      <c r="J30" s="18">
        <f t="shared" si="3"/>
        <v>17</v>
      </c>
      <c r="K30" s="18">
        <f t="shared" si="4"/>
        <v>17</v>
      </c>
    </row>
    <row r="31" spans="1:11" x14ac:dyDescent="0.3">
      <c r="A31" s="18">
        <f>'A_END_SEM-E'!H35</f>
        <v>13</v>
      </c>
      <c r="B31" s="18">
        <f>'A_END_SEM-E'!I35</f>
        <v>13</v>
      </c>
      <c r="C31" s="18">
        <f>'A_END_SEM-E'!J35</f>
        <v>13</v>
      </c>
      <c r="D31" s="18">
        <f>'A_END_SEM-E'!K35</f>
        <v>13</v>
      </c>
      <c r="F31" s="32"/>
      <c r="H31" s="18">
        <f t="shared" si="1"/>
        <v>13</v>
      </c>
      <c r="I31" s="18">
        <f t="shared" si="2"/>
        <v>13</v>
      </c>
      <c r="J31" s="18">
        <f t="shared" si="3"/>
        <v>13</v>
      </c>
      <c r="K31" s="18">
        <f t="shared" si="4"/>
        <v>13</v>
      </c>
    </row>
    <row r="32" spans="1:11" x14ac:dyDescent="0.3">
      <c r="A32" s="18">
        <f>'A_END_SEM-E'!H36</f>
        <v>10</v>
      </c>
      <c r="B32" s="18">
        <f>'A_END_SEM-E'!I36</f>
        <v>10</v>
      </c>
      <c r="C32" s="18">
        <f>'A_END_SEM-E'!J36</f>
        <v>10</v>
      </c>
      <c r="D32" s="18">
        <f>'A_END_SEM-E'!K36</f>
        <v>10</v>
      </c>
      <c r="F32" s="32"/>
      <c r="H32" s="18">
        <f t="shared" si="1"/>
        <v>10</v>
      </c>
      <c r="I32" s="18">
        <f t="shared" si="2"/>
        <v>10</v>
      </c>
      <c r="J32" s="18">
        <f t="shared" si="3"/>
        <v>10</v>
      </c>
      <c r="K32" s="18">
        <f t="shared" si="4"/>
        <v>10</v>
      </c>
    </row>
    <row r="33" spans="1:11" x14ac:dyDescent="0.3">
      <c r="A33" s="18">
        <f>'A_END_SEM-E'!H37</f>
        <v>9</v>
      </c>
      <c r="B33" s="18">
        <f>'A_END_SEM-E'!I37</f>
        <v>9</v>
      </c>
      <c r="C33" s="18">
        <f>'A_END_SEM-E'!J37</f>
        <v>9</v>
      </c>
      <c r="D33" s="18">
        <f>'A_END_SEM-E'!K37</f>
        <v>9</v>
      </c>
      <c r="F33" s="32"/>
      <c r="H33" s="18">
        <f t="shared" si="1"/>
        <v>9</v>
      </c>
      <c r="I33" s="18">
        <f t="shared" si="2"/>
        <v>9</v>
      </c>
      <c r="J33" s="18">
        <f t="shared" si="3"/>
        <v>9</v>
      </c>
      <c r="K33" s="18">
        <f t="shared" si="4"/>
        <v>9</v>
      </c>
    </row>
    <row r="34" spans="1:11" x14ac:dyDescent="0.3">
      <c r="A34" s="18">
        <f>'A_END_SEM-E'!H38</f>
        <v>11</v>
      </c>
      <c r="B34" s="18">
        <f>'A_END_SEM-E'!I38</f>
        <v>11</v>
      </c>
      <c r="C34" s="18">
        <f>'A_END_SEM-E'!J38</f>
        <v>11</v>
      </c>
      <c r="D34" s="18">
        <f>'A_END_SEM-E'!K38</f>
        <v>11</v>
      </c>
      <c r="F34" s="32"/>
      <c r="H34" s="18">
        <f t="shared" si="1"/>
        <v>11</v>
      </c>
      <c r="I34" s="18">
        <f t="shared" si="2"/>
        <v>11</v>
      </c>
      <c r="J34" s="18">
        <f t="shared" si="3"/>
        <v>11</v>
      </c>
      <c r="K34" s="18">
        <f t="shared" si="4"/>
        <v>11</v>
      </c>
    </row>
    <row r="35" spans="1:11" x14ac:dyDescent="0.3">
      <c r="A35" s="18">
        <f>'A_END_SEM-E'!H39</f>
        <v>22</v>
      </c>
      <c r="B35" s="18">
        <f>'A_END_SEM-E'!I39</f>
        <v>22</v>
      </c>
      <c r="C35" s="18">
        <f>'A_END_SEM-E'!J39</f>
        <v>22</v>
      </c>
      <c r="D35" s="18">
        <f>'A_END_SEM-E'!K39</f>
        <v>22</v>
      </c>
      <c r="F35" s="32"/>
      <c r="H35" s="18">
        <f t="shared" si="1"/>
        <v>22</v>
      </c>
      <c r="I35" s="18">
        <f t="shared" si="2"/>
        <v>22</v>
      </c>
      <c r="J35" s="18">
        <f t="shared" si="3"/>
        <v>22</v>
      </c>
      <c r="K35" s="18">
        <f t="shared" si="4"/>
        <v>22</v>
      </c>
    </row>
    <row r="36" spans="1:11" x14ac:dyDescent="0.3">
      <c r="A36" s="18">
        <f>'A_END_SEM-E'!H40</f>
        <v>17</v>
      </c>
      <c r="B36" s="18">
        <f>'A_END_SEM-E'!I40</f>
        <v>17</v>
      </c>
      <c r="C36" s="18">
        <f>'A_END_SEM-E'!J40</f>
        <v>17</v>
      </c>
      <c r="D36" s="18">
        <f>'A_END_SEM-E'!K40</f>
        <v>17</v>
      </c>
      <c r="F36" s="32"/>
      <c r="H36" s="18">
        <f t="shared" si="1"/>
        <v>17</v>
      </c>
      <c r="I36" s="18">
        <f t="shared" si="2"/>
        <v>17</v>
      </c>
      <c r="J36" s="18">
        <f t="shared" si="3"/>
        <v>17</v>
      </c>
      <c r="K36" s="18">
        <f t="shared" si="4"/>
        <v>17</v>
      </c>
    </row>
    <row r="37" spans="1:11" x14ac:dyDescent="0.3">
      <c r="A37" s="18">
        <f>'A_END_SEM-E'!H41</f>
        <v>15</v>
      </c>
      <c r="B37" s="18">
        <f>'A_END_SEM-E'!I41</f>
        <v>15</v>
      </c>
      <c r="C37" s="18">
        <f>'A_END_SEM-E'!J41</f>
        <v>15</v>
      </c>
      <c r="D37" s="18">
        <f>'A_END_SEM-E'!K41</f>
        <v>15</v>
      </c>
      <c r="F37" s="32"/>
      <c r="H37" s="18">
        <f t="shared" si="1"/>
        <v>15</v>
      </c>
      <c r="I37" s="18">
        <f t="shared" si="2"/>
        <v>15</v>
      </c>
      <c r="J37" s="18">
        <f t="shared" si="3"/>
        <v>15</v>
      </c>
      <c r="K37" s="18">
        <f t="shared" si="4"/>
        <v>15</v>
      </c>
    </row>
    <row r="38" spans="1:11" x14ac:dyDescent="0.3">
      <c r="A38" s="18">
        <f>'A_END_SEM-E'!H42</f>
        <v>23</v>
      </c>
      <c r="B38" s="18">
        <f>'A_END_SEM-E'!I42</f>
        <v>23</v>
      </c>
      <c r="C38" s="18">
        <f>'A_END_SEM-E'!J42</f>
        <v>23</v>
      </c>
      <c r="D38" s="18">
        <f>'A_END_SEM-E'!K42</f>
        <v>23</v>
      </c>
      <c r="F38" s="32"/>
      <c r="H38" s="18">
        <f t="shared" si="1"/>
        <v>23</v>
      </c>
      <c r="I38" s="18">
        <f t="shared" si="2"/>
        <v>23</v>
      </c>
      <c r="J38" s="18">
        <f t="shared" si="3"/>
        <v>23</v>
      </c>
      <c r="K38" s="18">
        <f t="shared" si="4"/>
        <v>23</v>
      </c>
    </row>
    <row r="39" spans="1:11" x14ac:dyDescent="0.3">
      <c r="A39" s="18">
        <f>'A_END_SEM-E'!H43</f>
        <v>19</v>
      </c>
      <c r="B39" s="18">
        <f>'A_END_SEM-E'!I43</f>
        <v>19</v>
      </c>
      <c r="C39" s="18">
        <f>'A_END_SEM-E'!J43</f>
        <v>19</v>
      </c>
      <c r="D39" s="18">
        <f>'A_END_SEM-E'!K43</f>
        <v>19</v>
      </c>
      <c r="F39" s="32"/>
      <c r="H39" s="18">
        <f t="shared" ref="H39:H61" si="5">SUM(A39)</f>
        <v>19</v>
      </c>
      <c r="I39" s="18">
        <f t="shared" ref="I39:I61" si="6">SUM(B39)</f>
        <v>19</v>
      </c>
      <c r="J39" s="18">
        <f t="shared" ref="J39:J61" si="7">SUM(C39)</f>
        <v>19</v>
      </c>
      <c r="K39" s="18">
        <f t="shared" ref="K39:K61" si="8">SUM(D39)</f>
        <v>19</v>
      </c>
    </row>
    <row r="40" spans="1:11" x14ac:dyDescent="0.3">
      <c r="A40" s="18">
        <f>'A_END_SEM-E'!H44</f>
        <v>13</v>
      </c>
      <c r="B40" s="18">
        <f>'A_END_SEM-E'!I44</f>
        <v>13</v>
      </c>
      <c r="C40" s="18">
        <f>'A_END_SEM-E'!J44</f>
        <v>13</v>
      </c>
      <c r="D40" s="18">
        <f>'A_END_SEM-E'!K44</f>
        <v>13</v>
      </c>
      <c r="F40" s="32"/>
      <c r="H40" s="18">
        <f t="shared" si="5"/>
        <v>13</v>
      </c>
      <c r="I40" s="18">
        <f t="shared" si="6"/>
        <v>13</v>
      </c>
      <c r="J40" s="18">
        <f t="shared" si="7"/>
        <v>13</v>
      </c>
      <c r="K40" s="18">
        <f t="shared" si="8"/>
        <v>13</v>
      </c>
    </row>
    <row r="41" spans="1:11" x14ac:dyDescent="0.3">
      <c r="A41" s="18">
        <f>'A_END_SEM-E'!H45</f>
        <v>20</v>
      </c>
      <c r="B41" s="18">
        <f>'A_END_SEM-E'!I45</f>
        <v>20</v>
      </c>
      <c r="C41" s="18">
        <f>'A_END_SEM-E'!J45</f>
        <v>20</v>
      </c>
      <c r="D41" s="18">
        <f>'A_END_SEM-E'!K45</f>
        <v>20</v>
      </c>
      <c r="F41" s="32"/>
      <c r="H41" s="18">
        <f t="shared" si="5"/>
        <v>20</v>
      </c>
      <c r="I41" s="18">
        <f t="shared" si="6"/>
        <v>20</v>
      </c>
      <c r="J41" s="18">
        <f t="shared" si="7"/>
        <v>20</v>
      </c>
      <c r="K41" s="18">
        <f t="shared" si="8"/>
        <v>20</v>
      </c>
    </row>
    <row r="42" spans="1:11" x14ac:dyDescent="0.3">
      <c r="A42" s="18">
        <f>'A_END_SEM-E'!H46</f>
        <v>12</v>
      </c>
      <c r="B42" s="18">
        <f>'A_END_SEM-E'!I46</f>
        <v>12</v>
      </c>
      <c r="C42" s="18">
        <f>'A_END_SEM-E'!J46</f>
        <v>12</v>
      </c>
      <c r="D42" s="18">
        <f>'A_END_SEM-E'!K46</f>
        <v>12</v>
      </c>
      <c r="F42" s="32"/>
      <c r="H42" s="18">
        <f t="shared" si="5"/>
        <v>12</v>
      </c>
      <c r="I42" s="18">
        <f t="shared" si="6"/>
        <v>12</v>
      </c>
      <c r="J42" s="18">
        <f t="shared" si="7"/>
        <v>12</v>
      </c>
      <c r="K42" s="18">
        <f t="shared" si="8"/>
        <v>12</v>
      </c>
    </row>
    <row r="43" spans="1:11" x14ac:dyDescent="0.3">
      <c r="A43" s="18">
        <f>'A_END_SEM-E'!H47</f>
        <v>9</v>
      </c>
      <c r="B43" s="18">
        <f>'A_END_SEM-E'!I47</f>
        <v>9</v>
      </c>
      <c r="C43" s="18">
        <f>'A_END_SEM-E'!J47</f>
        <v>9</v>
      </c>
      <c r="D43" s="18">
        <f>'A_END_SEM-E'!K47</f>
        <v>9</v>
      </c>
      <c r="F43" s="32"/>
      <c r="H43" s="18">
        <f t="shared" si="5"/>
        <v>9</v>
      </c>
      <c r="I43" s="18">
        <f t="shared" si="6"/>
        <v>9</v>
      </c>
      <c r="J43" s="18">
        <f t="shared" si="7"/>
        <v>9</v>
      </c>
      <c r="K43" s="18">
        <f t="shared" si="8"/>
        <v>9</v>
      </c>
    </row>
    <row r="44" spans="1:11" x14ac:dyDescent="0.3">
      <c r="A44" s="18">
        <f>'A_END_SEM-E'!H48</f>
        <v>16</v>
      </c>
      <c r="B44" s="18">
        <f>'A_END_SEM-E'!I48</f>
        <v>16</v>
      </c>
      <c r="C44" s="18">
        <f>'A_END_SEM-E'!J48</f>
        <v>16</v>
      </c>
      <c r="D44" s="18">
        <f>'A_END_SEM-E'!K48</f>
        <v>16</v>
      </c>
      <c r="F44" s="32"/>
      <c r="H44" s="18">
        <f t="shared" si="5"/>
        <v>16</v>
      </c>
      <c r="I44" s="18">
        <f t="shared" si="6"/>
        <v>16</v>
      </c>
      <c r="J44" s="18">
        <f t="shared" si="7"/>
        <v>16</v>
      </c>
      <c r="K44" s="18">
        <f t="shared" si="8"/>
        <v>16</v>
      </c>
    </row>
    <row r="45" spans="1:11" x14ac:dyDescent="0.3">
      <c r="A45" s="18">
        <f>'A_END_SEM-E'!H49</f>
        <v>9</v>
      </c>
      <c r="B45" s="18">
        <f>'A_END_SEM-E'!I49</f>
        <v>9</v>
      </c>
      <c r="C45" s="18">
        <f>'A_END_SEM-E'!J49</f>
        <v>9</v>
      </c>
      <c r="D45" s="18">
        <f>'A_END_SEM-E'!K49</f>
        <v>9</v>
      </c>
      <c r="F45" s="32"/>
      <c r="H45" s="18">
        <f t="shared" si="5"/>
        <v>9</v>
      </c>
      <c r="I45" s="18">
        <f t="shared" si="6"/>
        <v>9</v>
      </c>
      <c r="J45" s="18">
        <f t="shared" si="7"/>
        <v>9</v>
      </c>
      <c r="K45" s="18">
        <f t="shared" si="8"/>
        <v>9</v>
      </c>
    </row>
    <row r="46" spans="1:11" x14ac:dyDescent="0.3">
      <c r="A46" s="18">
        <f>'A_END_SEM-E'!H50</f>
        <v>26</v>
      </c>
      <c r="B46" s="18">
        <f>'A_END_SEM-E'!I50</f>
        <v>26</v>
      </c>
      <c r="C46" s="18">
        <f>'A_END_SEM-E'!J50</f>
        <v>26</v>
      </c>
      <c r="D46" s="18">
        <f>'A_END_SEM-E'!K50</f>
        <v>26</v>
      </c>
      <c r="F46" s="32"/>
      <c r="H46" s="18">
        <f t="shared" si="5"/>
        <v>26</v>
      </c>
      <c r="I46" s="18">
        <f t="shared" si="6"/>
        <v>26</v>
      </c>
      <c r="J46" s="18">
        <f t="shared" si="7"/>
        <v>26</v>
      </c>
      <c r="K46" s="18">
        <f t="shared" si="8"/>
        <v>26</v>
      </c>
    </row>
    <row r="47" spans="1:11" x14ac:dyDescent="0.3">
      <c r="A47" s="18">
        <f>'A_END_SEM-E'!H51</f>
        <v>19</v>
      </c>
      <c r="B47" s="18">
        <f>'A_END_SEM-E'!I51</f>
        <v>19</v>
      </c>
      <c r="C47" s="18">
        <f>'A_END_SEM-E'!J51</f>
        <v>19</v>
      </c>
      <c r="D47" s="18">
        <f>'A_END_SEM-E'!K51</f>
        <v>19</v>
      </c>
      <c r="F47" s="32"/>
      <c r="H47" s="18">
        <f t="shared" si="5"/>
        <v>19</v>
      </c>
      <c r="I47" s="18">
        <f t="shared" si="6"/>
        <v>19</v>
      </c>
      <c r="J47" s="18">
        <f t="shared" si="7"/>
        <v>19</v>
      </c>
      <c r="K47" s="18">
        <f t="shared" si="8"/>
        <v>19</v>
      </c>
    </row>
    <row r="48" spans="1:11" x14ac:dyDescent="0.3">
      <c r="A48" s="18">
        <f>'A_END_SEM-E'!H52</f>
        <v>19</v>
      </c>
      <c r="B48" s="18">
        <f>'A_END_SEM-E'!I52</f>
        <v>19</v>
      </c>
      <c r="C48" s="18">
        <f>'A_END_SEM-E'!J52</f>
        <v>19</v>
      </c>
      <c r="D48" s="18">
        <f>'A_END_SEM-E'!K52</f>
        <v>19</v>
      </c>
      <c r="F48" s="32"/>
      <c r="H48" s="18">
        <f t="shared" si="5"/>
        <v>19</v>
      </c>
      <c r="I48" s="18">
        <f t="shared" si="6"/>
        <v>19</v>
      </c>
      <c r="J48" s="18">
        <f t="shared" si="7"/>
        <v>19</v>
      </c>
      <c r="K48" s="18">
        <f t="shared" si="8"/>
        <v>19</v>
      </c>
    </row>
    <row r="49" spans="1:11" x14ac:dyDescent="0.3">
      <c r="A49" s="18">
        <f>'A_END_SEM-E'!H53</f>
        <v>20</v>
      </c>
      <c r="B49" s="18">
        <f>'A_END_SEM-E'!I53</f>
        <v>20</v>
      </c>
      <c r="C49" s="18">
        <f>'A_END_SEM-E'!J53</f>
        <v>20</v>
      </c>
      <c r="D49" s="18">
        <f>'A_END_SEM-E'!K53</f>
        <v>20</v>
      </c>
      <c r="F49" s="32"/>
      <c r="H49" s="18">
        <f t="shared" si="5"/>
        <v>20</v>
      </c>
      <c r="I49" s="18">
        <f t="shared" si="6"/>
        <v>20</v>
      </c>
      <c r="J49" s="18">
        <f t="shared" si="7"/>
        <v>20</v>
      </c>
      <c r="K49" s="18">
        <f t="shared" si="8"/>
        <v>20</v>
      </c>
    </row>
    <row r="50" spans="1:11" x14ac:dyDescent="0.3">
      <c r="A50" s="18">
        <f>'A_END_SEM-E'!H54</f>
        <v>29</v>
      </c>
      <c r="B50" s="18">
        <f>'A_END_SEM-E'!I54</f>
        <v>29</v>
      </c>
      <c r="C50" s="18">
        <f>'A_END_SEM-E'!J54</f>
        <v>29</v>
      </c>
      <c r="D50" s="18">
        <f>'A_END_SEM-E'!K54</f>
        <v>29</v>
      </c>
      <c r="F50" s="32"/>
      <c r="H50" s="18">
        <f t="shared" si="5"/>
        <v>29</v>
      </c>
      <c r="I50" s="18">
        <f t="shared" si="6"/>
        <v>29</v>
      </c>
      <c r="J50" s="18">
        <f t="shared" si="7"/>
        <v>29</v>
      </c>
      <c r="K50" s="18">
        <f t="shared" si="8"/>
        <v>29</v>
      </c>
    </row>
    <row r="51" spans="1:11" x14ac:dyDescent="0.3">
      <c r="A51" s="18">
        <f>'A_END_SEM-E'!H55</f>
        <v>13</v>
      </c>
      <c r="B51" s="18">
        <f>'A_END_SEM-E'!I55</f>
        <v>13</v>
      </c>
      <c r="C51" s="18">
        <f>'A_END_SEM-E'!J55</f>
        <v>13</v>
      </c>
      <c r="D51" s="18">
        <f>'A_END_SEM-E'!K55</f>
        <v>13</v>
      </c>
      <c r="F51" s="32"/>
      <c r="H51" s="18">
        <f t="shared" si="5"/>
        <v>13</v>
      </c>
      <c r="I51" s="18">
        <f t="shared" si="6"/>
        <v>13</v>
      </c>
      <c r="J51" s="18">
        <f t="shared" si="7"/>
        <v>13</v>
      </c>
      <c r="K51" s="18">
        <f t="shared" si="8"/>
        <v>13</v>
      </c>
    </row>
    <row r="52" spans="1:11" x14ac:dyDescent="0.3">
      <c r="A52" s="18">
        <f>'A_END_SEM-E'!H56</f>
        <v>10</v>
      </c>
      <c r="B52" s="18">
        <f>'A_END_SEM-E'!I56</f>
        <v>10</v>
      </c>
      <c r="C52" s="18">
        <f>'A_END_SEM-E'!J56</f>
        <v>10</v>
      </c>
      <c r="D52" s="18">
        <f>'A_END_SEM-E'!K56</f>
        <v>10</v>
      </c>
      <c r="F52" s="32"/>
      <c r="H52" s="18">
        <f t="shared" si="5"/>
        <v>10</v>
      </c>
      <c r="I52" s="18">
        <f t="shared" si="6"/>
        <v>10</v>
      </c>
      <c r="J52" s="18">
        <f t="shared" si="7"/>
        <v>10</v>
      </c>
      <c r="K52" s="18">
        <f t="shared" si="8"/>
        <v>10</v>
      </c>
    </row>
    <row r="53" spans="1:11" x14ac:dyDescent="0.3">
      <c r="A53" s="18">
        <f>'A_END_SEM-E'!H57</f>
        <v>11</v>
      </c>
      <c r="B53" s="18">
        <f>'A_END_SEM-E'!I57</f>
        <v>11</v>
      </c>
      <c r="C53" s="18">
        <f>'A_END_SEM-E'!J57</f>
        <v>11</v>
      </c>
      <c r="D53" s="18">
        <f>'A_END_SEM-E'!K57</f>
        <v>11</v>
      </c>
      <c r="F53" s="32"/>
      <c r="H53" s="18">
        <f t="shared" si="5"/>
        <v>11</v>
      </c>
      <c r="I53" s="18">
        <f t="shared" si="6"/>
        <v>11</v>
      </c>
      <c r="J53" s="18">
        <f t="shared" si="7"/>
        <v>11</v>
      </c>
      <c r="K53" s="18">
        <f t="shared" si="8"/>
        <v>11</v>
      </c>
    </row>
    <row r="54" spans="1:11" x14ac:dyDescent="0.3">
      <c r="A54" s="18">
        <f>'A_END_SEM-E'!H58</f>
        <v>24</v>
      </c>
      <c r="B54" s="18">
        <f>'A_END_SEM-E'!I58</f>
        <v>24</v>
      </c>
      <c r="C54" s="18">
        <f>'A_END_SEM-E'!J58</f>
        <v>24</v>
      </c>
      <c r="D54" s="18">
        <f>'A_END_SEM-E'!K58</f>
        <v>24</v>
      </c>
      <c r="F54" s="32"/>
      <c r="H54" s="18">
        <f t="shared" si="5"/>
        <v>24</v>
      </c>
      <c r="I54" s="18">
        <f t="shared" si="6"/>
        <v>24</v>
      </c>
      <c r="J54" s="18">
        <f t="shared" si="7"/>
        <v>24</v>
      </c>
      <c r="K54" s="18">
        <f t="shared" si="8"/>
        <v>24</v>
      </c>
    </row>
    <row r="55" spans="1:11" x14ac:dyDescent="0.3">
      <c r="A55" s="18">
        <f>'A_END_SEM-E'!H59</f>
        <v>22</v>
      </c>
      <c r="B55" s="18">
        <f>'A_END_SEM-E'!I59</f>
        <v>22</v>
      </c>
      <c r="C55" s="18">
        <f>'A_END_SEM-E'!J59</f>
        <v>22</v>
      </c>
      <c r="D55" s="18">
        <f>'A_END_SEM-E'!K59</f>
        <v>22</v>
      </c>
      <c r="F55" s="32"/>
      <c r="H55" s="18">
        <f t="shared" si="5"/>
        <v>22</v>
      </c>
      <c r="I55" s="18">
        <f t="shared" si="6"/>
        <v>22</v>
      </c>
      <c r="J55" s="18">
        <f t="shared" si="7"/>
        <v>22</v>
      </c>
      <c r="K55" s="18">
        <f t="shared" si="8"/>
        <v>22</v>
      </c>
    </row>
    <row r="56" spans="1:11" x14ac:dyDescent="0.3">
      <c r="A56" s="18">
        <f>'A_END_SEM-E'!H60</f>
        <v>13</v>
      </c>
      <c r="B56" s="18">
        <f>'A_END_SEM-E'!I60</f>
        <v>13</v>
      </c>
      <c r="C56" s="18">
        <f>'A_END_SEM-E'!J60</f>
        <v>13</v>
      </c>
      <c r="D56" s="18">
        <f>'A_END_SEM-E'!K60</f>
        <v>13</v>
      </c>
      <c r="F56" s="32"/>
      <c r="H56" s="18">
        <f t="shared" si="5"/>
        <v>13</v>
      </c>
      <c r="I56" s="18">
        <f t="shared" si="6"/>
        <v>13</v>
      </c>
      <c r="J56" s="18">
        <f t="shared" si="7"/>
        <v>13</v>
      </c>
      <c r="K56" s="18">
        <f t="shared" si="8"/>
        <v>13</v>
      </c>
    </row>
    <row r="57" spans="1:11" x14ac:dyDescent="0.3">
      <c r="A57" s="18">
        <f>'A_END_SEM-E'!H61</f>
        <v>19</v>
      </c>
      <c r="B57" s="18">
        <f>'A_END_SEM-E'!I61</f>
        <v>19</v>
      </c>
      <c r="C57" s="18">
        <f>'A_END_SEM-E'!J61</f>
        <v>19</v>
      </c>
      <c r="D57" s="18">
        <f>'A_END_SEM-E'!K61</f>
        <v>19</v>
      </c>
      <c r="F57" s="32"/>
      <c r="H57" s="18">
        <f t="shared" si="5"/>
        <v>19</v>
      </c>
      <c r="I57" s="18">
        <f t="shared" si="6"/>
        <v>19</v>
      </c>
      <c r="J57" s="18">
        <f t="shared" si="7"/>
        <v>19</v>
      </c>
      <c r="K57" s="18">
        <f t="shared" si="8"/>
        <v>19</v>
      </c>
    </row>
    <row r="58" spans="1:11" x14ac:dyDescent="0.3">
      <c r="A58" s="18">
        <f>'A_END_SEM-E'!H62</f>
        <v>16</v>
      </c>
      <c r="B58" s="18">
        <f>'A_END_SEM-E'!I62</f>
        <v>16</v>
      </c>
      <c r="C58" s="18">
        <f>'A_END_SEM-E'!J62</f>
        <v>16</v>
      </c>
      <c r="D58" s="18">
        <f>'A_END_SEM-E'!K62</f>
        <v>16</v>
      </c>
      <c r="F58" s="32"/>
      <c r="H58" s="18">
        <f t="shared" si="5"/>
        <v>16</v>
      </c>
      <c r="I58" s="18">
        <f t="shared" si="6"/>
        <v>16</v>
      </c>
      <c r="J58" s="18">
        <f t="shared" si="7"/>
        <v>16</v>
      </c>
      <c r="K58" s="18">
        <f t="shared" si="8"/>
        <v>16</v>
      </c>
    </row>
    <row r="59" spans="1:11" x14ac:dyDescent="0.3">
      <c r="A59" s="18">
        <f>'A_END_SEM-E'!H63</f>
        <v>16</v>
      </c>
      <c r="B59" s="18">
        <f>'A_END_SEM-E'!I63</f>
        <v>16</v>
      </c>
      <c r="C59" s="18">
        <f>'A_END_SEM-E'!J63</f>
        <v>16</v>
      </c>
      <c r="D59" s="18">
        <f>'A_END_SEM-E'!K63</f>
        <v>16</v>
      </c>
      <c r="F59" s="32"/>
      <c r="H59" s="18">
        <f t="shared" si="5"/>
        <v>16</v>
      </c>
      <c r="I59" s="18">
        <f t="shared" si="6"/>
        <v>16</v>
      </c>
      <c r="J59" s="18">
        <f t="shared" si="7"/>
        <v>16</v>
      </c>
      <c r="K59" s="18">
        <f t="shared" si="8"/>
        <v>16</v>
      </c>
    </row>
    <row r="60" spans="1:11" x14ac:dyDescent="0.3">
      <c r="A60" s="18">
        <f>'A_END_SEM-E'!H64</f>
        <v>11</v>
      </c>
      <c r="B60" s="18">
        <f>'A_END_SEM-E'!I64</f>
        <v>11</v>
      </c>
      <c r="C60" s="18">
        <f>'A_END_SEM-E'!J64</f>
        <v>11</v>
      </c>
      <c r="D60" s="18">
        <f>'A_END_SEM-E'!K64</f>
        <v>11</v>
      </c>
      <c r="F60" s="32"/>
      <c r="H60" s="18">
        <f t="shared" si="5"/>
        <v>11</v>
      </c>
      <c r="I60" s="18">
        <f t="shared" si="6"/>
        <v>11</v>
      </c>
      <c r="J60" s="18">
        <f t="shared" si="7"/>
        <v>11</v>
      </c>
      <c r="K60" s="18">
        <f t="shared" si="8"/>
        <v>11</v>
      </c>
    </row>
    <row r="61" spans="1:11" x14ac:dyDescent="0.3">
      <c r="A61" s="18">
        <f>'A_END_SEM-E'!H65</f>
        <v>8</v>
      </c>
      <c r="B61" s="18">
        <f>'A_END_SEM-E'!I65</f>
        <v>8</v>
      </c>
      <c r="C61" s="18">
        <f>'A_END_SEM-E'!J65</f>
        <v>8</v>
      </c>
      <c r="D61" s="18">
        <f>'A_END_SEM-E'!K65</f>
        <v>8</v>
      </c>
      <c r="F61" s="32"/>
      <c r="H61" s="18">
        <f t="shared" si="5"/>
        <v>8</v>
      </c>
      <c r="I61" s="18">
        <f t="shared" si="6"/>
        <v>8</v>
      </c>
      <c r="J61" s="18">
        <f t="shared" si="7"/>
        <v>8</v>
      </c>
      <c r="K61" s="18">
        <f t="shared" si="8"/>
        <v>8</v>
      </c>
    </row>
    <row r="62" spans="1:11" x14ac:dyDescent="0.3">
      <c r="F62" s="32"/>
    </row>
    <row r="63" spans="1:11" x14ac:dyDescent="0.3">
      <c r="F63" s="32"/>
      <c r="G63" s="19" t="s">
        <v>69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92</v>
      </c>
      <c r="H64" s="35">
        <f>IF(SUM(H7:H61) &gt; 0, COUNTIF(H7:H61, "&gt;=" &amp; H4), "")</f>
        <v>33</v>
      </c>
      <c r="I64" s="35">
        <f>IF(SUM(I7:I61) &gt; 0, COUNTIF(I7:I61, "&gt;=" &amp; I4), "")</f>
        <v>33</v>
      </c>
      <c r="J64" s="35">
        <f>IF(SUM(J7:J61) &gt; 0, COUNTIF(J7:J61, "&gt;=" &amp; J4), "")</f>
        <v>33</v>
      </c>
      <c r="K64" s="35">
        <f>IF(SUM(K7:K61) &gt; 0, COUNTIF(K7:K61, "&gt;=" &amp; K4), "")</f>
        <v>33</v>
      </c>
    </row>
    <row r="65" spans="6:11" x14ac:dyDescent="0.3">
      <c r="F65" s="32"/>
      <c r="G65" s="19" t="s">
        <v>93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95</v>
      </c>
      <c r="H66" s="35">
        <f>IF(SUM(H7:H61) &gt; 0, H64/H65*100, "0")</f>
        <v>60</v>
      </c>
      <c r="I66" s="35">
        <f>IF(SUM(I7:I61) &gt; 0, I64/I65*100, "0")</f>
        <v>60</v>
      </c>
      <c r="J66" s="35">
        <f>IF(SUM(J7:J61) &gt; 0, J64/J65*100, "0")</f>
        <v>60</v>
      </c>
      <c r="K66" s="35">
        <f>IF(SUM(K7:K61) &gt; 0, K64/K65*100, "0")</f>
        <v>60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3</v>
      </c>
      <c r="F3" s="6">
        <f>A_Input_Details!F3</f>
        <v>2</v>
      </c>
      <c r="G3" s="6">
        <f>A_Input_Details!G3</f>
        <v>3</v>
      </c>
      <c r="H3" s="6">
        <f>A_Input_Details!H3</f>
        <v>2</v>
      </c>
      <c r="I3" s="6">
        <f>A_Input_Details!I3</f>
        <v>1</v>
      </c>
      <c r="J3" s="6">
        <f>A_Input_Details!J3</f>
        <v>1</v>
      </c>
      <c r="K3" s="6">
        <f>A_Input_Details!K3</f>
        <v>0</v>
      </c>
      <c r="L3" s="6">
        <f>A_Input_Details!L3</f>
        <v>0</v>
      </c>
      <c r="M3" s="6">
        <f>A_Input_Details!M3</f>
        <v>0</v>
      </c>
      <c r="N3" s="6">
        <f>A_Input_Details!N3</f>
        <v>0</v>
      </c>
      <c r="O3" s="6">
        <f>A_Input_Details!O3</f>
        <v>1</v>
      </c>
      <c r="P3" s="6">
        <f>A_Input_Details!P3</f>
        <v>1</v>
      </c>
      <c r="Q3" s="6">
        <f>A_Input_Details!Q3</f>
        <v>3</v>
      </c>
      <c r="R3" s="6">
        <f>A_Input_Details!R3</f>
        <v>0</v>
      </c>
      <c r="S3" s="6">
        <f>A_Input_Details!S3</f>
        <v>3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3</v>
      </c>
      <c r="F4" s="8">
        <f>A_Input_Details!F4</f>
        <v>2</v>
      </c>
      <c r="G4" s="8">
        <f>A_Input_Details!G4</f>
        <v>3</v>
      </c>
      <c r="H4" s="8">
        <f>A_Input_Details!H4</f>
        <v>2</v>
      </c>
      <c r="I4" s="8">
        <f>A_Input_Details!I4</f>
        <v>1</v>
      </c>
      <c r="J4" s="8">
        <f>A_Input_Details!J4</f>
        <v>1</v>
      </c>
      <c r="K4" s="8">
        <f>A_Input_Details!K4</f>
        <v>1</v>
      </c>
      <c r="L4" s="8">
        <f>A_Input_Details!L4</f>
        <v>1</v>
      </c>
      <c r="M4" s="8">
        <f>A_Input_Details!M4</f>
        <v>2</v>
      </c>
      <c r="N4" s="8">
        <f>A_Input_Details!N4</f>
        <v>3</v>
      </c>
      <c r="O4" s="8">
        <f>A_Input_Details!O4</f>
        <v>2</v>
      </c>
      <c r="P4" s="8">
        <f>A_Input_Details!P4</f>
        <v>1</v>
      </c>
      <c r="Q4" s="8">
        <f>A_Input_Details!Q4</f>
        <v>3</v>
      </c>
      <c r="R4" s="8">
        <f>A_Input_Details!R4</f>
        <v>0</v>
      </c>
      <c r="S4" s="8">
        <f>A_Input_Details!S4</f>
        <v>2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2</v>
      </c>
      <c r="F5" s="6">
        <f>A_Input_Details!F5</f>
        <v>2</v>
      </c>
      <c r="G5" s="6">
        <f>A_Input_Details!G5</f>
        <v>2</v>
      </c>
      <c r="H5" s="6">
        <f>A_Input_Details!H5</f>
        <v>2</v>
      </c>
      <c r="I5" s="6">
        <f>A_Input_Details!I5</f>
        <v>1</v>
      </c>
      <c r="J5" s="6">
        <f>A_Input_Details!J5</f>
        <v>1</v>
      </c>
      <c r="K5" s="6">
        <f>A_Input_Details!K5</f>
        <v>0</v>
      </c>
      <c r="L5" s="6">
        <f>A_Input_Details!L5</f>
        <v>0</v>
      </c>
      <c r="M5" s="6">
        <f>A_Input_Details!M5</f>
        <v>2</v>
      </c>
      <c r="N5" s="6">
        <f>A_Input_Details!N5</f>
        <v>0</v>
      </c>
      <c r="O5" s="6">
        <f>A_Input_Details!O5</f>
        <v>1</v>
      </c>
      <c r="P5" s="6">
        <f>A_Input_Details!P5</f>
        <v>1</v>
      </c>
      <c r="Q5" s="6">
        <f>A_Input_Details!Q5</f>
        <v>2</v>
      </c>
      <c r="R5" s="6">
        <f>A_Input_Details!R5</f>
        <v>0</v>
      </c>
      <c r="S5" s="6">
        <f>A_Input_Details!S5</f>
        <v>2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3</v>
      </c>
      <c r="F6" s="8">
        <f>A_Input_Details!F6</f>
        <v>2</v>
      </c>
      <c r="G6" s="8">
        <f>A_Input_Details!G6</f>
        <v>3</v>
      </c>
      <c r="H6" s="8">
        <f>A_Input_Details!H6</f>
        <v>3</v>
      </c>
      <c r="I6" s="8">
        <f>A_Input_Details!I6</f>
        <v>1</v>
      </c>
      <c r="J6" s="8">
        <f>A_Input_Details!J6</f>
        <v>1</v>
      </c>
      <c r="K6" s="8">
        <f>A_Input_Details!K6</f>
        <v>2</v>
      </c>
      <c r="L6" s="8">
        <f>A_Input_Details!L6</f>
        <v>1</v>
      </c>
      <c r="M6" s="8">
        <f>A_Input_Details!M6</f>
        <v>2</v>
      </c>
      <c r="N6" s="8">
        <f>A_Input_Details!N6</f>
        <v>0</v>
      </c>
      <c r="O6" s="8">
        <f>A_Input_Details!O6</f>
        <v>2</v>
      </c>
      <c r="P6" s="8">
        <f>A_Input_Details!P6</f>
        <v>1</v>
      </c>
      <c r="Q6" s="8">
        <f>A_Input_Details!Q6</f>
        <v>3</v>
      </c>
      <c r="R6" s="8">
        <f>A_Input_Details!R6</f>
        <v>0</v>
      </c>
      <c r="S6" s="8">
        <f>A_Input_Details!S6</f>
        <v>3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A_Input_Details!E11</f>
        <v>0</v>
      </c>
    </row>
    <row r="12" spans="1:21" x14ac:dyDescent="0.3">
      <c r="A12" s="2"/>
      <c r="B12" s="2"/>
      <c r="D12" s="13" t="s">
        <v>27</v>
      </c>
      <c r="E12" s="13">
        <f>A_Input_Details!E12</f>
        <v>0</v>
      </c>
    </row>
    <row r="13" spans="1:21" x14ac:dyDescent="0.3">
      <c r="A13" s="44" t="s">
        <v>44</v>
      </c>
      <c r="B13" s="44"/>
      <c r="D13" s="11" t="s">
        <v>30</v>
      </c>
      <c r="E13" s="11">
        <f>A_Input_Details!E13</f>
        <v>0</v>
      </c>
    </row>
    <row r="14" spans="1:21" x14ac:dyDescent="0.3">
      <c r="A14" s="3" t="s">
        <v>45</v>
      </c>
      <c r="B14" s="3">
        <f>A_Input_Details!B14</f>
        <v>50</v>
      </c>
      <c r="D14" s="13" t="s">
        <v>32</v>
      </c>
      <c r="E14" s="13">
        <f>A_Input_Details!E14</f>
        <v>0</v>
      </c>
    </row>
    <row r="15" spans="1:21" x14ac:dyDescent="0.3">
      <c r="A15" s="5" t="s">
        <v>46</v>
      </c>
      <c r="B15" s="5">
        <f>A_Input_Details!B15</f>
        <v>70</v>
      </c>
    </row>
    <row r="16" spans="1:21" x14ac:dyDescent="0.3">
      <c r="A16" s="3" t="s">
        <v>47</v>
      </c>
      <c r="B16" s="3">
        <f>A_Input_Details!B16</f>
        <v>30</v>
      </c>
      <c r="D16" s="44" t="s">
        <v>96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A_Input_Details!B17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A_Input_Details!B18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A_Input_Details!B19</f>
        <v>50</v>
      </c>
      <c r="D19" s="56" t="s">
        <v>97</v>
      </c>
      <c r="E19" s="56" t="s">
        <v>98</v>
      </c>
      <c r="F19" s="56"/>
      <c r="G19" s="56" t="s">
        <v>99</v>
      </c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28.8" x14ac:dyDescent="0.3">
      <c r="D20" s="56"/>
      <c r="E20" s="56" t="s">
        <v>100</v>
      </c>
      <c r="F20" s="36" t="s">
        <v>101</v>
      </c>
      <c r="G20" s="56" t="s">
        <v>102</v>
      </c>
      <c r="H20" s="56"/>
      <c r="I20" s="56"/>
      <c r="J20" s="56"/>
      <c r="K20" s="56"/>
      <c r="L20" s="56"/>
      <c r="M20" s="56" t="s">
        <v>103</v>
      </c>
      <c r="N20" s="56"/>
      <c r="O20" s="58" t="s">
        <v>104</v>
      </c>
      <c r="P20" s="56"/>
    </row>
    <row r="21" spans="1:16" ht="52.05" customHeight="1" x14ac:dyDescent="0.3">
      <c r="D21" s="56"/>
      <c r="E21" s="56"/>
      <c r="F21" s="58" t="s">
        <v>105</v>
      </c>
      <c r="G21" s="56" t="s">
        <v>106</v>
      </c>
      <c r="H21" s="56"/>
      <c r="I21" s="56" t="s">
        <v>107</v>
      </c>
      <c r="J21" s="56"/>
      <c r="K21" s="58" t="str">
        <f>"Weighted Level of Attainment (" &amp; B16 &amp; " SEE + " &amp; B15 &amp; " CIE)"</f>
        <v>Weighted Level of Attainment (30 SEE + 70 CIE)</v>
      </c>
      <c r="L21" s="56"/>
      <c r="M21" s="56" t="s">
        <v>108</v>
      </c>
      <c r="N21" s="56" t="s">
        <v>109</v>
      </c>
      <c r="O21" s="56"/>
      <c r="P21" s="56"/>
    </row>
    <row r="22" spans="1:16" ht="72" x14ac:dyDescent="0.3">
      <c r="D22" s="56"/>
      <c r="E22" s="56"/>
      <c r="F22" s="56"/>
      <c r="G22" s="36" t="s">
        <v>108</v>
      </c>
      <c r="H22" s="36" t="s">
        <v>109</v>
      </c>
      <c r="I22" s="36" t="s">
        <v>108</v>
      </c>
      <c r="J22" s="36" t="s">
        <v>109</v>
      </c>
      <c r="K22" s="37" t="s">
        <v>108</v>
      </c>
      <c r="L22" s="37" t="s">
        <v>109</v>
      </c>
      <c r="M22" s="56"/>
      <c r="N22" s="56"/>
      <c r="O22" s="37" t="s">
        <v>108</v>
      </c>
      <c r="P22" s="37" t="s">
        <v>109</v>
      </c>
    </row>
    <row r="23" spans="1:16" x14ac:dyDescent="0.3">
      <c r="D23" s="56" t="s">
        <v>24</v>
      </c>
      <c r="E23" s="38" t="str">
        <f>E2</f>
        <v xml:space="preserve">PO1   </v>
      </c>
      <c r="F23" s="38">
        <f>E3</f>
        <v>3</v>
      </c>
      <c r="G23" s="54">
        <f>A_External_Components!H66</f>
        <v>60</v>
      </c>
      <c r="H23" s="57">
        <f>IF(AND(G23&gt;0,G23&lt;40),1,IF(AND(G23&gt;=40,G23&lt;60),2,IF(AND(G23&gt;=60,G23&lt;=100),3,"0")))</f>
        <v>3</v>
      </c>
      <c r="I23" s="54">
        <f>A_Internal_Components!R66</f>
        <v>58.18181818181818</v>
      </c>
      <c r="J23" s="57">
        <f>IF(AND(I23&gt;0,I23&lt;40),1,IF(AND(I23&gt;=40,I23&lt;60),2,IF(AND(I23&gt;=60,I23&lt;=100),3,"0")))</f>
        <v>2</v>
      </c>
      <c r="K23" s="54">
        <f>G23*(B16/100)+I23*(B15/100)</f>
        <v>58.727272727272727</v>
      </c>
      <c r="L23" s="57">
        <f>IF(AND(K23&gt;0,K23&lt;40),1,IF(AND(K23&gt;=40,K23&lt;60),2,IF(AND(K23&gt;=60,K23&lt;=100),3,"0")))</f>
        <v>2</v>
      </c>
      <c r="M23" s="54">
        <f>E11</f>
        <v>0</v>
      </c>
      <c r="N23" s="57" t="str">
        <f>IF(AND(M23&gt;0,M23&lt;40),1,IF(AND(M23&gt;=40,M23&lt;60),2,IF(AND(M23&gt;=60,M23&lt;=100),3,"0")))</f>
        <v>0</v>
      </c>
      <c r="O23" s="54">
        <f>K23*(B17/100)+M23*(B18/100)</f>
        <v>46.981818181818184</v>
      </c>
      <c r="P23" s="57">
        <f>IF(AND(O23&gt;0,O23&lt;40),1,IF(AND(O23&gt;=40,O23&lt;60),2,IF(AND(O23&gt;=60,O23&lt;=100),3,"0")))</f>
        <v>2</v>
      </c>
    </row>
    <row r="24" spans="1:16" x14ac:dyDescent="0.3">
      <c r="D24" s="55"/>
      <c r="E24" s="39" t="str">
        <f>F2</f>
        <v xml:space="preserve">PO2   </v>
      </c>
      <c r="F24" s="39">
        <f>F3</f>
        <v>2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G2</f>
        <v xml:space="preserve">PO3   </v>
      </c>
      <c r="F25" s="38">
        <f>G3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H2</f>
        <v xml:space="preserve">PO4   </v>
      </c>
      <c r="F26" s="39">
        <f>H3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I2</f>
        <v xml:space="preserve">PO5   </v>
      </c>
      <c r="F27" s="38">
        <f>I3</f>
        <v>1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J2</f>
        <v xml:space="preserve">PO6   </v>
      </c>
      <c r="F28" s="39">
        <f>J3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K2</f>
        <v xml:space="preserve">PO7   </v>
      </c>
      <c r="F29" s="38">
        <f>K3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L2</f>
        <v xml:space="preserve">PO8   </v>
      </c>
      <c r="F30" s="39">
        <f>L3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M2</f>
        <v xml:space="preserve">PO9   </v>
      </c>
      <c r="F31" s="38">
        <f>M3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N2</f>
        <v xml:space="preserve">PO10   </v>
      </c>
      <c r="F32" s="39">
        <f>N3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O2</f>
        <v xml:space="preserve">PO11   </v>
      </c>
      <c r="F33" s="38">
        <f>O3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P2</f>
        <v xml:space="preserve">PO12   </v>
      </c>
      <c r="F34" s="39">
        <f>P3</f>
        <v>1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Q2</f>
        <v>PSO1</v>
      </c>
      <c r="F35" s="38">
        <f>Q3</f>
        <v>3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R2</f>
        <v>PSO2</v>
      </c>
      <c r="F36" s="39">
        <f>R3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S2</f>
        <v>PSO3</v>
      </c>
      <c r="F37" s="38">
        <f>S3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T2</f>
        <v>PSO4</v>
      </c>
      <c r="F38" s="39">
        <f>T3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U2</f>
        <v>PSO5</v>
      </c>
      <c r="F39" s="38">
        <f>U3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4">
        <f>A_External_Components!I66</f>
        <v>60</v>
      </c>
      <c r="H40" s="57">
        <f>IF(AND(G40&gt;0,G40&lt;40),1,IF(AND(G40&gt;=40,G40&lt;60),2,IF(AND(G40&gt;=60,G40&lt;=100),3,"0")))</f>
        <v>3</v>
      </c>
      <c r="I40" s="54">
        <f>A_Internal_Components!S66</f>
        <v>50.909090909090907</v>
      </c>
      <c r="J40" s="57">
        <f>IF(AND(I40&gt;0,I40&lt;40),1,IF(AND(I40&gt;=40,I40&lt;60),2,IF(AND(I40&gt;=60,I40&lt;=100),3,"0")))</f>
        <v>2</v>
      </c>
      <c r="K40" s="54">
        <f>G40*(B16/100)+I40*(B15/100)</f>
        <v>53.636363636363633</v>
      </c>
      <c r="L40" s="57">
        <f>IF(AND(K40&gt;0,K40&lt;40),1,IF(AND(K40&gt;=40,K40&lt;60),2,IF(AND(K40&gt;=60,K40&lt;=100),3,"0")))</f>
        <v>2</v>
      </c>
      <c r="M40" s="54">
        <f>E12</f>
        <v>0</v>
      </c>
      <c r="N40" s="57" t="str">
        <f>IF(AND(M40&gt;0,M40&lt;40),1,IF(AND(M40&gt;=40,M40&lt;60),2,IF(AND(M40&gt;=60,M40&lt;=100),3,"0")))</f>
        <v>0</v>
      </c>
      <c r="O40" s="54">
        <f>K40*(B17/100)+M40*(B18/100)</f>
        <v>42.909090909090907</v>
      </c>
      <c r="P40" s="57">
        <f>IF(AND(O40&gt;0,O40&lt;40),1,IF(AND(O40&gt;=40,O40&lt;60),2,IF(AND(O40&gt;=60,O40&lt;=100),3,"0")))</f>
        <v>2</v>
      </c>
    </row>
    <row r="41" spans="4:16" x14ac:dyDescent="0.3">
      <c r="D41" s="55"/>
      <c r="E41" s="39" t="str">
        <f>F2</f>
        <v xml:space="preserve">PO2   </v>
      </c>
      <c r="F41" s="39">
        <f>F4</f>
        <v>2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G2</f>
        <v xml:space="preserve">PO3   </v>
      </c>
      <c r="F42" s="38">
        <f>G4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H2</f>
        <v xml:space="preserve">PO4   </v>
      </c>
      <c r="F43" s="39">
        <f>H4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I2</f>
        <v xml:space="preserve">PO5   </v>
      </c>
      <c r="F44" s="38">
        <f>I4</f>
        <v>1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J2</f>
        <v xml:space="preserve">PO6   </v>
      </c>
      <c r="F45" s="39">
        <f>J4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K2</f>
        <v xml:space="preserve">PO7   </v>
      </c>
      <c r="F46" s="38">
        <f>K4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L2</f>
        <v xml:space="preserve">PO8   </v>
      </c>
      <c r="F47" s="39">
        <f>L4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M2</f>
        <v xml:space="preserve">PO9   </v>
      </c>
      <c r="F48" s="38">
        <f>M4</f>
        <v>2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N2</f>
        <v xml:space="preserve">PO10   </v>
      </c>
      <c r="F49" s="39">
        <f>N4</f>
        <v>3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O2</f>
        <v xml:space="preserve">PO11   </v>
      </c>
      <c r="F50" s="38">
        <f>O4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P2</f>
        <v xml:space="preserve">PO12   </v>
      </c>
      <c r="F51" s="39">
        <f>P4</f>
        <v>1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Q2</f>
        <v>PSO1</v>
      </c>
      <c r="F52" s="38">
        <f>Q4</f>
        <v>3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R2</f>
        <v>PSO2</v>
      </c>
      <c r="F53" s="39">
        <f>R4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S2</f>
        <v>PSO3</v>
      </c>
      <c r="F54" s="38">
        <f>S4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T2</f>
        <v>PSO4</v>
      </c>
      <c r="F55" s="39">
        <f>T4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U2</f>
        <v>PSO5</v>
      </c>
      <c r="F56" s="38">
        <f>U4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6" t="s">
        <v>30</v>
      </c>
      <c r="E57" s="38" t="str">
        <f>E2</f>
        <v xml:space="preserve">PO1   </v>
      </c>
      <c r="F57" s="38">
        <f>E5</f>
        <v>2</v>
      </c>
      <c r="G57" s="54">
        <f>A_External_Components!J66</f>
        <v>60</v>
      </c>
      <c r="H57" s="57">
        <f>IF(AND(G57&gt;0,G57&lt;40),1,IF(AND(G57&gt;=40,G57&lt;60),2,IF(AND(G57&gt;=60,G57&lt;=100),3,"0")))</f>
        <v>3</v>
      </c>
      <c r="I57" s="54">
        <f>A_Internal_Components!T66</f>
        <v>65.454545454545453</v>
      </c>
      <c r="J57" s="57">
        <f>IF(AND(I57&gt;0,I57&lt;40),1,IF(AND(I57&gt;=40,I57&lt;60),2,IF(AND(I57&gt;=60,I57&lt;=100),3,"0")))</f>
        <v>3</v>
      </c>
      <c r="K57" s="54">
        <f>G57*(B16/100)+I57*(B15/100)</f>
        <v>63.818181818181813</v>
      </c>
      <c r="L57" s="57">
        <f>IF(AND(K57&gt;0,K57&lt;40),1,IF(AND(K57&gt;=40,K57&lt;60),2,IF(AND(K57&gt;=60,K57&lt;=100),3,"0")))</f>
        <v>3</v>
      </c>
      <c r="M57" s="54">
        <f>E13</f>
        <v>0</v>
      </c>
      <c r="N57" s="57" t="str">
        <f>IF(AND(M57&gt;0,M57&lt;40),1,IF(AND(M57&gt;=40,M57&lt;60),2,IF(AND(M57&gt;=60,M57&lt;=100),3,"0")))</f>
        <v>0</v>
      </c>
      <c r="O57" s="54">
        <f>K57*(B17/100)+M57*(B18/100)</f>
        <v>51.054545454545455</v>
      </c>
      <c r="P57" s="57">
        <f>IF(AND(O57&gt;0,O57&lt;40),1,IF(AND(O57&gt;=40,O57&lt;60),2,IF(AND(O57&gt;=60,O57&lt;=100),3,"0")))</f>
        <v>2</v>
      </c>
    </row>
    <row r="58" spans="4:16" x14ac:dyDescent="0.3">
      <c r="D58" s="55"/>
      <c r="E58" s="39" t="str">
        <f>F2</f>
        <v xml:space="preserve">PO2   </v>
      </c>
      <c r="F58" s="39">
        <f>F5</f>
        <v>2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G2</f>
        <v xml:space="preserve">PO3   </v>
      </c>
      <c r="F59" s="38">
        <f>G5</f>
        <v>2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H2</f>
        <v xml:space="preserve">PO4   </v>
      </c>
      <c r="F60" s="39">
        <f>H5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I2</f>
        <v xml:space="preserve">PO5   </v>
      </c>
      <c r="F61" s="38">
        <f>I5</f>
        <v>1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J2</f>
        <v xml:space="preserve">PO6   </v>
      </c>
      <c r="F62" s="39">
        <f>J5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K2</f>
        <v xml:space="preserve">PO7   </v>
      </c>
      <c r="F63" s="38">
        <f>K5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L2</f>
        <v xml:space="preserve">PO8   </v>
      </c>
      <c r="F64" s="39">
        <f>L5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M2</f>
        <v xml:space="preserve">PO9   </v>
      </c>
      <c r="F65" s="38">
        <f>M5</f>
        <v>2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N2</f>
        <v xml:space="preserve">PO10   </v>
      </c>
      <c r="F66" s="39">
        <f>N5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O2</f>
        <v xml:space="preserve">PO11   </v>
      </c>
      <c r="F67" s="38">
        <f>O5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P2</f>
        <v xml:space="preserve">PO12   </v>
      </c>
      <c r="F68" s="39">
        <f>P5</f>
        <v>1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Q2</f>
        <v>PSO1</v>
      </c>
      <c r="F69" s="38">
        <f>Q5</f>
        <v>2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R2</f>
        <v>PSO2</v>
      </c>
      <c r="F70" s="39">
        <f>R5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S2</f>
        <v>PSO3</v>
      </c>
      <c r="F71" s="38">
        <f>S5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T2</f>
        <v>PSO4</v>
      </c>
      <c r="F72" s="39">
        <f>T5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U2</f>
        <v>PSO5</v>
      </c>
      <c r="F73" s="38">
        <f>U5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4">
        <f>A_External_Components!K66</f>
        <v>60</v>
      </c>
      <c r="H74" s="57">
        <f>IF(AND(G74&gt;0,G74&lt;40),1,IF(AND(G74&gt;=40,G74&lt;60),2,IF(AND(G74&gt;=60,G74&lt;=100),3,"0")))</f>
        <v>3</v>
      </c>
      <c r="I74" s="54">
        <f>A_Internal_Components!U66</f>
        <v>65.454545454545453</v>
      </c>
      <c r="J74" s="57">
        <f>IF(AND(I74&gt;0,I74&lt;40),1,IF(AND(I74&gt;=40,I74&lt;60),2,IF(AND(I74&gt;=60,I74&lt;=100),3,"0")))</f>
        <v>3</v>
      </c>
      <c r="K74" s="54">
        <f>G74*(B16/100)+I74*(B15/100)</f>
        <v>63.818181818181813</v>
      </c>
      <c r="L74" s="57">
        <f>IF(AND(K74&gt;0,K74&lt;40),1,IF(AND(K74&gt;=40,K74&lt;60),2,IF(AND(K74&gt;=60,K74&lt;=100),3,"0")))</f>
        <v>3</v>
      </c>
      <c r="M74" s="54">
        <f>E14</f>
        <v>0</v>
      </c>
      <c r="N74" s="57" t="str">
        <f>IF(AND(M74&gt;0,M74&lt;40),1,IF(AND(M74&gt;=40,M74&lt;60),2,IF(AND(M74&gt;=60,M74&lt;=100),3,"0")))</f>
        <v>0</v>
      </c>
      <c r="O74" s="54">
        <f>K74*(B17/100)+M74*(B18/100)</f>
        <v>51.054545454545455</v>
      </c>
      <c r="P74" s="57">
        <f>IF(AND(O74&gt;0,O74&lt;40),1,IF(AND(O74&gt;=40,O74&lt;60),2,IF(AND(O74&gt;=60,O74&lt;=100),3,"0")))</f>
        <v>2</v>
      </c>
    </row>
    <row r="75" spans="4:16" x14ac:dyDescent="0.3">
      <c r="D75" s="55"/>
      <c r="E75" s="39" t="str">
        <f>F2</f>
        <v xml:space="preserve">PO2   </v>
      </c>
      <c r="F75" s="39">
        <f>F6</f>
        <v>2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5"/>
      <c r="E76" s="38" t="str">
        <f>G2</f>
        <v xml:space="preserve">PO3   </v>
      </c>
      <c r="F76" s="38">
        <f>G6</f>
        <v>3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4:16" x14ac:dyDescent="0.3">
      <c r="D77" s="55"/>
      <c r="E77" s="39" t="str">
        <f>H2</f>
        <v xml:space="preserve">PO4   </v>
      </c>
      <c r="F77" s="39">
        <f>H6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I2</f>
        <v xml:space="preserve">PO5   </v>
      </c>
      <c r="F78" s="38">
        <f>I6</f>
        <v>1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J2</f>
        <v xml:space="preserve">PO6   </v>
      </c>
      <c r="F79" s="39">
        <f>J6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K2</f>
        <v xml:space="preserve">PO7   </v>
      </c>
      <c r="F80" s="38">
        <f>K6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21" x14ac:dyDescent="0.3">
      <c r="D81" s="55"/>
      <c r="E81" s="39" t="str">
        <f>L2</f>
        <v xml:space="preserve">PO8   </v>
      </c>
      <c r="F81" s="39">
        <f>L6</f>
        <v>1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21" x14ac:dyDescent="0.3">
      <c r="D82" s="55"/>
      <c r="E82" s="38" t="str">
        <f>M2</f>
        <v xml:space="preserve">PO9   </v>
      </c>
      <c r="F82" s="38">
        <f>M6</f>
        <v>2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21" x14ac:dyDescent="0.3">
      <c r="D83" s="55"/>
      <c r="E83" s="39" t="str">
        <f>N2</f>
        <v xml:space="preserve">PO10   </v>
      </c>
      <c r="F83" s="39">
        <f>N6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21" x14ac:dyDescent="0.3">
      <c r="D84" s="55"/>
      <c r="E84" s="38" t="str">
        <f>O2</f>
        <v xml:space="preserve">PO11   </v>
      </c>
      <c r="F84" s="38">
        <f>O6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21" x14ac:dyDescent="0.3">
      <c r="D85" s="55"/>
      <c r="E85" s="39" t="str">
        <f>P2</f>
        <v xml:space="preserve">PO12   </v>
      </c>
      <c r="F85" s="39">
        <f>P6</f>
        <v>1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21" x14ac:dyDescent="0.3">
      <c r="D86" s="55"/>
      <c r="E86" s="38" t="str">
        <f>Q2</f>
        <v>PSO1</v>
      </c>
      <c r="F86" s="38">
        <f>Q6</f>
        <v>3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21" x14ac:dyDescent="0.3">
      <c r="D87" s="55"/>
      <c r="E87" s="39" t="str">
        <f>R2</f>
        <v>PSO2</v>
      </c>
      <c r="F87" s="39">
        <f>R6</f>
        <v>0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21" x14ac:dyDescent="0.3">
      <c r="D88" s="55"/>
      <c r="E88" s="38" t="str">
        <f>S2</f>
        <v>PSO3</v>
      </c>
      <c r="F88" s="38">
        <f>S6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21" x14ac:dyDescent="0.3">
      <c r="D89" s="55"/>
      <c r="E89" s="39" t="str">
        <f>T2</f>
        <v>PSO4</v>
      </c>
      <c r="F89" s="39">
        <f>T6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21" x14ac:dyDescent="0.3">
      <c r="D90" s="55"/>
      <c r="E90" s="38" t="str">
        <f>U2</f>
        <v>PSO5</v>
      </c>
      <c r="F90" s="38">
        <f>U6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4" spans="4:21" x14ac:dyDescent="0.3">
      <c r="D94" s="44" t="s">
        <v>110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111</v>
      </c>
      <c r="F95" s="23" t="s">
        <v>112</v>
      </c>
      <c r="G95" s="23" t="s">
        <v>113</v>
      </c>
      <c r="H95" s="23" t="s">
        <v>114</v>
      </c>
      <c r="I95" s="23" t="s">
        <v>115</v>
      </c>
      <c r="J95" s="23" t="s">
        <v>116</v>
      </c>
      <c r="K95" s="23" t="s">
        <v>117</v>
      </c>
      <c r="L95" s="23" t="s">
        <v>118</v>
      </c>
      <c r="M95" s="23" t="s">
        <v>119</v>
      </c>
      <c r="N95" s="23" t="s">
        <v>120</v>
      </c>
      <c r="O95" s="23" t="s">
        <v>121</v>
      </c>
      <c r="P95" s="23" t="s">
        <v>122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4</v>
      </c>
      <c r="G96" s="25">
        <f>F25*P23</f>
        <v>6</v>
      </c>
      <c r="H96" s="25">
        <f>F26*P23</f>
        <v>4</v>
      </c>
      <c r="I96" s="25">
        <f>F27*P23</f>
        <v>2</v>
      </c>
      <c r="J96" s="25">
        <f>F28*P23</f>
        <v>2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2</v>
      </c>
      <c r="P96" s="25">
        <f>F34*P23</f>
        <v>2</v>
      </c>
      <c r="Q96" s="25">
        <f>F35*P23</f>
        <v>6</v>
      </c>
      <c r="R96" s="25">
        <f>F36*P23</f>
        <v>0</v>
      </c>
      <c r="S96" s="25">
        <f>F37*P23</f>
        <v>6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6</v>
      </c>
      <c r="F97" s="25">
        <f>F41*P40</f>
        <v>4</v>
      </c>
      <c r="G97" s="25">
        <f>F42*P40</f>
        <v>6</v>
      </c>
      <c r="H97" s="25">
        <f>F43*P40</f>
        <v>4</v>
      </c>
      <c r="I97" s="25">
        <f>F44*P40</f>
        <v>2</v>
      </c>
      <c r="J97" s="25">
        <f>F45*P40</f>
        <v>2</v>
      </c>
      <c r="K97" s="25">
        <f>F46*P40</f>
        <v>2</v>
      </c>
      <c r="L97" s="25">
        <f>F47*P40</f>
        <v>2</v>
      </c>
      <c r="M97" s="25">
        <f>F48*P40</f>
        <v>4</v>
      </c>
      <c r="N97" s="25">
        <f>F49*P40</f>
        <v>6</v>
      </c>
      <c r="O97" s="25">
        <f>F50*P40</f>
        <v>4</v>
      </c>
      <c r="P97" s="25">
        <f>F51*P40</f>
        <v>2</v>
      </c>
      <c r="Q97" s="25">
        <f>F52*P40</f>
        <v>6</v>
      </c>
      <c r="R97" s="25">
        <f>F53*P40</f>
        <v>0</v>
      </c>
      <c r="S97" s="25">
        <f>F54*P40</f>
        <v>4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4</v>
      </c>
      <c r="F98" s="25">
        <f>F58*P57</f>
        <v>4</v>
      </c>
      <c r="G98" s="25">
        <f>F59*P57</f>
        <v>4</v>
      </c>
      <c r="H98" s="25">
        <f>F60*P57</f>
        <v>4</v>
      </c>
      <c r="I98" s="25">
        <f>F61*P57</f>
        <v>2</v>
      </c>
      <c r="J98" s="25">
        <f>F62*P57</f>
        <v>2</v>
      </c>
      <c r="K98" s="25">
        <f>F63*P57</f>
        <v>0</v>
      </c>
      <c r="L98" s="25">
        <f>F64*P57</f>
        <v>0</v>
      </c>
      <c r="M98" s="25">
        <f>F65*P57</f>
        <v>4</v>
      </c>
      <c r="N98" s="25">
        <f>F66*P57</f>
        <v>0</v>
      </c>
      <c r="O98" s="25">
        <f>F67*P57</f>
        <v>2</v>
      </c>
      <c r="P98" s="25">
        <f>F68*P57</f>
        <v>2</v>
      </c>
      <c r="Q98" s="25">
        <f>F69*P57</f>
        <v>4</v>
      </c>
      <c r="R98" s="25">
        <f>F70*P57</f>
        <v>0</v>
      </c>
      <c r="S98" s="25">
        <f>F71*P57</f>
        <v>4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6</v>
      </c>
      <c r="F99" s="25">
        <f>F75*P74</f>
        <v>4</v>
      </c>
      <c r="G99" s="25">
        <f>F76*P74</f>
        <v>6</v>
      </c>
      <c r="H99" s="25">
        <f>F77*P74</f>
        <v>6</v>
      </c>
      <c r="I99" s="25">
        <f>F78*P74</f>
        <v>2</v>
      </c>
      <c r="J99" s="25">
        <f>F79*P74</f>
        <v>2</v>
      </c>
      <c r="K99" s="25">
        <f>F80*P74</f>
        <v>4</v>
      </c>
      <c r="L99" s="25">
        <f>F81*P74</f>
        <v>2</v>
      </c>
      <c r="M99" s="25">
        <f>F82*P74</f>
        <v>4</v>
      </c>
      <c r="N99" s="25">
        <f>F83*P74</f>
        <v>0</v>
      </c>
      <c r="O99" s="25">
        <f>F84*P74</f>
        <v>4</v>
      </c>
      <c r="P99" s="25">
        <f>F85*P74</f>
        <v>2</v>
      </c>
      <c r="Q99" s="25">
        <f>F86*P74</f>
        <v>6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123</v>
      </c>
      <c r="B100" s="1" t="s">
        <v>25</v>
      </c>
      <c r="C100" s="1" t="s">
        <v>124</v>
      </c>
      <c r="D100" s="1" t="s">
        <v>125</v>
      </c>
      <c r="E100" s="44" t="s">
        <v>126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</v>
      </c>
      <c r="F101" s="18">
        <f t="shared" si="0"/>
        <v>2</v>
      </c>
      <c r="G101" s="18">
        <f t="shared" si="0"/>
        <v>2</v>
      </c>
      <c r="H101" s="18">
        <f t="shared" si="0"/>
        <v>2</v>
      </c>
      <c r="I101" s="18">
        <f t="shared" si="0"/>
        <v>2</v>
      </c>
      <c r="J101" s="18">
        <f t="shared" si="0"/>
        <v>2</v>
      </c>
      <c r="K101" s="18">
        <f t="shared" si="0"/>
        <v>2</v>
      </c>
      <c r="L101" s="18">
        <f t="shared" si="0"/>
        <v>2</v>
      </c>
      <c r="M101" s="18">
        <f t="shared" si="0"/>
        <v>2</v>
      </c>
      <c r="N101" s="18">
        <f t="shared" si="0"/>
        <v>2</v>
      </c>
      <c r="O101" s="18">
        <f t="shared" si="0"/>
        <v>2</v>
      </c>
      <c r="P101" s="18">
        <f t="shared" si="0"/>
        <v>2</v>
      </c>
      <c r="Q101" s="18">
        <f t="shared" si="0"/>
        <v>2</v>
      </c>
      <c r="R101" s="18">
        <f t="shared" si="0"/>
        <v>0</v>
      </c>
      <c r="S101" s="18">
        <f t="shared" si="0"/>
        <v>2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E19:F19"/>
    <mergeCell ref="G20:L20"/>
    <mergeCell ref="I21:J21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D9:E9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topLeftCell="B1" workbookViewId="0">
      <selection activeCell="L9" sqref="L9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127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128</v>
      </c>
      <c r="E2" s="59" t="s">
        <v>129</v>
      </c>
      <c r="F2" s="59" t="s">
        <v>41</v>
      </c>
      <c r="G2" s="59" t="s">
        <v>130</v>
      </c>
      <c r="H2" s="59"/>
      <c r="I2" s="59" t="s">
        <v>131</v>
      </c>
      <c r="J2" s="59"/>
      <c r="K2" s="59" t="s">
        <v>102</v>
      </c>
      <c r="L2" s="59"/>
      <c r="M2" s="59" t="s">
        <v>103</v>
      </c>
      <c r="N2" s="59"/>
      <c r="O2" s="59" t="s">
        <v>132</v>
      </c>
      <c r="P2" s="59"/>
      <c r="Q2" s="40" t="s">
        <v>133</v>
      </c>
      <c r="R2" s="40" t="s">
        <v>134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135</v>
      </c>
      <c r="H3" s="59"/>
      <c r="I3" s="59" t="s">
        <v>136</v>
      </c>
      <c r="J3" s="59"/>
      <c r="K3" s="59" t="str">
        <f>B15 &amp; " % of CIE + " &amp; B16 &amp; " % of SEE"</f>
        <v>70 % of CIE + 30 %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137</v>
      </c>
      <c r="R3" s="40" t="s">
        <v>138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108</v>
      </c>
      <c r="H4" s="41" t="s">
        <v>139</v>
      </c>
      <c r="I4" s="41" t="s">
        <v>108</v>
      </c>
      <c r="J4" s="41" t="s">
        <v>139</v>
      </c>
      <c r="K4" s="41" t="s">
        <v>108</v>
      </c>
      <c r="L4" s="41" t="s">
        <v>139</v>
      </c>
      <c r="M4" s="41" t="s">
        <v>108</v>
      </c>
      <c r="N4" s="41" t="s">
        <v>139</v>
      </c>
      <c r="O4" s="41" t="s">
        <v>108</v>
      </c>
      <c r="P4" s="41" t="s">
        <v>139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A_Course_Attainment!G23</f>
        <v>60</v>
      </c>
      <c r="H5" s="43">
        <f>A_Course_Attainment!H23</f>
        <v>3</v>
      </c>
      <c r="I5" s="40">
        <f>A_Course_Attainment!I23</f>
        <v>58.18181818181818</v>
      </c>
      <c r="J5" s="43">
        <f>A_Course_Attainment!J23</f>
        <v>2</v>
      </c>
      <c r="K5" s="40">
        <f>A_Course_Attainment!K23</f>
        <v>58.727272727272727</v>
      </c>
      <c r="L5" s="43">
        <f>A_Course_Attainment!L23</f>
        <v>2</v>
      </c>
      <c r="M5" s="40">
        <f>A_Course_Attainment!M23</f>
        <v>0</v>
      </c>
      <c r="N5" s="43" t="str">
        <f>A_Course_Attainment!N23</f>
        <v>0</v>
      </c>
      <c r="O5" s="40">
        <f>A_Course_Attainment!O23</f>
        <v>46.981818181818184</v>
      </c>
      <c r="P5" s="43">
        <f>A_Course_Attainment!P23</f>
        <v>2</v>
      </c>
      <c r="Q5" s="42">
        <f>B19</f>
        <v>50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A_Course_Attainment!G40</f>
        <v>60</v>
      </c>
      <c r="H6" s="43">
        <f>A_Course_Attainment!H40</f>
        <v>3</v>
      </c>
      <c r="I6" s="40">
        <f>A_Course_Attainment!I40</f>
        <v>50.909090909090907</v>
      </c>
      <c r="J6" s="43">
        <f>A_Course_Attainment!J40</f>
        <v>2</v>
      </c>
      <c r="K6" s="40">
        <f>A_Course_Attainment!K40</f>
        <v>53.636363636363633</v>
      </c>
      <c r="L6" s="43">
        <f>A_Course_Attainment!L40</f>
        <v>2</v>
      </c>
      <c r="M6" s="40">
        <f>A_Course_Attainment!M40</f>
        <v>0</v>
      </c>
      <c r="N6" s="43" t="str">
        <f>A_Course_Attainment!N40</f>
        <v>0</v>
      </c>
      <c r="O6" s="40">
        <f>A_Course_Attainment!O40</f>
        <v>42.909090909090907</v>
      </c>
      <c r="P6" s="43">
        <f>A_Course_Attainment!P40</f>
        <v>2</v>
      </c>
      <c r="Q6" s="42">
        <f>B19</f>
        <v>50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A_Course_Attainment!G57</f>
        <v>60</v>
      </c>
      <c r="H7" s="43">
        <f>A_Course_Attainment!H57</f>
        <v>3</v>
      </c>
      <c r="I7" s="40">
        <f>A_Course_Attainment!I57</f>
        <v>65.454545454545453</v>
      </c>
      <c r="J7" s="43">
        <f>A_Course_Attainment!J57</f>
        <v>3</v>
      </c>
      <c r="K7" s="40">
        <f>A_Course_Attainment!K57</f>
        <v>63.818181818181813</v>
      </c>
      <c r="L7" s="43">
        <f>A_Course_Attainment!L57</f>
        <v>3</v>
      </c>
      <c r="M7" s="40">
        <f>A_Course_Attainment!M57</f>
        <v>0</v>
      </c>
      <c r="N7" s="43" t="str">
        <f>A_Course_Attainment!N57</f>
        <v>0</v>
      </c>
      <c r="O7" s="40">
        <f>A_Course_Attainment!O57</f>
        <v>51.054545454545455</v>
      </c>
      <c r="P7" s="43">
        <f>A_Course_Attainment!P57</f>
        <v>2</v>
      </c>
      <c r="Q7" s="42">
        <f>B19</f>
        <v>50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A_Course_Attainment!G74</f>
        <v>60</v>
      </c>
      <c r="H8" s="43">
        <f>A_Course_Attainment!H74</f>
        <v>3</v>
      </c>
      <c r="I8" s="40">
        <f>A_Course_Attainment!I74</f>
        <v>65.454545454545453</v>
      </c>
      <c r="J8" s="43">
        <f>A_Course_Attainment!J74</f>
        <v>3</v>
      </c>
      <c r="K8" s="40">
        <f>A_Course_Attainment!K74</f>
        <v>63.818181818181813</v>
      </c>
      <c r="L8" s="43">
        <f>A_Course_Attainment!L74</f>
        <v>3</v>
      </c>
      <c r="M8" s="40">
        <f>A_Course_Attainment!M74</f>
        <v>0</v>
      </c>
      <c r="N8" s="43" t="str">
        <f>A_Course_Attainment!N74</f>
        <v>0</v>
      </c>
      <c r="O8" s="40">
        <f>A_Course_Attainment!O74</f>
        <v>51.054545454545455</v>
      </c>
      <c r="P8" s="43">
        <f>A_Course_Attainment!P74</f>
        <v>2</v>
      </c>
      <c r="Q8" s="42">
        <f>B19</f>
        <v>50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A_Input_Details!B14</f>
        <v>50</v>
      </c>
    </row>
    <row r="15" spans="1:18" x14ac:dyDescent="0.3">
      <c r="A15" s="5" t="s">
        <v>46</v>
      </c>
      <c r="B15" s="5">
        <f>A_Input_Details!B15</f>
        <v>70</v>
      </c>
    </row>
    <row r="16" spans="1:18" x14ac:dyDescent="0.3">
      <c r="A16" s="3" t="s">
        <v>47</v>
      </c>
      <c r="B16" s="3">
        <f>A_Input_Details!B16</f>
        <v>30</v>
      </c>
    </row>
    <row r="17" spans="1:2" x14ac:dyDescent="0.3">
      <c r="A17" s="5" t="s">
        <v>48</v>
      </c>
      <c r="B17" s="5">
        <f>A_Input_Details!B17</f>
        <v>80</v>
      </c>
    </row>
    <row r="18" spans="1:2" x14ac:dyDescent="0.3">
      <c r="A18" s="3" t="s">
        <v>42</v>
      </c>
      <c r="B18" s="3">
        <f>A_Input_Details!B18</f>
        <v>20</v>
      </c>
    </row>
    <row r="19" spans="1:2" x14ac:dyDescent="0.3">
      <c r="A19" s="5" t="s">
        <v>49</v>
      </c>
      <c r="B19" s="5">
        <f>A_Input_Details!B19</f>
        <v>50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2024-03-15T10:15:58Z</dcterms:created>
  <dcterms:modified xsi:type="dcterms:W3CDTF">2024-03-15T10:26:13Z</dcterms:modified>
</cp:coreProperties>
</file>