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25" documentId="11_D2D11A05531F6279141A64C860417238BC4B7F12" xr6:coauthVersionLast="47" xr6:coauthVersionMax="47" xr10:uidLastSave="{62AE0357-5425-4104-BBB2-F201E48F5A24}"/>
  <bookViews>
    <workbookView xWindow="22932" yWindow="-108" windowWidth="23256" windowHeight="12456" firstSheet="2" activeTab="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6" i="8"/>
  <c r="Q5" i="8"/>
  <c r="Q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6" i="7"/>
  <c r="E46" i="7"/>
  <c r="E45" i="7"/>
  <c r="E44" i="7"/>
  <c r="E43" i="7"/>
  <c r="E42" i="7"/>
  <c r="E41" i="7"/>
  <c r="E40" i="7"/>
  <c r="F39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M23" i="7"/>
  <c r="N23" i="7" s="1"/>
  <c r="N4" i="8" s="1"/>
  <c r="E23" i="7"/>
  <c r="B19" i="7"/>
  <c r="B17" i="7"/>
  <c r="B15" i="7"/>
  <c r="E14" i="7"/>
  <c r="M74" i="7" s="1"/>
  <c r="B14" i="7"/>
  <c r="E13" i="7"/>
  <c r="M57" i="7" s="1"/>
  <c r="E12" i="7"/>
  <c r="M40" i="7" s="1"/>
  <c r="E11" i="7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T3" i="7"/>
  <c r="F38" i="7" s="1"/>
  <c r="S3" i="7"/>
  <c r="F37" i="7" s="1"/>
  <c r="R3" i="7"/>
  <c r="F36" i="7" s="1"/>
  <c r="Q3" i="7"/>
  <c r="F35" i="7" s="1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S54" i="4"/>
  <c r="C50" i="6" s="1"/>
  <c r="J50" i="6" s="1"/>
  <c r="O6" i="4"/>
  <c r="N6" i="4"/>
  <c r="M6" i="4"/>
  <c r="L6" i="4"/>
  <c r="K6" i="4"/>
  <c r="J6" i="4"/>
  <c r="I6" i="4"/>
  <c r="H6" i="4"/>
  <c r="G6" i="4"/>
  <c r="T45" i="4" s="1"/>
  <c r="D41" i="6" s="1"/>
  <c r="K41" i="6" s="1"/>
  <c r="F6" i="4"/>
  <c r="E6" i="4"/>
  <c r="D6" i="4"/>
  <c r="S36" i="4" s="1"/>
  <c r="C32" i="6" s="1"/>
  <c r="J32" i="6" s="1"/>
  <c r="C6" i="4"/>
  <c r="H20" i="3"/>
  <c r="F16" i="5" s="1"/>
  <c r="F6" i="3"/>
  <c r="E6" i="3"/>
  <c r="D6" i="3"/>
  <c r="C6" i="3"/>
  <c r="J55" i="3" s="1"/>
  <c r="H51" i="5" s="1"/>
  <c r="L48" i="2"/>
  <c r="B44" i="5" s="1"/>
  <c r="L27" i="2"/>
  <c r="B23" i="5" s="1"/>
  <c r="L15" i="2"/>
  <c r="B11" i="5" s="1"/>
  <c r="I6" i="2"/>
  <c r="H6" i="2"/>
  <c r="G6" i="2"/>
  <c r="F6" i="2"/>
  <c r="E6" i="2"/>
  <c r="D6" i="2"/>
  <c r="C6" i="2"/>
  <c r="N56" i="2" s="1"/>
  <c r="D52" i="5" s="1"/>
  <c r="B18" i="1"/>
  <c r="B16" i="1"/>
  <c r="T48" i="4" l="1"/>
  <c r="D44" i="6" s="1"/>
  <c r="K44" i="6" s="1"/>
  <c r="T54" i="4"/>
  <c r="D50" i="6" s="1"/>
  <c r="K50" i="6" s="1"/>
  <c r="S18" i="4"/>
  <c r="C14" i="6" s="1"/>
  <c r="J14" i="6" s="1"/>
  <c r="T18" i="4"/>
  <c r="D14" i="6" s="1"/>
  <c r="K14" i="6" s="1"/>
  <c r="H56" i="3"/>
  <c r="F52" i="5" s="1"/>
  <c r="I20" i="3"/>
  <c r="G16" i="5" s="1"/>
  <c r="I47" i="3"/>
  <c r="G43" i="5" s="1"/>
  <c r="K20" i="3"/>
  <c r="I16" i="5" s="1"/>
  <c r="K47" i="3"/>
  <c r="I43" i="5" s="1"/>
  <c r="I22" i="3"/>
  <c r="G18" i="5" s="1"/>
  <c r="I49" i="3"/>
  <c r="G45" i="5" s="1"/>
  <c r="I23" i="3"/>
  <c r="G19" i="5" s="1"/>
  <c r="I50" i="3"/>
  <c r="G46" i="5" s="1"/>
  <c r="I41" i="3"/>
  <c r="G37" i="5" s="1"/>
  <c r="J11" i="3"/>
  <c r="H7" i="5" s="1"/>
  <c r="I13" i="3"/>
  <c r="G9" i="5" s="1"/>
  <c r="I29" i="3"/>
  <c r="G25" i="5" s="1"/>
  <c r="I56" i="3"/>
  <c r="G52" i="5" s="1"/>
  <c r="H14" i="3"/>
  <c r="F10" i="5" s="1"/>
  <c r="K29" i="3"/>
  <c r="I25" i="5" s="1"/>
  <c r="K56" i="3"/>
  <c r="I52" i="5" s="1"/>
  <c r="P52" i="5" s="1"/>
  <c r="I14" i="3"/>
  <c r="G10" i="5" s="1"/>
  <c r="I31" i="3"/>
  <c r="G27" i="5" s="1"/>
  <c r="J14" i="3"/>
  <c r="H10" i="5" s="1"/>
  <c r="I32" i="3"/>
  <c r="G28" i="5" s="1"/>
  <c r="K15" i="3"/>
  <c r="I11" i="5" s="1"/>
  <c r="I38" i="3"/>
  <c r="G34" i="5" s="1"/>
  <c r="I16" i="3"/>
  <c r="G12" i="5" s="1"/>
  <c r="K38" i="3"/>
  <c r="I34" i="5" s="1"/>
  <c r="I3" i="3"/>
  <c r="G3" i="5" s="1"/>
  <c r="K4" i="3"/>
  <c r="I4" i="5" s="1"/>
  <c r="K17" i="3"/>
  <c r="I13" i="5" s="1"/>
  <c r="I40" i="3"/>
  <c r="G36" i="5" s="1"/>
  <c r="L16" i="2"/>
  <c r="B12" i="5" s="1"/>
  <c r="L37" i="2"/>
  <c r="B33" i="5" s="1"/>
  <c r="M3" i="2"/>
  <c r="C3" i="5" s="1"/>
  <c r="N4" i="2"/>
  <c r="D4" i="5" s="1"/>
  <c r="P4" i="5" s="1"/>
  <c r="K12" i="2"/>
  <c r="A8" i="5" s="1"/>
  <c r="K15" i="2"/>
  <c r="A11" i="5" s="1"/>
  <c r="K18" i="2"/>
  <c r="A14" i="5" s="1"/>
  <c r="K21" i="2"/>
  <c r="A17" i="5" s="1"/>
  <c r="K24" i="2"/>
  <c r="A20" i="5" s="1"/>
  <c r="K27" i="2"/>
  <c r="A23" i="5" s="1"/>
  <c r="K30" i="2"/>
  <c r="A26" i="5" s="1"/>
  <c r="K33" i="2"/>
  <c r="A29" i="5" s="1"/>
  <c r="K36" i="2"/>
  <c r="A32" i="5" s="1"/>
  <c r="K39" i="2"/>
  <c r="A35" i="5" s="1"/>
  <c r="K42" i="2"/>
  <c r="A38" i="5" s="1"/>
  <c r="K45" i="2"/>
  <c r="A41" i="5" s="1"/>
  <c r="K48" i="2"/>
  <c r="A44" i="5" s="1"/>
  <c r="K51" i="2"/>
  <c r="A47" i="5" s="1"/>
  <c r="L54" i="2"/>
  <c r="B50" i="5" s="1"/>
  <c r="H29" i="3"/>
  <c r="F25" i="5" s="1"/>
  <c r="H38" i="3"/>
  <c r="F34" i="5" s="1"/>
  <c r="H47" i="3"/>
  <c r="F43" i="5" s="1"/>
  <c r="T15" i="4"/>
  <c r="D11" i="6" s="1"/>
  <c r="K11" i="6" s="1"/>
  <c r="T33" i="4"/>
  <c r="D29" i="6" s="1"/>
  <c r="K29" i="6" s="1"/>
  <c r="T51" i="4"/>
  <c r="D47" i="6" s="1"/>
  <c r="K47" i="6" s="1"/>
  <c r="M18" i="2"/>
  <c r="C14" i="5" s="1"/>
  <c r="S57" i="4"/>
  <c r="C53" i="6" s="1"/>
  <c r="J53" i="6" s="1"/>
  <c r="M15" i="2"/>
  <c r="C11" i="5" s="1"/>
  <c r="N36" i="2"/>
  <c r="D32" i="5" s="1"/>
  <c r="R3" i="4"/>
  <c r="B3" i="6" s="1"/>
  <c r="I3" i="6" s="1"/>
  <c r="S21" i="4"/>
  <c r="C17" i="6" s="1"/>
  <c r="J17" i="6" s="1"/>
  <c r="S39" i="4"/>
  <c r="C35" i="6" s="1"/>
  <c r="J35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K49" i="2"/>
  <c r="A45" i="5" s="1"/>
  <c r="K52" i="2"/>
  <c r="A48" i="5" s="1"/>
  <c r="K56" i="2"/>
  <c r="A52" i="5" s="1"/>
  <c r="M52" i="5" s="1"/>
  <c r="J3" i="3"/>
  <c r="H3" i="5" s="1"/>
  <c r="H3" i="3"/>
  <c r="F3" i="5" s="1"/>
  <c r="K27" i="3"/>
  <c r="I23" i="5" s="1"/>
  <c r="K24" i="3"/>
  <c r="I20" i="5" s="1"/>
  <c r="K21" i="3"/>
  <c r="I17" i="5" s="1"/>
  <c r="J23" i="3"/>
  <c r="H19" i="5" s="1"/>
  <c r="J20" i="3"/>
  <c r="H16" i="5" s="1"/>
  <c r="J17" i="3"/>
  <c r="H13" i="5" s="1"/>
  <c r="K3" i="3"/>
  <c r="I3" i="5" s="1"/>
  <c r="K14" i="3"/>
  <c r="I10" i="5" s="1"/>
  <c r="H23" i="3"/>
  <c r="F19" i="5" s="1"/>
  <c r="H32" i="3"/>
  <c r="F28" i="5" s="1"/>
  <c r="H41" i="3"/>
  <c r="F37" i="5" s="1"/>
  <c r="H50" i="3"/>
  <c r="F46" i="5" s="1"/>
  <c r="T21" i="4"/>
  <c r="D17" i="6" s="1"/>
  <c r="K17" i="6" s="1"/>
  <c r="T39" i="4"/>
  <c r="D35" i="6" s="1"/>
  <c r="K35" i="6" s="1"/>
  <c r="T57" i="4"/>
  <c r="D53" i="6" s="1"/>
  <c r="K53" i="6" s="1"/>
  <c r="N18" i="2"/>
  <c r="D14" i="5" s="1"/>
  <c r="S24" i="4"/>
  <c r="C20" i="6" s="1"/>
  <c r="J20" i="6" s="1"/>
  <c r="S42" i="4"/>
  <c r="C38" i="6" s="1"/>
  <c r="J38" i="6" s="1"/>
  <c r="M21" i="2"/>
  <c r="C17" i="5" s="1"/>
  <c r="M33" i="2"/>
  <c r="C29" i="5" s="1"/>
  <c r="M48" i="2"/>
  <c r="C44" i="5" s="1"/>
  <c r="N24" i="2"/>
  <c r="D20" i="5" s="1"/>
  <c r="N39" i="2"/>
  <c r="D35" i="5" s="1"/>
  <c r="N51" i="2"/>
  <c r="D47" i="5" s="1"/>
  <c r="L40" i="2"/>
  <c r="B36" i="5" s="1"/>
  <c r="N36" i="5" s="1"/>
  <c r="Q4" i="4"/>
  <c r="A4" i="6" s="1"/>
  <c r="H4" i="6" s="1"/>
  <c r="M13" i="2"/>
  <c r="C9" i="5" s="1"/>
  <c r="M19" i="2"/>
  <c r="C15" i="5" s="1"/>
  <c r="M22" i="2"/>
  <c r="C18" i="5" s="1"/>
  <c r="M25" i="2"/>
  <c r="C21" i="5" s="1"/>
  <c r="M28" i="2"/>
  <c r="C24" i="5" s="1"/>
  <c r="M31" i="2"/>
  <c r="C27" i="5" s="1"/>
  <c r="M34" i="2"/>
  <c r="C30" i="5" s="1"/>
  <c r="M37" i="2"/>
  <c r="C33" i="5" s="1"/>
  <c r="M40" i="2"/>
  <c r="C36" i="5" s="1"/>
  <c r="M43" i="2"/>
  <c r="C39" i="5" s="1"/>
  <c r="M46" i="2"/>
  <c r="C42" i="5" s="1"/>
  <c r="M49" i="2"/>
  <c r="C45" i="5" s="1"/>
  <c r="M52" i="2"/>
  <c r="C48" i="5" s="1"/>
  <c r="M56" i="2"/>
  <c r="C52" i="5" s="1"/>
  <c r="K23" i="3"/>
  <c r="I19" i="5" s="1"/>
  <c r="K32" i="3"/>
  <c r="I28" i="5" s="1"/>
  <c r="K41" i="3"/>
  <c r="I37" i="5" s="1"/>
  <c r="K50" i="3"/>
  <c r="I46" i="5" s="1"/>
  <c r="S4" i="4"/>
  <c r="C4" i="6" s="1"/>
  <c r="J4" i="6" s="1"/>
  <c r="T24" i="4"/>
  <c r="D20" i="6" s="1"/>
  <c r="K20" i="6" s="1"/>
  <c r="T42" i="4"/>
  <c r="D38" i="6" s="1"/>
  <c r="K38" i="6" s="1"/>
  <c r="N3" i="2"/>
  <c r="D3" i="5" s="1"/>
  <c r="L21" i="2"/>
  <c r="B17" i="5" s="1"/>
  <c r="L30" i="2"/>
  <c r="B26" i="5" s="1"/>
  <c r="L39" i="2"/>
  <c r="B35" i="5" s="1"/>
  <c r="L42" i="2"/>
  <c r="B38" i="5" s="1"/>
  <c r="L45" i="2"/>
  <c r="B41" i="5" s="1"/>
  <c r="M54" i="2"/>
  <c r="C50" i="5" s="1"/>
  <c r="M12" i="2"/>
  <c r="C8" i="5" s="1"/>
  <c r="M30" i="2"/>
  <c r="C26" i="5" s="1"/>
  <c r="M45" i="2"/>
  <c r="C41" i="5" s="1"/>
  <c r="T36" i="4"/>
  <c r="D32" i="6" s="1"/>
  <c r="K32" i="6" s="1"/>
  <c r="N27" i="2"/>
  <c r="D23" i="5" s="1"/>
  <c r="L19" i="2"/>
  <c r="B15" i="5" s="1"/>
  <c r="L43" i="2"/>
  <c r="B39" i="5" s="1"/>
  <c r="M16" i="2"/>
  <c r="C12" i="5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N49" i="2"/>
  <c r="D45" i="5" s="1"/>
  <c r="K53" i="2"/>
  <c r="A49" i="5" s="1"/>
  <c r="H11" i="3"/>
  <c r="F7" i="5" s="1"/>
  <c r="H17" i="3"/>
  <c r="F13" i="5" s="1"/>
  <c r="I25" i="3"/>
  <c r="G21" i="5" s="1"/>
  <c r="I34" i="3"/>
  <c r="G30" i="5" s="1"/>
  <c r="I43" i="3"/>
  <c r="G39" i="5" s="1"/>
  <c r="I52" i="3"/>
  <c r="G48" i="5" s="1"/>
  <c r="Q57" i="4"/>
  <c r="A53" i="6" s="1"/>
  <c r="H53" i="6" s="1"/>
  <c r="S27" i="4"/>
  <c r="C23" i="6" s="1"/>
  <c r="J23" i="6" s="1"/>
  <c r="S45" i="4"/>
  <c r="C41" i="6" s="1"/>
  <c r="J41" i="6" s="1"/>
  <c r="M55" i="2"/>
  <c r="C51" i="5" s="1"/>
  <c r="O51" i="5" s="1"/>
  <c r="K55" i="2"/>
  <c r="A51" i="5" s="1"/>
  <c r="M57" i="2"/>
  <c r="C53" i="5" s="1"/>
  <c r="L57" i="2"/>
  <c r="B53" i="5" s="1"/>
  <c r="K57" i="2"/>
  <c r="A53" i="5" s="1"/>
  <c r="N55" i="2"/>
  <c r="D51" i="5" s="1"/>
  <c r="N52" i="2"/>
  <c r="D48" i="5" s="1"/>
  <c r="L33" i="2"/>
  <c r="B29" i="5" s="1"/>
  <c r="M24" i="2"/>
  <c r="C20" i="5" s="1"/>
  <c r="M36" i="2"/>
  <c r="C32" i="5" s="1"/>
  <c r="M42" i="2"/>
  <c r="C38" i="5" s="1"/>
  <c r="M51" i="2"/>
  <c r="C47" i="5" s="1"/>
  <c r="L13" i="2"/>
  <c r="B9" i="5" s="1"/>
  <c r="L25" i="2"/>
  <c r="B21" i="5" s="1"/>
  <c r="L49" i="2"/>
  <c r="B45" i="5" s="1"/>
  <c r="N45" i="5" s="1"/>
  <c r="B16" i="8"/>
  <c r="K2" i="8" s="1"/>
  <c r="B16" i="7"/>
  <c r="K21" i="7" s="1"/>
  <c r="K11" i="2"/>
  <c r="A7" i="5" s="1"/>
  <c r="K14" i="2"/>
  <c r="A10" i="5" s="1"/>
  <c r="M10" i="5" s="1"/>
  <c r="K17" i="2"/>
  <c r="A13" i="5" s="1"/>
  <c r="M13" i="5" s="1"/>
  <c r="K20" i="2"/>
  <c r="A16" i="5" s="1"/>
  <c r="M16" i="5" s="1"/>
  <c r="K23" i="2"/>
  <c r="A19" i="5" s="1"/>
  <c r="K26" i="2"/>
  <c r="A22" i="5" s="1"/>
  <c r="K29" i="2"/>
  <c r="A25" i="5" s="1"/>
  <c r="K32" i="2"/>
  <c r="A28" i="5" s="1"/>
  <c r="K35" i="2"/>
  <c r="A31" i="5" s="1"/>
  <c r="M31" i="5" s="1"/>
  <c r="K38" i="2"/>
  <c r="A34" i="5" s="1"/>
  <c r="K41" i="2"/>
  <c r="A37" i="5" s="1"/>
  <c r="K44" i="2"/>
  <c r="A40" i="5" s="1"/>
  <c r="K47" i="2"/>
  <c r="A43" i="5" s="1"/>
  <c r="K50" i="2"/>
  <c r="A46" i="5" s="1"/>
  <c r="M46" i="5" s="1"/>
  <c r="L53" i="2"/>
  <c r="B49" i="5" s="1"/>
  <c r="N57" i="2"/>
  <c r="D53" i="5" s="1"/>
  <c r="I11" i="3"/>
  <c r="G7" i="5" s="1"/>
  <c r="I17" i="3"/>
  <c r="G13" i="5" s="1"/>
  <c r="H26" i="3"/>
  <c r="F22" i="5" s="1"/>
  <c r="H35" i="3"/>
  <c r="F31" i="5" s="1"/>
  <c r="H44" i="3"/>
  <c r="F40" i="5" s="1"/>
  <c r="H53" i="3"/>
  <c r="F49" i="5" s="1"/>
  <c r="T11" i="4"/>
  <c r="D7" i="6" s="1"/>
  <c r="K7" i="6" s="1"/>
  <c r="T27" i="4"/>
  <c r="D23" i="6" s="1"/>
  <c r="K23" i="6" s="1"/>
  <c r="M27" i="2"/>
  <c r="C23" i="5" s="1"/>
  <c r="M39" i="2"/>
  <c r="C35" i="5" s="1"/>
  <c r="N54" i="2"/>
  <c r="D50" i="5" s="1"/>
  <c r="N12" i="2"/>
  <c r="D8" i="5" s="1"/>
  <c r="L22" i="2"/>
  <c r="B18" i="5" s="1"/>
  <c r="N18" i="5" s="1"/>
  <c r="L34" i="2"/>
  <c r="B30" i="5" s="1"/>
  <c r="L46" i="2"/>
  <c r="B42" i="5" s="1"/>
  <c r="L52" i="2"/>
  <c r="B48" i="5" s="1"/>
  <c r="L14" i="2"/>
  <c r="B10" i="5" s="1"/>
  <c r="N10" i="5" s="1"/>
  <c r="L23" i="2"/>
  <c r="B19" i="5" s="1"/>
  <c r="N19" i="5" s="1"/>
  <c r="L29" i="2"/>
  <c r="B25" i="5" s="1"/>
  <c r="N25" i="5" s="1"/>
  <c r="L32" i="2"/>
  <c r="B28" i="5" s="1"/>
  <c r="N28" i="5" s="1"/>
  <c r="L35" i="2"/>
  <c r="B31" i="5" s="1"/>
  <c r="L38" i="2"/>
  <c r="B34" i="5" s="1"/>
  <c r="L41" i="2"/>
  <c r="B37" i="5" s="1"/>
  <c r="N37" i="5" s="1"/>
  <c r="L44" i="2"/>
  <c r="B40" i="5" s="1"/>
  <c r="L47" i="2"/>
  <c r="B43" i="5" s="1"/>
  <c r="N43" i="5" s="1"/>
  <c r="L50" i="2"/>
  <c r="B46" i="5" s="1"/>
  <c r="N46" i="5" s="1"/>
  <c r="M53" i="2"/>
  <c r="C49" i="5" s="1"/>
  <c r="I26" i="3"/>
  <c r="G22" i="5" s="1"/>
  <c r="I35" i="3"/>
  <c r="G31" i="5" s="1"/>
  <c r="I44" i="3"/>
  <c r="G40" i="5" s="1"/>
  <c r="I53" i="3"/>
  <c r="G49" i="5" s="1"/>
  <c r="T38" i="4"/>
  <c r="D34" i="6" s="1"/>
  <c r="K34" i="6" s="1"/>
  <c r="S12" i="4"/>
  <c r="C8" i="6" s="1"/>
  <c r="J8" i="6" s="1"/>
  <c r="S30" i="4"/>
  <c r="C26" i="6" s="1"/>
  <c r="J26" i="6" s="1"/>
  <c r="S48" i="4"/>
  <c r="C44" i="6" s="1"/>
  <c r="J44" i="6" s="1"/>
  <c r="N21" i="2"/>
  <c r="D17" i="5" s="1"/>
  <c r="N30" i="2"/>
  <c r="D26" i="5" s="1"/>
  <c r="N42" i="2"/>
  <c r="D38" i="5" s="1"/>
  <c r="L55" i="2"/>
  <c r="B51" i="5" s="1"/>
  <c r="L28" i="2"/>
  <c r="B24" i="5" s="1"/>
  <c r="L56" i="2"/>
  <c r="B52" i="5" s="1"/>
  <c r="N52" i="5" s="1"/>
  <c r="B18" i="8"/>
  <c r="B18" i="7"/>
  <c r="L11" i="2"/>
  <c r="B7" i="5" s="1"/>
  <c r="L20" i="2"/>
  <c r="B16" i="5" s="1"/>
  <c r="N16" i="5" s="1"/>
  <c r="K3" i="2"/>
  <c r="A3" i="5" s="1"/>
  <c r="M3" i="5" s="1"/>
  <c r="M11" i="2"/>
  <c r="C7" i="5" s="1"/>
  <c r="O7" i="5" s="1"/>
  <c r="M14" i="2"/>
  <c r="C10" i="5" s="1"/>
  <c r="O10" i="5" s="1"/>
  <c r="M17" i="2"/>
  <c r="C13" i="5" s="1"/>
  <c r="M20" i="2"/>
  <c r="C16" i="5" s="1"/>
  <c r="M23" i="2"/>
  <c r="C19" i="5" s="1"/>
  <c r="O19" i="5" s="1"/>
  <c r="M26" i="2"/>
  <c r="C22" i="5" s="1"/>
  <c r="M29" i="2"/>
  <c r="C25" i="5" s="1"/>
  <c r="M32" i="2"/>
  <c r="C28" i="5" s="1"/>
  <c r="M35" i="2"/>
  <c r="C31" i="5" s="1"/>
  <c r="M38" i="2"/>
  <c r="C34" i="5" s="1"/>
  <c r="M41" i="2"/>
  <c r="C37" i="5" s="1"/>
  <c r="M44" i="2"/>
  <c r="C40" i="5" s="1"/>
  <c r="M47" i="2"/>
  <c r="C43" i="5" s="1"/>
  <c r="M50" i="2"/>
  <c r="C46" i="5" s="1"/>
  <c r="N53" i="2"/>
  <c r="D49" i="5" s="1"/>
  <c r="K11" i="3"/>
  <c r="I7" i="5" s="1"/>
  <c r="K18" i="3"/>
  <c r="I14" i="5" s="1"/>
  <c r="K26" i="3"/>
  <c r="I22" i="5" s="1"/>
  <c r="K35" i="3"/>
  <c r="I31" i="5" s="1"/>
  <c r="K44" i="3"/>
  <c r="I40" i="5" s="1"/>
  <c r="K53" i="3"/>
  <c r="I49" i="5" s="1"/>
  <c r="T12" i="4"/>
  <c r="D8" i="6" s="1"/>
  <c r="K8" i="6" s="1"/>
  <c r="T30" i="4"/>
  <c r="D26" i="6" s="1"/>
  <c r="K26" i="6" s="1"/>
  <c r="L12" i="2"/>
  <c r="B8" i="5" s="1"/>
  <c r="L18" i="2"/>
  <c r="B14" i="5" s="1"/>
  <c r="L24" i="2"/>
  <c r="B20" i="5" s="1"/>
  <c r="L36" i="2"/>
  <c r="B32" i="5" s="1"/>
  <c r="L51" i="2"/>
  <c r="B47" i="5" s="1"/>
  <c r="N15" i="2"/>
  <c r="D11" i="5" s="1"/>
  <c r="P11" i="5" s="1"/>
  <c r="N33" i="2"/>
  <c r="D29" i="5" s="1"/>
  <c r="N45" i="2"/>
  <c r="D41" i="5" s="1"/>
  <c r="N48" i="2"/>
  <c r="D44" i="5" s="1"/>
  <c r="L31" i="2"/>
  <c r="B27" i="5" s="1"/>
  <c r="N27" i="5" s="1"/>
  <c r="K4" i="2"/>
  <c r="A4" i="5" s="1"/>
  <c r="L17" i="2"/>
  <c r="B13" i="5" s="1"/>
  <c r="N13" i="5" s="1"/>
  <c r="L26" i="2"/>
  <c r="B22" i="5" s="1"/>
  <c r="L4" i="2"/>
  <c r="B4" i="5" s="1"/>
  <c r="L3" i="2"/>
  <c r="B3" i="5" s="1"/>
  <c r="N3" i="5" s="1"/>
  <c r="M4" i="2"/>
  <c r="C4" i="5" s="1"/>
  <c r="N11" i="2"/>
  <c r="D7" i="5" s="1"/>
  <c r="P7" i="5" s="1"/>
  <c r="N14" i="2"/>
  <c r="D10" i="5" s="1"/>
  <c r="P10" i="5" s="1"/>
  <c r="N17" i="2"/>
  <c r="D13" i="5" s="1"/>
  <c r="P13" i="5" s="1"/>
  <c r="N20" i="2"/>
  <c r="D16" i="5" s="1"/>
  <c r="P16" i="5" s="1"/>
  <c r="N23" i="2"/>
  <c r="D19" i="5" s="1"/>
  <c r="N26" i="2"/>
  <c r="D22" i="5" s="1"/>
  <c r="N29" i="2"/>
  <c r="D25" i="5" s="1"/>
  <c r="P25" i="5" s="1"/>
  <c r="N32" i="2"/>
  <c r="D28" i="5" s="1"/>
  <c r="N35" i="2"/>
  <c r="D31" i="5" s="1"/>
  <c r="N38" i="2"/>
  <c r="D34" i="5" s="1"/>
  <c r="N41" i="2"/>
  <c r="D37" i="5" s="1"/>
  <c r="N44" i="2"/>
  <c r="D40" i="5" s="1"/>
  <c r="N47" i="2"/>
  <c r="D43" i="5" s="1"/>
  <c r="P43" i="5" s="1"/>
  <c r="N50" i="2"/>
  <c r="D46" i="5" s="1"/>
  <c r="P46" i="5" s="1"/>
  <c r="K54" i="2"/>
  <c r="A50" i="5" s="1"/>
  <c r="K12" i="3"/>
  <c r="I8" i="5" s="1"/>
  <c r="I19" i="3"/>
  <c r="G15" i="5" s="1"/>
  <c r="I28" i="3"/>
  <c r="G24" i="5" s="1"/>
  <c r="I37" i="3"/>
  <c r="G33" i="5" s="1"/>
  <c r="I46" i="3"/>
  <c r="G42" i="5" s="1"/>
  <c r="I55" i="3"/>
  <c r="G51" i="5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R4" i="4"/>
  <c r="B4" i="6" s="1"/>
  <c r="I4" i="6" s="1"/>
  <c r="S15" i="4"/>
  <c r="C11" i="6" s="1"/>
  <c r="J11" i="6" s="1"/>
  <c r="S33" i="4"/>
  <c r="C29" i="6" s="1"/>
  <c r="J29" i="6" s="1"/>
  <c r="S51" i="4"/>
  <c r="C47" i="6" s="1"/>
  <c r="J47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R37" i="4"/>
  <c r="B33" i="6" s="1"/>
  <c r="I33" i="6" s="1"/>
  <c r="R40" i="4"/>
  <c r="B36" i="6" s="1"/>
  <c r="I36" i="6" s="1"/>
  <c r="R43" i="4"/>
  <c r="B39" i="6" s="1"/>
  <c r="I39" i="6" s="1"/>
  <c r="R46" i="4"/>
  <c r="B42" i="6" s="1"/>
  <c r="I42" i="6" s="1"/>
  <c r="R49" i="4"/>
  <c r="B45" i="6" s="1"/>
  <c r="I45" i="6" s="1"/>
  <c r="R52" i="4"/>
  <c r="B48" i="6" s="1"/>
  <c r="I48" i="6" s="1"/>
  <c r="R55" i="4"/>
  <c r="B51" i="6" s="1"/>
  <c r="I51" i="6" s="1"/>
  <c r="H4" i="3"/>
  <c r="F4" i="5" s="1"/>
  <c r="H12" i="3"/>
  <c r="F8" i="5" s="1"/>
  <c r="H15" i="3"/>
  <c r="F11" i="5" s="1"/>
  <c r="H18" i="3"/>
  <c r="F14" i="5" s="1"/>
  <c r="H21" i="3"/>
  <c r="F17" i="5" s="1"/>
  <c r="H24" i="3"/>
  <c r="F20" i="5" s="1"/>
  <c r="H27" i="3"/>
  <c r="F23" i="5" s="1"/>
  <c r="H30" i="3"/>
  <c r="F26" i="5" s="1"/>
  <c r="H33" i="3"/>
  <c r="F29" i="5" s="1"/>
  <c r="H36" i="3"/>
  <c r="F32" i="5" s="1"/>
  <c r="H39" i="3"/>
  <c r="F35" i="5" s="1"/>
  <c r="H42" i="3"/>
  <c r="F38" i="5" s="1"/>
  <c r="H45" i="3"/>
  <c r="F41" i="5" s="1"/>
  <c r="H48" i="3"/>
  <c r="F44" i="5" s="1"/>
  <c r="H51" i="3"/>
  <c r="F47" i="5" s="1"/>
  <c r="H54" i="3"/>
  <c r="F50" i="5" s="1"/>
  <c r="H57" i="3"/>
  <c r="F53" i="5" s="1"/>
  <c r="T4" i="4"/>
  <c r="D4" i="6" s="1"/>
  <c r="K4" i="6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4" i="3"/>
  <c r="G4" i="5" s="1"/>
  <c r="I12" i="3"/>
  <c r="G8" i="5" s="1"/>
  <c r="I15" i="3"/>
  <c r="G11" i="5" s="1"/>
  <c r="N11" i="5" s="1"/>
  <c r="I18" i="3"/>
  <c r="G14" i="5" s="1"/>
  <c r="I21" i="3"/>
  <c r="G17" i="5" s="1"/>
  <c r="I24" i="3"/>
  <c r="G20" i="5" s="1"/>
  <c r="I27" i="3"/>
  <c r="G23" i="5" s="1"/>
  <c r="N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N44" i="5" s="1"/>
  <c r="I51" i="3"/>
  <c r="G47" i="5" s="1"/>
  <c r="I54" i="3"/>
  <c r="G50" i="5" s="1"/>
  <c r="I57" i="3"/>
  <c r="G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M5" i="8"/>
  <c r="N40" i="7"/>
  <c r="N5" i="8" s="1"/>
  <c r="J4" i="3"/>
  <c r="H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N57" i="7"/>
  <c r="N6" i="8" s="1"/>
  <c r="M6" i="8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H55" i="3"/>
  <c r="F51" i="5" s="1"/>
  <c r="Q3" i="4"/>
  <c r="A3" i="6" s="1"/>
  <c r="H3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N74" i="7"/>
  <c r="N7" i="8" s="1"/>
  <c r="M7" i="8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O2" i="8"/>
  <c r="J13" i="3"/>
  <c r="H9" i="5" s="1"/>
  <c r="J16" i="3"/>
  <c r="H12" i="5" s="1"/>
  <c r="J19" i="3"/>
  <c r="H15" i="5" s="1"/>
  <c r="J22" i="3"/>
  <c r="H18" i="5" s="1"/>
  <c r="J25" i="3"/>
  <c r="H21" i="5" s="1"/>
  <c r="J28" i="3"/>
  <c r="H24" i="5" s="1"/>
  <c r="J31" i="3"/>
  <c r="H27" i="5" s="1"/>
  <c r="J34" i="3"/>
  <c r="H30" i="5" s="1"/>
  <c r="J37" i="3"/>
  <c r="H33" i="5" s="1"/>
  <c r="J40" i="3"/>
  <c r="H36" i="5" s="1"/>
  <c r="J43" i="3"/>
  <c r="H39" i="5" s="1"/>
  <c r="J46" i="3"/>
  <c r="H42" i="5" s="1"/>
  <c r="J49" i="3"/>
  <c r="H45" i="5" s="1"/>
  <c r="J52" i="3"/>
  <c r="H48" i="5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Q30" i="4"/>
  <c r="A26" i="6" s="1"/>
  <c r="H26" i="6" s="1"/>
  <c r="Q33" i="4"/>
  <c r="A29" i="6" s="1"/>
  <c r="H29" i="6" s="1"/>
  <c r="Q36" i="4"/>
  <c r="A32" i="6" s="1"/>
  <c r="H32" i="6" s="1"/>
  <c r="Q39" i="4"/>
  <c r="A35" i="6" s="1"/>
  <c r="H35" i="6" s="1"/>
  <c r="Q42" i="4"/>
  <c r="A38" i="6" s="1"/>
  <c r="H38" i="6" s="1"/>
  <c r="Q45" i="4"/>
  <c r="A41" i="6" s="1"/>
  <c r="H41" i="6" s="1"/>
  <c r="Q48" i="4"/>
  <c r="A44" i="6" s="1"/>
  <c r="H44" i="6" s="1"/>
  <c r="Q51" i="4"/>
  <c r="A47" i="6" s="1"/>
  <c r="H47" i="6" s="1"/>
  <c r="Q54" i="4"/>
  <c r="A50" i="6" s="1"/>
  <c r="H50" i="6" s="1"/>
  <c r="M4" i="8"/>
  <c r="P19" i="5" l="1"/>
  <c r="N21" i="5"/>
  <c r="P45" i="5"/>
  <c r="P9" i="5"/>
  <c r="N35" i="5"/>
  <c r="M50" i="5"/>
  <c r="P29" i="5"/>
  <c r="N24" i="5"/>
  <c r="N48" i="5"/>
  <c r="M28" i="5"/>
  <c r="N9" i="5"/>
  <c r="O49" i="5"/>
  <c r="N42" i="5"/>
  <c r="P3" i="5"/>
  <c r="N12" i="5"/>
  <c r="P37" i="5"/>
  <c r="P34" i="5"/>
  <c r="N34" i="5"/>
  <c r="O13" i="5"/>
  <c r="M19" i="5"/>
  <c r="P23" i="5"/>
  <c r="N20" i="5"/>
  <c r="P20" i="5"/>
  <c r="P28" i="5"/>
  <c r="M17" i="5"/>
  <c r="M37" i="5"/>
  <c r="P44" i="5"/>
  <c r="M34" i="5"/>
  <c r="P12" i="5"/>
  <c r="N38" i="5"/>
  <c r="O25" i="5"/>
  <c r="M51" i="5"/>
  <c r="M30" i="5"/>
  <c r="O11" i="5"/>
  <c r="O22" i="5"/>
  <c r="N51" i="5"/>
  <c r="N39" i="5"/>
  <c r="N30" i="5"/>
  <c r="P22" i="5"/>
  <c r="O34" i="5"/>
  <c r="N7" i="5"/>
  <c r="M40" i="5"/>
  <c r="M53" i="5"/>
  <c r="P18" i="5"/>
  <c r="O50" i="5"/>
  <c r="O39" i="5"/>
  <c r="P47" i="5"/>
  <c r="M39" i="5"/>
  <c r="M26" i="5"/>
  <c r="O30" i="5"/>
  <c r="O31" i="5"/>
  <c r="K56" i="6"/>
  <c r="K58" i="6" s="1"/>
  <c r="I74" i="7" s="1"/>
  <c r="N53" i="5"/>
  <c r="P15" i="5"/>
  <c r="N41" i="5"/>
  <c r="O36" i="5"/>
  <c r="P35" i="5"/>
  <c r="P14" i="5"/>
  <c r="M36" i="5"/>
  <c r="M23" i="5"/>
  <c r="P41" i="5"/>
  <c r="O28" i="5"/>
  <c r="O53" i="5"/>
  <c r="M49" i="5"/>
  <c r="O33" i="5"/>
  <c r="M33" i="5"/>
  <c r="P32" i="5"/>
  <c r="M20" i="5"/>
  <c r="P42" i="5"/>
  <c r="O12" i="5"/>
  <c r="N26" i="5"/>
  <c r="O27" i="5"/>
  <c r="O44" i="5"/>
  <c r="M27" i="5"/>
  <c r="N50" i="5"/>
  <c r="M14" i="5"/>
  <c r="I56" i="6"/>
  <c r="I58" i="6" s="1"/>
  <c r="I40" i="7" s="1"/>
  <c r="N47" i="5"/>
  <c r="M25" i="5"/>
  <c r="O47" i="5"/>
  <c r="P39" i="5"/>
  <c r="N17" i="5"/>
  <c r="O24" i="5"/>
  <c r="O29" i="5"/>
  <c r="M24" i="5"/>
  <c r="O14" i="5"/>
  <c r="M47" i="5"/>
  <c r="M11" i="5"/>
  <c r="P40" i="5"/>
  <c r="O4" i="5"/>
  <c r="N32" i="5"/>
  <c r="O16" i="5"/>
  <c r="P38" i="5"/>
  <c r="M22" i="5"/>
  <c r="O38" i="5"/>
  <c r="P36" i="5"/>
  <c r="N15" i="5"/>
  <c r="O21" i="5"/>
  <c r="O17" i="5"/>
  <c r="M21" i="5"/>
  <c r="M44" i="5"/>
  <c r="M8" i="5"/>
  <c r="P49" i="5"/>
  <c r="P26" i="5"/>
  <c r="O32" i="5"/>
  <c r="P33" i="5"/>
  <c r="O18" i="5"/>
  <c r="M18" i="5"/>
  <c r="M41" i="5"/>
  <c r="N4" i="5"/>
  <c r="N14" i="5"/>
  <c r="O46" i="5"/>
  <c r="P17" i="5"/>
  <c r="N40" i="5"/>
  <c r="P8" i="5"/>
  <c r="P53" i="5"/>
  <c r="O20" i="5"/>
  <c r="P30" i="5"/>
  <c r="O52" i="5"/>
  <c r="O15" i="5"/>
  <c r="M15" i="5"/>
  <c r="M38" i="5"/>
  <c r="O3" i="5"/>
  <c r="J56" i="6"/>
  <c r="J58" i="6" s="1"/>
  <c r="I57" i="7" s="1"/>
  <c r="H56" i="6"/>
  <c r="H58" i="6" s="1"/>
  <c r="I23" i="7" s="1"/>
  <c r="P31" i="5"/>
  <c r="N22" i="5"/>
  <c r="N8" i="5"/>
  <c r="O43" i="5"/>
  <c r="P50" i="5"/>
  <c r="N49" i="5"/>
  <c r="N29" i="5"/>
  <c r="P27" i="5"/>
  <c r="O41" i="5"/>
  <c r="O48" i="5"/>
  <c r="O9" i="5"/>
  <c r="M48" i="5"/>
  <c r="M12" i="5"/>
  <c r="M35" i="5"/>
  <c r="N33" i="5"/>
  <c r="O40" i="5"/>
  <c r="O35" i="5"/>
  <c r="P48" i="5"/>
  <c r="P24" i="5"/>
  <c r="O26" i="5"/>
  <c r="O45" i="5"/>
  <c r="M45" i="5"/>
  <c r="M9" i="5"/>
  <c r="M32" i="5"/>
  <c r="M4" i="5"/>
  <c r="O37" i="5"/>
  <c r="N31" i="5"/>
  <c r="O23" i="5"/>
  <c r="M43" i="5"/>
  <c r="M7" i="5"/>
  <c r="P51" i="5"/>
  <c r="P21" i="5"/>
  <c r="O8" i="5"/>
  <c r="O42" i="5"/>
  <c r="M42" i="5"/>
  <c r="M29" i="5"/>
  <c r="P56" i="5" l="1"/>
  <c r="P58" i="5" s="1"/>
  <c r="G74" i="7" s="1"/>
  <c r="G7" i="8" s="1"/>
  <c r="I4" i="8"/>
  <c r="J23" i="7"/>
  <c r="J4" i="8" s="1"/>
  <c r="I6" i="8"/>
  <c r="J57" i="7"/>
  <c r="J6" i="8" s="1"/>
  <c r="I5" i="8"/>
  <c r="J40" i="7"/>
  <c r="J5" i="8" s="1"/>
  <c r="O56" i="5"/>
  <c r="O58" i="5" s="1"/>
  <c r="G57" i="7" s="1"/>
  <c r="N56" i="5"/>
  <c r="N58" i="5" s="1"/>
  <c r="G40" i="7" s="1"/>
  <c r="I7" i="8"/>
  <c r="J74" i="7"/>
  <c r="J7" i="8" s="1"/>
  <c r="M56" i="5"/>
  <c r="M58" i="5" s="1"/>
  <c r="G23" i="7" s="1"/>
  <c r="H74" i="7" l="1"/>
  <c r="H7" i="8" s="1"/>
  <c r="K74" i="7"/>
  <c r="K7" i="8" s="1"/>
  <c r="H57" i="7"/>
  <c r="H6" i="8" s="1"/>
  <c r="G6" i="8"/>
  <c r="K57" i="7"/>
  <c r="K6" i="8" s="1"/>
  <c r="H23" i="7"/>
  <c r="H4" i="8" s="1"/>
  <c r="G4" i="8"/>
  <c r="K23" i="7"/>
  <c r="K40" i="7"/>
  <c r="G5" i="8"/>
  <c r="H40" i="7"/>
  <c r="H5" i="8" s="1"/>
  <c r="L57" i="7" l="1"/>
  <c r="L6" i="8" s="1"/>
  <c r="O57" i="7"/>
  <c r="P57" i="7" s="1"/>
  <c r="L74" i="7"/>
  <c r="L7" i="8" s="1"/>
  <c r="O74" i="7"/>
  <c r="P74" i="7" s="1"/>
  <c r="K4" i="8"/>
  <c r="O23" i="7"/>
  <c r="L23" i="7"/>
  <c r="L4" i="8" s="1"/>
  <c r="K5" i="8"/>
  <c r="L40" i="7"/>
  <c r="L5" i="8" s="1"/>
  <c r="O40" i="7"/>
  <c r="O6" i="8" l="1"/>
  <c r="R6" i="8" s="1"/>
  <c r="O7" i="8"/>
  <c r="R7" i="8" s="1"/>
  <c r="P6" i="8"/>
  <c r="R98" i="7"/>
  <c r="E98" i="7"/>
  <c r="G98" i="7"/>
  <c r="N98" i="7"/>
  <c r="M98" i="7"/>
  <c r="L98" i="7"/>
  <c r="Q98" i="7"/>
  <c r="J98" i="7"/>
  <c r="O98" i="7"/>
  <c r="K98" i="7"/>
  <c r="F98" i="7"/>
  <c r="P98" i="7"/>
  <c r="H98" i="7"/>
  <c r="T98" i="7"/>
  <c r="I98" i="7"/>
  <c r="U98" i="7"/>
  <c r="S98" i="7"/>
  <c r="P40" i="7"/>
  <c r="O5" i="8"/>
  <c r="R5" i="8" s="1"/>
  <c r="P7" i="8"/>
  <c r="L99" i="7"/>
  <c r="I99" i="7"/>
  <c r="G99" i="7"/>
  <c r="E99" i="7"/>
  <c r="J99" i="7"/>
  <c r="O99" i="7"/>
  <c r="F99" i="7"/>
  <c r="S99" i="7"/>
  <c r="Q99" i="7"/>
  <c r="M99" i="7"/>
  <c r="R99" i="7"/>
  <c r="U99" i="7"/>
  <c r="K99" i="7"/>
  <c r="N99" i="7"/>
  <c r="H99" i="7"/>
  <c r="T99" i="7"/>
  <c r="P99" i="7"/>
  <c r="P23" i="7"/>
  <c r="O4" i="8"/>
  <c r="R4" i="8" s="1"/>
  <c r="P4" i="8" l="1"/>
  <c r="P96" i="7"/>
  <c r="N96" i="7"/>
  <c r="O96" i="7"/>
  <c r="K96" i="7"/>
  <c r="R96" i="7"/>
  <c r="E96" i="7"/>
  <c r="F96" i="7"/>
  <c r="Q96" i="7"/>
  <c r="L96" i="7"/>
  <c r="L101" i="7" s="1"/>
  <c r="S96" i="7"/>
  <c r="G96" i="7"/>
  <c r="H96" i="7"/>
  <c r="M96" i="7"/>
  <c r="J96" i="7"/>
  <c r="T96" i="7"/>
  <c r="I96" i="7"/>
  <c r="U96" i="7"/>
  <c r="P5" i="8"/>
  <c r="E97" i="7"/>
  <c r="O97" i="7"/>
  <c r="T97" i="7"/>
  <c r="M97" i="7"/>
  <c r="P97" i="7"/>
  <c r="K97" i="7"/>
  <c r="Q97" i="7"/>
  <c r="I97" i="7"/>
  <c r="F97" i="7"/>
  <c r="R97" i="7"/>
  <c r="L97" i="7"/>
  <c r="G97" i="7"/>
  <c r="N97" i="7"/>
  <c r="J97" i="7"/>
  <c r="S97" i="7"/>
  <c r="H97" i="7"/>
  <c r="U97" i="7"/>
  <c r="F101" i="7" l="1"/>
  <c r="Q101" i="7"/>
  <c r="S101" i="7"/>
  <c r="G101" i="7"/>
  <c r="E101" i="7"/>
  <c r="U101" i="7"/>
  <c r="R101" i="7"/>
  <c r="I101" i="7"/>
  <c r="K101" i="7"/>
  <c r="T101" i="7"/>
  <c r="O101" i="7"/>
  <c r="J101" i="7"/>
  <c r="N101" i="7"/>
  <c r="M101" i="7"/>
  <c r="P101" i="7"/>
  <c r="H101" i="7"/>
</calcChain>
</file>

<file path=xl/sharedStrings.xml><?xml version="1.0" encoding="utf-8"?>
<sst xmlns="http://schemas.openxmlformats.org/spreadsheetml/2006/main" count="709" uniqueCount="234">
  <si>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</si>
  <si>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</si>
  <si>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</si>
  <si>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</si>
  <si>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</si>
  <si>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</si>
  <si>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</si>
  <si>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</si>
  <si>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</si>
  <si>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</si>
  <si>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</si>
  <si>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</si>
  <si>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</si>
  <si>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</si>
  <si>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</si>
  <si>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</si>
  <si>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</si>
  <si>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</si>
  <si>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</si>
  <si>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</si>
  <si>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</si>
  <si>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</si>
  <si>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</si>
  <si>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</si>
  <si>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</si>
  <si>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</si>
  <si>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</si>
  <si>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</si>
  <si>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</si>
  <si>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</si>
  <si>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</si>
  <si>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</si>
  <si>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</si>
  <si>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</si>
  <si>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</si>
  <si>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</si>
  <si>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</si>
  <si>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</si>
  <si>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</si>
  <si>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</si>
  <si>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</si>
  <si>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</si>
  <si>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</si>
  <si>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</si>
  <si>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</si>
  <si>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</si>
  <si>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</si>
  <si>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</si>
  <si>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</si>
  <si>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</si>
  <si>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</si>
  <si>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</si>
  <si>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</si>
  <si>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</si>
  <si>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</si>
  <si>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</si>
  <si>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</si>
  <si>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</si>
  <si>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</si>
  <si>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</si>
  <si>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</si>
  <si>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</si>
  <si>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</si>
  <si>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</si>
  <si>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</si>
  <si>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</si>
  <si>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</si>
  <si>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</si>
  <si>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</si>
  <si>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</si>
  <si>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</si>
  <si>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</si>
  <si>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</si>
  <si>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</si>
  <si>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</si>
  <si>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</si>
  <si>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</si>
  <si>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</si>
  <si>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</si>
  <si>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</si>
  <si>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</si>
  <si>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</si>
  <si>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</si>
  <si>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</si>
  <si>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</si>
  <si>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</si>
  <si>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</si>
  <si>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</si>
  <si>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</si>
  <si>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</si>
  <si>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</si>
  <si>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</si>
  <si>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</si>
  <si>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</si>
  <si>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</si>
  <si>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</si>
  <si>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</si>
  <si>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</si>
  <si>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</si>
  <si>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</si>
  <si>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</si>
  <si>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</si>
  <si>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</si>
  <si>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</si>
  <si>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</si>
  <si>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</si>
  <si>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</si>
  <si>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</si>
  <si>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</si>
  <si>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</si>
  <si>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</si>
  <si>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</si>
  <si>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</si>
  <si>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</si>
  <si>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</si>
  <si>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</si>
  <si>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</si>
  <si>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</si>
  <si>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</si>
  <si>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</si>
  <si>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</si>
  <si>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</si>
  <si>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</si>
  <si>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</si>
  <si>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</si>
  <si>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</si>
  <si>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</si>
  <si>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</si>
  <si>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</si>
  <si>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</si>
  <si>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</si>
  <si>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</si>
  <si>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</si>
  <si>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</si>
  <si>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</si>
  <si>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</si>
  <si>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</si>
  <si>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</si>
  <si>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</si>
  <si>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</si>
  <si>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</si>
  <si>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</si>
  <si>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</si>
  <si>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</si>
  <si>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</si>
  <si>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</si>
  <si>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</si>
  <si>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</si>
  <si>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</si>
  <si>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</si>
  <si>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</si>
  <si>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</si>
  <si>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</si>
  <si>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</si>
  <si>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</si>
  <si>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</si>
  <si>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</si>
  <si>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</si>
  <si>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</si>
  <si>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</si>
  <si>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</si>
  <si>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</si>
  <si>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</si>
  <si>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</si>
  <si>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</si>
  <si>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</si>
  <si>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</si>
  <si>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</si>
  <si>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</si>
  <si>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</si>
  <si>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</si>
  <si>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</si>
  <si>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</si>
  <si>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</si>
  <si>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</si>
  <si>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</si>
  <si>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</si>
  <si>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</si>
  <si>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</si>
  <si>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</si>
  <si>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</si>
  <si>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</si>
  <si>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</si>
  <si>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</si>
  <si>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</si>
  <si>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</si>
  <si>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</si>
  <si>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</si>
  <si>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</si>
  <si>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</si>
  <si>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</si>
  <si>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</si>
  <si>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</si>
  <si>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</si>
  <si>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</si>
  <si>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</si>
  <si>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</si>
  <si>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</si>
  <si>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</si>
  <si>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</si>
  <si>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</si>
  <si>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</si>
  <si>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</si>
  <si>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</si>
  <si>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</si>
  <si>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</si>
  <si>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</si>
  <si>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</si>
  <si>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</si>
  <si>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</si>
  <si>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</si>
  <si>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</si>
  <si>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</si>
  <si>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</si>
  <si>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</si>
  <si>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</si>
  <si>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</si>
  <si>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</si>
  <si>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</si>
  <si>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</si>
  <si>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</si>
  <si>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</si>
  <si>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</si>
  <si>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</si>
  <si>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</si>
  <si>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</si>
  <si>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</si>
  <si>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</si>
  <si>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</si>
  <si>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MEE</t>
  </si>
  <si>
    <t>PCE</t>
  </si>
  <si>
    <t>MEE411</t>
  </si>
  <si>
    <t>2023-2024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</si>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</sst>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2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FE74E"/>
        <bgColor rgb="FFFFE74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7DEE8"/>
        <bgColor rgb="FFB7DEE8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0" xfId="0" applyFill="1"/>
    <xf numFmtId="0" fontId="1" fillId="2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1" fillId="0" borderId="0" xfId="0" applyFont="1" applyAlignment="1">
      <alignment horizont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2" borderId="1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opLeftCell="A19" workbookViewId="0">
      <selection activeCell="A13" sqref="A13:B13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8" t="s">
        <v>0</v>
      </c>
      <c r="B1" s="57"/>
      <c r="C1" s="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9">
        <v>3</v>
      </c>
      <c r="R3" s="9"/>
      <c r="S3" s="9">
        <v>1</v>
      </c>
      <c r="T3" s="9"/>
      <c r="U3" s="9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0">
        <v>3</v>
      </c>
      <c r="F4" s="11">
        <v>2</v>
      </c>
      <c r="G4" s="11"/>
      <c r="H4" s="11"/>
      <c r="I4" s="11"/>
      <c r="J4" s="11"/>
      <c r="K4" s="11"/>
      <c r="L4" s="11"/>
      <c r="M4" s="11"/>
      <c r="N4" s="11"/>
      <c r="O4" s="11">
        <v>2</v>
      </c>
      <c r="P4" s="11">
        <v>2</v>
      </c>
      <c r="Q4" s="11">
        <v>3</v>
      </c>
      <c r="R4" s="11"/>
      <c r="S4" s="11">
        <v>1</v>
      </c>
      <c r="T4" s="11"/>
      <c r="U4" s="11"/>
    </row>
    <row r="5" spans="1:21" x14ac:dyDescent="0.3">
      <c r="A5" s="6" t="s">
        <v>27</v>
      </c>
      <c r="B5" s="6" t="s">
        <v>229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9">
        <v>3</v>
      </c>
      <c r="R5" s="9"/>
      <c r="S5" s="9">
        <v>1</v>
      </c>
      <c r="T5" s="9"/>
      <c r="U5" s="9"/>
    </row>
    <row r="6" spans="1:21" x14ac:dyDescent="0.3">
      <c r="A6" s="4" t="s">
        <v>30</v>
      </c>
      <c r="B6" s="4" t="s">
        <v>230</v>
      </c>
      <c r="C6" s="3"/>
      <c r="D6" s="6" t="s">
        <v>32</v>
      </c>
      <c r="E6" s="10">
        <v>3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>
        <v>2</v>
      </c>
      <c r="P6" s="11">
        <v>2</v>
      </c>
      <c r="Q6" s="11">
        <v>3</v>
      </c>
      <c r="R6" s="11"/>
      <c r="S6" s="11">
        <v>1</v>
      </c>
      <c r="T6" s="11"/>
      <c r="U6" s="11"/>
    </row>
    <row r="7" spans="1:21" x14ac:dyDescent="0.3">
      <c r="A7" s="6" t="s">
        <v>33</v>
      </c>
      <c r="B7" s="6" t="s">
        <v>231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2" t="s">
        <v>38</v>
      </c>
      <c r="C9" s="3"/>
      <c r="D9" s="55" t="s">
        <v>39</v>
      </c>
      <c r="E9" s="57"/>
    </row>
    <row r="10" spans="1:21" x14ac:dyDescent="0.3">
      <c r="A10" s="4" t="s">
        <v>40</v>
      </c>
      <c r="B10" s="13">
        <v>47</v>
      </c>
      <c r="C10" s="3"/>
      <c r="D10" s="14" t="s">
        <v>41</v>
      </c>
      <c r="E10" s="14" t="s">
        <v>42</v>
      </c>
    </row>
    <row r="11" spans="1:21" x14ac:dyDescent="0.3">
      <c r="A11" s="6" t="s">
        <v>43</v>
      </c>
      <c r="B11" s="12">
        <v>4</v>
      </c>
      <c r="C11" s="3"/>
      <c r="D11" s="15" t="s">
        <v>24</v>
      </c>
      <c r="E11" s="16">
        <v>43</v>
      </c>
    </row>
    <row r="12" spans="1:21" x14ac:dyDescent="0.3">
      <c r="A12" s="3"/>
      <c r="B12" s="17"/>
      <c r="C12" s="3"/>
      <c r="D12" s="18" t="s">
        <v>26</v>
      </c>
      <c r="E12" s="19">
        <v>44</v>
      </c>
    </row>
    <row r="13" spans="1:21" x14ac:dyDescent="0.3">
      <c r="A13" s="58" t="s">
        <v>44</v>
      </c>
      <c r="B13" s="59"/>
      <c r="C13" s="3"/>
      <c r="D13" s="15" t="s">
        <v>29</v>
      </c>
      <c r="E13" s="16">
        <v>42</v>
      </c>
    </row>
    <row r="14" spans="1:21" x14ac:dyDescent="0.3">
      <c r="A14" s="4" t="s">
        <v>45</v>
      </c>
      <c r="B14" s="13">
        <v>60</v>
      </c>
      <c r="C14" s="3"/>
      <c r="D14" s="18" t="s">
        <v>32</v>
      </c>
      <c r="E14" s="19">
        <v>45</v>
      </c>
    </row>
    <row r="15" spans="1:21" x14ac:dyDescent="0.3">
      <c r="A15" s="6" t="s">
        <v>46</v>
      </c>
      <c r="B15" s="12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2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2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1" t="s">
        <v>50</v>
      </c>
      <c r="B22" s="21" t="s">
        <v>51</v>
      </c>
      <c r="C22" s="3"/>
      <c r="D22" s="3"/>
      <c r="E22" s="3"/>
    </row>
    <row r="23" spans="1:5" x14ac:dyDescent="0.3">
      <c r="A23" s="22" t="s">
        <v>52</v>
      </c>
      <c r="B23" s="22">
        <v>7</v>
      </c>
      <c r="C23" s="3"/>
      <c r="D23" s="3"/>
      <c r="E23" s="3"/>
    </row>
    <row r="24" spans="1:5" x14ac:dyDescent="0.3">
      <c r="A24" s="22" t="s">
        <v>53</v>
      </c>
      <c r="B24" s="22">
        <v>4</v>
      </c>
      <c r="C24" s="3"/>
      <c r="D24" s="3"/>
      <c r="E24" s="3"/>
    </row>
    <row r="25" spans="1:5" x14ac:dyDescent="0.3">
      <c r="A25" s="22" t="s">
        <v>54</v>
      </c>
      <c r="B25" s="22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3" t="s">
        <v>55</v>
      </c>
      <c r="B27" s="23" t="s">
        <v>56</v>
      </c>
      <c r="C27" s="3"/>
      <c r="D27" s="3"/>
      <c r="E27" s="3"/>
    </row>
    <row r="28" spans="1:5" x14ac:dyDescent="0.3">
      <c r="A28" s="24" t="s">
        <v>57</v>
      </c>
      <c r="B28" s="24" t="s">
        <v>58</v>
      </c>
      <c r="C28" s="3"/>
      <c r="D28" s="3"/>
      <c r="E28" s="3"/>
    </row>
    <row r="29" spans="1:5" x14ac:dyDescent="0.3">
      <c r="A29" s="25" t="s">
        <v>59</v>
      </c>
      <c r="B29" s="25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opLeftCell="D1" workbookViewId="0">
      <selection activeCell="C3" sqref="C3:I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60" t="s">
        <v>52</v>
      </c>
      <c r="C1" s="60"/>
      <c r="D1" s="60"/>
      <c r="E1" s="60"/>
      <c r="F1" s="60"/>
      <c r="G1" s="60"/>
      <c r="H1" s="60"/>
      <c r="I1" s="60"/>
    </row>
    <row r="2" spans="1:14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7" t="s">
        <v>24</v>
      </c>
      <c r="L2" s="27" t="s">
        <v>26</v>
      </c>
      <c r="M2" s="27" t="s">
        <v>29</v>
      </c>
      <c r="N2" s="27" t="s">
        <v>32</v>
      </c>
    </row>
    <row r="3" spans="1:14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10</v>
      </c>
      <c r="H3" s="20">
        <v>10</v>
      </c>
      <c r="I3" s="20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6</v>
      </c>
      <c r="H4" s="20">
        <v>6</v>
      </c>
      <c r="I4" s="20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6" t="s">
        <v>71</v>
      </c>
      <c r="C5" s="20">
        <v>1</v>
      </c>
      <c r="D5" s="20">
        <v>2</v>
      </c>
      <c r="E5" s="20">
        <v>2</v>
      </c>
      <c r="F5" s="20">
        <v>2</v>
      </c>
      <c r="G5" s="20">
        <v>1</v>
      </c>
      <c r="H5" s="20">
        <v>3</v>
      </c>
      <c r="I5" s="20">
        <v>3</v>
      </c>
    </row>
    <row r="6" spans="1:14" x14ac:dyDescent="0.3">
      <c r="A6" s="3"/>
      <c r="B6" s="26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7" t="s">
        <v>24</v>
      </c>
      <c r="L10" s="27" t="s">
        <v>26</v>
      </c>
      <c r="M10" s="27" t="s">
        <v>29</v>
      </c>
      <c r="N10" s="27" t="s">
        <v>32</v>
      </c>
    </row>
    <row r="11" spans="1:14" x14ac:dyDescent="0.3">
      <c r="A11" s="20" t="s">
        <v>135</v>
      </c>
      <c r="B11" s="20" t="s">
        <v>136</v>
      </c>
      <c r="C11" s="20">
        <v>4</v>
      </c>
      <c r="D11" s="20">
        <v>4</v>
      </c>
      <c r="E11" s="20">
        <v>3</v>
      </c>
      <c r="F11" s="20">
        <v>3</v>
      </c>
      <c r="G11" s="20">
        <v>9</v>
      </c>
      <c r="H11" s="20">
        <v>10</v>
      </c>
      <c r="I11" s="20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3</v>
      </c>
      <c r="F12" s="20">
        <v>5</v>
      </c>
      <c r="G12" s="20">
        <v>6</v>
      </c>
      <c r="H12" s="20">
        <v>7</v>
      </c>
      <c r="I12" s="20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0" t="s">
        <v>139</v>
      </c>
      <c r="B13" s="20" t="s">
        <v>140</v>
      </c>
      <c r="C13" s="20">
        <v>4</v>
      </c>
      <c r="D13" s="20">
        <v>5</v>
      </c>
      <c r="E13" s="20">
        <v>5</v>
      </c>
      <c r="F13" s="20">
        <v>4</v>
      </c>
      <c r="G13" s="20">
        <v>10</v>
      </c>
      <c r="H13" s="20">
        <v>10</v>
      </c>
      <c r="I13" s="20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0" t="s">
        <v>141</v>
      </c>
      <c r="B14" s="20" t="s">
        <v>142</v>
      </c>
      <c r="C14" s="20">
        <v>4</v>
      </c>
      <c r="D14" s="20">
        <v>3</v>
      </c>
      <c r="E14" s="20">
        <v>2</v>
      </c>
      <c r="F14" s="20">
        <v>3</v>
      </c>
      <c r="G14" s="20">
        <v>9</v>
      </c>
      <c r="H14" s="20">
        <v>1</v>
      </c>
      <c r="I14" s="20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0" t="s">
        <v>143</v>
      </c>
      <c r="B15" s="20" t="s">
        <v>144</v>
      </c>
      <c r="C15" s="20">
        <v>3</v>
      </c>
      <c r="D15" s="20">
        <v>2</v>
      </c>
      <c r="E15" s="20">
        <v>5</v>
      </c>
      <c r="F15" s="20">
        <v>4</v>
      </c>
      <c r="G15" s="20">
        <v>10</v>
      </c>
      <c r="H15" s="20">
        <v>9</v>
      </c>
      <c r="I15" s="20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0" t="s">
        <v>145</v>
      </c>
      <c r="B16" s="20" t="s">
        <v>146</v>
      </c>
      <c r="C16" s="20"/>
      <c r="D16" s="20">
        <v>3</v>
      </c>
      <c r="E16" s="20">
        <v>3</v>
      </c>
      <c r="F16" s="20">
        <v>3</v>
      </c>
      <c r="G16" s="20">
        <v>7</v>
      </c>
      <c r="H16" s="20">
        <v>10</v>
      </c>
      <c r="I16" s="20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0" t="s">
        <v>147</v>
      </c>
      <c r="B17" s="20" t="s">
        <v>148</v>
      </c>
      <c r="C17" s="20">
        <v>3</v>
      </c>
      <c r="D17" s="20">
        <v>2</v>
      </c>
      <c r="E17" s="20">
        <v>2</v>
      </c>
      <c r="F17" s="20">
        <v>2</v>
      </c>
      <c r="G17" s="20">
        <v>5</v>
      </c>
      <c r="H17" s="20">
        <v>6</v>
      </c>
      <c r="I17" s="20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0" t="s">
        <v>149</v>
      </c>
      <c r="B18" s="20" t="s">
        <v>150</v>
      </c>
      <c r="C18" s="20">
        <v>4</v>
      </c>
      <c r="D18" s="20">
        <v>3</v>
      </c>
      <c r="E18" s="20">
        <v>2</v>
      </c>
      <c r="F18" s="20">
        <v>3</v>
      </c>
      <c r="G18" s="20">
        <v>10</v>
      </c>
      <c r="H18" s="20">
        <v>9</v>
      </c>
      <c r="I18" s="20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0" t="s">
        <v>151</v>
      </c>
      <c r="B19" s="20" t="s">
        <v>152</v>
      </c>
      <c r="C19" s="20"/>
      <c r="D19" s="20">
        <v>3</v>
      </c>
      <c r="E19" s="20">
        <v>2</v>
      </c>
      <c r="F19" s="20">
        <v>2</v>
      </c>
      <c r="G19" s="20">
        <v>9</v>
      </c>
      <c r="H19" s="20">
        <v>8</v>
      </c>
      <c r="I19" s="20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0" t="s">
        <v>153</v>
      </c>
      <c r="B20" s="20" t="s">
        <v>154</v>
      </c>
      <c r="C20" s="20">
        <v>3</v>
      </c>
      <c r="D20" s="20">
        <v>3</v>
      </c>
      <c r="E20" s="20">
        <v>5</v>
      </c>
      <c r="F20" s="20">
        <v>3</v>
      </c>
      <c r="G20" s="20">
        <v>10</v>
      </c>
      <c r="H20" s="20">
        <v>9</v>
      </c>
      <c r="I20" s="20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0" t="s">
        <v>155</v>
      </c>
      <c r="B21" s="20" t="s">
        <v>156</v>
      </c>
      <c r="C21" s="20">
        <v>2</v>
      </c>
      <c r="D21" s="20">
        <v>3</v>
      </c>
      <c r="E21" s="20">
        <v>5</v>
      </c>
      <c r="F21" s="20">
        <v>4</v>
      </c>
      <c r="G21" s="20">
        <v>10</v>
      </c>
      <c r="H21" s="20">
        <v>10</v>
      </c>
      <c r="I21" s="20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0" t="s">
        <v>157</v>
      </c>
      <c r="B22" s="20" t="s">
        <v>158</v>
      </c>
      <c r="C22" s="20">
        <v>4</v>
      </c>
      <c r="D22" s="20">
        <v>3</v>
      </c>
      <c r="E22" s="20">
        <v>3</v>
      </c>
      <c r="F22" s="20">
        <v>3</v>
      </c>
      <c r="G22" s="20">
        <v>10</v>
      </c>
      <c r="H22" s="20">
        <v>9</v>
      </c>
      <c r="I22" s="20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0" t="s">
        <v>159</v>
      </c>
      <c r="B23" s="20" t="s">
        <v>160</v>
      </c>
      <c r="C23" s="20">
        <v>2</v>
      </c>
      <c r="D23" s="20">
        <v>3</v>
      </c>
      <c r="E23" s="20">
        <v>4</v>
      </c>
      <c r="F23" s="20">
        <v>3</v>
      </c>
      <c r="G23" s="20">
        <v>9</v>
      </c>
      <c r="H23" s="20">
        <v>10</v>
      </c>
      <c r="I23" s="20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0" t="s">
        <v>161</v>
      </c>
      <c r="B24" s="20" t="s">
        <v>162</v>
      </c>
      <c r="C24" s="20">
        <v>3</v>
      </c>
      <c r="D24" s="20">
        <v>3</v>
      </c>
      <c r="E24" s="20">
        <v>4</v>
      </c>
      <c r="F24" s="20">
        <v>3</v>
      </c>
      <c r="G24" s="20">
        <v>10</v>
      </c>
      <c r="H24" s="20">
        <v>10</v>
      </c>
      <c r="I24" s="20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0" t="s">
        <v>163</v>
      </c>
      <c r="B25" s="20" t="s">
        <v>164</v>
      </c>
      <c r="C25" s="20">
        <v>3</v>
      </c>
      <c r="D25" s="20">
        <v>2</v>
      </c>
      <c r="E25" s="20">
        <v>3</v>
      </c>
      <c r="F25" s="20">
        <v>2</v>
      </c>
      <c r="G25" s="20">
        <v>9</v>
      </c>
      <c r="H25" s="20">
        <v>9</v>
      </c>
      <c r="I25" s="20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0" t="s">
        <v>165</v>
      </c>
      <c r="B26" s="20" t="s">
        <v>166</v>
      </c>
      <c r="C26" s="20"/>
      <c r="D26" s="20">
        <v>2</v>
      </c>
      <c r="E26" s="20">
        <v>2</v>
      </c>
      <c r="F26" s="20"/>
      <c r="G26" s="20">
        <v>3</v>
      </c>
      <c r="H26" s="20">
        <v>8</v>
      </c>
      <c r="I26" s="20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0" t="s">
        <v>167</v>
      </c>
      <c r="B27" s="20" t="s">
        <v>168</v>
      </c>
      <c r="C27" s="20">
        <v>3</v>
      </c>
      <c r="D27" s="20">
        <v>3</v>
      </c>
      <c r="E27" s="20">
        <v>5</v>
      </c>
      <c r="F27" s="20">
        <v>4</v>
      </c>
      <c r="G27" s="20">
        <v>10</v>
      </c>
      <c r="H27" s="20">
        <v>8</v>
      </c>
      <c r="I27" s="20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0" t="s">
        <v>169</v>
      </c>
      <c r="B28" s="20" t="s">
        <v>170</v>
      </c>
      <c r="C28" s="20">
        <v>3</v>
      </c>
      <c r="D28" s="20">
        <v>3</v>
      </c>
      <c r="E28" s="20">
        <v>2</v>
      </c>
      <c r="F28" s="20">
        <v>3</v>
      </c>
      <c r="G28" s="20">
        <v>6</v>
      </c>
      <c r="H28" s="20"/>
      <c r="I28" s="20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0" t="s">
        <v>171</v>
      </c>
      <c r="B29" s="20" t="s">
        <v>172</v>
      </c>
      <c r="C29" s="20">
        <v>4</v>
      </c>
      <c r="D29" s="20">
        <v>3</v>
      </c>
      <c r="E29" s="20">
        <v>3</v>
      </c>
      <c r="F29" s="20">
        <v>3</v>
      </c>
      <c r="G29" s="20">
        <v>10</v>
      </c>
      <c r="H29" s="20">
        <v>10</v>
      </c>
      <c r="I29" s="20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0" t="s">
        <v>173</v>
      </c>
      <c r="B30" s="20" t="s">
        <v>174</v>
      </c>
      <c r="C30" s="20">
        <v>4</v>
      </c>
      <c r="D30" s="20">
        <v>5</v>
      </c>
      <c r="E30" s="20">
        <v>5</v>
      </c>
      <c r="F30" s="20">
        <v>3</v>
      </c>
      <c r="G30" s="20">
        <v>10</v>
      </c>
      <c r="H30" s="20">
        <v>10</v>
      </c>
      <c r="I30" s="20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0" t="s">
        <v>175</v>
      </c>
      <c r="B31" s="20" t="s">
        <v>176</v>
      </c>
      <c r="C31" s="20">
        <v>4</v>
      </c>
      <c r="D31" s="20">
        <v>5</v>
      </c>
      <c r="E31" s="20">
        <v>3</v>
      </c>
      <c r="F31" s="20">
        <v>2</v>
      </c>
      <c r="G31" s="20">
        <v>9</v>
      </c>
      <c r="H31" s="20">
        <v>6</v>
      </c>
      <c r="I31" s="20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3</v>
      </c>
      <c r="F32" s="20">
        <v>3</v>
      </c>
      <c r="G32" s="20">
        <v>10</v>
      </c>
      <c r="H32" s="20">
        <v>10</v>
      </c>
      <c r="I32" s="20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0" t="s">
        <v>179</v>
      </c>
      <c r="B33" s="20" t="s">
        <v>180</v>
      </c>
      <c r="C33" s="20">
        <v>3</v>
      </c>
      <c r="D33" s="20">
        <v>5</v>
      </c>
      <c r="E33" s="20"/>
      <c r="F33" s="20">
        <v>2</v>
      </c>
      <c r="G33" s="20">
        <v>9</v>
      </c>
      <c r="H33" s="20">
        <v>7</v>
      </c>
      <c r="I33" s="20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0" t="s">
        <v>181</v>
      </c>
      <c r="B34" s="20" t="s">
        <v>182</v>
      </c>
      <c r="C34" s="20">
        <v>3</v>
      </c>
      <c r="D34" s="20">
        <v>2</v>
      </c>
      <c r="E34" s="20">
        <v>5</v>
      </c>
      <c r="F34" s="20">
        <v>3</v>
      </c>
      <c r="G34" s="20">
        <v>10</v>
      </c>
      <c r="H34" s="20"/>
      <c r="I34" s="20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0" t="s">
        <v>183</v>
      </c>
      <c r="B35" s="20" t="s">
        <v>184</v>
      </c>
      <c r="C35" s="20">
        <v>2</v>
      </c>
      <c r="D35" s="20">
        <v>3</v>
      </c>
      <c r="E35" s="20">
        <v>5</v>
      </c>
      <c r="F35" s="20">
        <v>2</v>
      </c>
      <c r="G35" s="20">
        <v>10</v>
      </c>
      <c r="H35" s="20">
        <v>10</v>
      </c>
      <c r="I35" s="20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0" t="s">
        <v>185</v>
      </c>
      <c r="B36" s="20" t="s">
        <v>186</v>
      </c>
      <c r="C36" s="20">
        <v>4</v>
      </c>
      <c r="D36" s="20">
        <v>5</v>
      </c>
      <c r="E36" s="20">
        <v>5</v>
      </c>
      <c r="F36" s="20">
        <v>3</v>
      </c>
      <c r="G36" s="20">
        <v>8</v>
      </c>
      <c r="H36" s="20">
        <v>10</v>
      </c>
      <c r="I36" s="20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0" t="s">
        <v>187</v>
      </c>
      <c r="B37" s="20" t="s">
        <v>188</v>
      </c>
      <c r="C37" s="20">
        <v>4</v>
      </c>
      <c r="D37" s="20">
        <v>3</v>
      </c>
      <c r="E37" s="20">
        <v>5</v>
      </c>
      <c r="F37" s="20">
        <v>2</v>
      </c>
      <c r="G37" s="20">
        <v>10</v>
      </c>
      <c r="H37" s="20">
        <v>10</v>
      </c>
      <c r="I37" s="20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0" t="s">
        <v>189</v>
      </c>
      <c r="B38" s="20" t="s">
        <v>190</v>
      </c>
      <c r="C38" s="20">
        <v>3</v>
      </c>
      <c r="D38" s="20">
        <v>2</v>
      </c>
      <c r="E38" s="20">
        <v>3</v>
      </c>
      <c r="F38" s="20">
        <v>3</v>
      </c>
      <c r="G38" s="20"/>
      <c r="H38" s="20">
        <v>9</v>
      </c>
      <c r="I38" s="20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0" t="s">
        <v>191</v>
      </c>
      <c r="B39" s="20" t="s">
        <v>192</v>
      </c>
      <c r="C39" s="20">
        <v>3</v>
      </c>
      <c r="D39" s="20">
        <v>3</v>
      </c>
      <c r="E39" s="20">
        <v>3</v>
      </c>
      <c r="F39" s="20"/>
      <c r="G39" s="20"/>
      <c r="H39" s="20">
        <v>10</v>
      </c>
      <c r="I39" s="20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0" t="s">
        <v>193</v>
      </c>
      <c r="B40" s="20" t="s">
        <v>194</v>
      </c>
      <c r="C40" s="20">
        <v>2</v>
      </c>
      <c r="D40" s="20">
        <v>3</v>
      </c>
      <c r="E40" s="20">
        <v>2</v>
      </c>
      <c r="F40" s="20">
        <v>3</v>
      </c>
      <c r="G40" s="20">
        <v>10</v>
      </c>
      <c r="H40" s="20">
        <v>10</v>
      </c>
      <c r="I40" s="20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0" t="s">
        <v>195</v>
      </c>
      <c r="B41" s="20" t="s">
        <v>196</v>
      </c>
      <c r="C41" s="20">
        <v>3</v>
      </c>
      <c r="D41" s="20">
        <v>3</v>
      </c>
      <c r="E41" s="20">
        <v>2</v>
      </c>
      <c r="F41" s="20">
        <v>2</v>
      </c>
      <c r="G41" s="20">
        <v>8</v>
      </c>
      <c r="H41" s="20">
        <v>7</v>
      </c>
      <c r="I41" s="20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0" t="s">
        <v>197</v>
      </c>
      <c r="B42" s="20" t="s">
        <v>198</v>
      </c>
      <c r="C42" s="20">
        <v>4</v>
      </c>
      <c r="D42" s="20">
        <v>4</v>
      </c>
      <c r="E42" s="20">
        <v>3</v>
      </c>
      <c r="F42" s="20">
        <v>3</v>
      </c>
      <c r="G42" s="20">
        <v>9</v>
      </c>
      <c r="H42" s="20">
        <v>8</v>
      </c>
      <c r="I42" s="20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0" t="s">
        <v>199</v>
      </c>
      <c r="B43" s="20" t="s">
        <v>200</v>
      </c>
      <c r="C43" s="20">
        <v>4</v>
      </c>
      <c r="D43" s="20">
        <v>4</v>
      </c>
      <c r="E43" s="20">
        <v>4</v>
      </c>
      <c r="F43" s="20">
        <v>2</v>
      </c>
      <c r="G43" s="20">
        <v>10</v>
      </c>
      <c r="H43" s="20">
        <v>10</v>
      </c>
      <c r="I43" s="20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0" t="s">
        <v>201</v>
      </c>
      <c r="B44" s="20" t="s">
        <v>202</v>
      </c>
      <c r="C44" s="20">
        <v>4</v>
      </c>
      <c r="D44" s="20">
        <v>4</v>
      </c>
      <c r="E44" s="20">
        <v>4</v>
      </c>
      <c r="F44" s="20">
        <v>3</v>
      </c>
      <c r="G44" s="20">
        <v>10</v>
      </c>
      <c r="H44" s="20">
        <v>8</v>
      </c>
      <c r="I44" s="20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0" t="s">
        <v>203</v>
      </c>
      <c r="B45" s="20" t="s">
        <v>204</v>
      </c>
      <c r="C45" s="20">
        <v>3</v>
      </c>
      <c r="D45" s="20">
        <v>3</v>
      </c>
      <c r="E45" s="20">
        <v>5</v>
      </c>
      <c r="F45" s="20">
        <v>3</v>
      </c>
      <c r="G45" s="20">
        <v>6</v>
      </c>
      <c r="H45" s="20">
        <v>9</v>
      </c>
      <c r="I45" s="20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0" t="s">
        <v>205</v>
      </c>
      <c r="B46" s="20" t="s">
        <v>206</v>
      </c>
      <c r="C46" s="20"/>
      <c r="D46" s="20">
        <v>3</v>
      </c>
      <c r="E46" s="20">
        <v>2</v>
      </c>
      <c r="F46" s="20">
        <v>2</v>
      </c>
      <c r="G46" s="20">
        <v>8</v>
      </c>
      <c r="H46" s="20">
        <v>10</v>
      </c>
      <c r="I46" s="20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0" t="s">
        <v>207</v>
      </c>
      <c r="B47" s="20" t="s">
        <v>208</v>
      </c>
      <c r="C47" s="20">
        <v>4</v>
      </c>
      <c r="D47" s="20">
        <v>3</v>
      </c>
      <c r="E47" s="20">
        <v>5</v>
      </c>
      <c r="F47" s="20">
        <v>2</v>
      </c>
      <c r="G47" s="20">
        <v>6</v>
      </c>
      <c r="H47" s="20">
        <v>8</v>
      </c>
      <c r="I47" s="20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0" t="s">
        <v>209</v>
      </c>
      <c r="B48" s="20" t="s">
        <v>210</v>
      </c>
      <c r="C48" s="20">
        <v>3</v>
      </c>
      <c r="D48" s="20">
        <v>3</v>
      </c>
      <c r="E48" s="20">
        <v>5</v>
      </c>
      <c r="F48" s="20">
        <v>3</v>
      </c>
      <c r="G48" s="20">
        <v>10</v>
      </c>
      <c r="H48" s="20">
        <v>9</v>
      </c>
      <c r="I48" s="20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0" t="s">
        <v>211</v>
      </c>
      <c r="B49" s="20" t="s">
        <v>212</v>
      </c>
      <c r="C49" s="20">
        <v>3</v>
      </c>
      <c r="D49" s="20">
        <v>3</v>
      </c>
      <c r="E49" s="20">
        <v>4</v>
      </c>
      <c r="F49" s="20">
        <v>3</v>
      </c>
      <c r="G49" s="20">
        <v>7</v>
      </c>
      <c r="H49" s="20">
        <v>8</v>
      </c>
      <c r="I49" s="20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0" t="s">
        <v>213</v>
      </c>
      <c r="B50" s="20" t="s">
        <v>214</v>
      </c>
      <c r="C50" s="20">
        <v>3</v>
      </c>
      <c r="D50" s="20">
        <v>3</v>
      </c>
      <c r="E50" s="20">
        <v>5</v>
      </c>
      <c r="F50" s="20">
        <v>3</v>
      </c>
      <c r="G50" s="20">
        <v>8</v>
      </c>
      <c r="H50" s="20">
        <v>8</v>
      </c>
      <c r="I50" s="20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0" t="s">
        <v>215</v>
      </c>
      <c r="B51" s="20" t="s">
        <v>216</v>
      </c>
      <c r="C51" s="20">
        <v>3</v>
      </c>
      <c r="D51" s="20">
        <v>3</v>
      </c>
      <c r="E51" s="20">
        <v>5</v>
      </c>
      <c r="F51" s="20">
        <v>2</v>
      </c>
      <c r="G51" s="20">
        <v>9</v>
      </c>
      <c r="H51" s="20">
        <v>7</v>
      </c>
      <c r="I51" s="20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0" t="s">
        <v>217</v>
      </c>
      <c r="B52" s="20" t="s">
        <v>218</v>
      </c>
      <c r="C52" s="20">
        <v>3</v>
      </c>
      <c r="D52" s="20">
        <v>2</v>
      </c>
      <c r="E52" s="20">
        <v>2</v>
      </c>
      <c r="F52" s="20">
        <v>3</v>
      </c>
      <c r="G52" s="20">
        <v>7</v>
      </c>
      <c r="H52" s="20">
        <v>7</v>
      </c>
      <c r="I52" s="20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0" t="s">
        <v>219</v>
      </c>
      <c r="B53" s="20" t="s">
        <v>220</v>
      </c>
      <c r="C53" s="20">
        <v>3</v>
      </c>
      <c r="D53" s="20">
        <v>4</v>
      </c>
      <c r="E53" s="20">
        <v>5</v>
      </c>
      <c r="F53" s="20">
        <v>3</v>
      </c>
      <c r="G53" s="20">
        <v>9</v>
      </c>
      <c r="H53" s="20">
        <v>8</v>
      </c>
      <c r="I53" s="20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0" t="s">
        <v>221</v>
      </c>
      <c r="B54" s="20" t="s">
        <v>222</v>
      </c>
      <c r="C54" s="20">
        <v>3</v>
      </c>
      <c r="D54" s="20">
        <v>3</v>
      </c>
      <c r="E54" s="20">
        <v>3</v>
      </c>
      <c r="F54" s="20">
        <v>3</v>
      </c>
      <c r="G54" s="20">
        <v>8</v>
      </c>
      <c r="H54" s="20">
        <v>7</v>
      </c>
      <c r="I54" s="20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0" t="s">
        <v>223</v>
      </c>
      <c r="B55" s="20" t="s">
        <v>224</v>
      </c>
      <c r="C55" s="20">
        <v>4</v>
      </c>
      <c r="D55" s="20">
        <v>3</v>
      </c>
      <c r="E55" s="20">
        <v>3</v>
      </c>
      <c r="F55" s="20">
        <v>3</v>
      </c>
      <c r="G55" s="20">
        <v>9</v>
      </c>
      <c r="H55" s="20">
        <v>10</v>
      </c>
      <c r="I55" s="20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0" t="s">
        <v>225</v>
      </c>
      <c r="B56" s="20" t="s">
        <v>226</v>
      </c>
      <c r="C56" s="20">
        <v>3</v>
      </c>
      <c r="D56" s="20">
        <v>3</v>
      </c>
      <c r="E56" s="20">
        <v>5</v>
      </c>
      <c r="F56" s="20">
        <v>2</v>
      </c>
      <c r="G56" s="20">
        <v>9</v>
      </c>
      <c r="H56" s="20">
        <v>9</v>
      </c>
      <c r="I56" s="20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0" t="s">
        <v>227</v>
      </c>
      <c r="B57" s="20" t="s">
        <v>228</v>
      </c>
      <c r="C57" s="20">
        <v>3</v>
      </c>
      <c r="D57" s="20">
        <v>4</v>
      </c>
      <c r="E57" s="20">
        <v>4</v>
      </c>
      <c r="F57" s="20">
        <v>3</v>
      </c>
      <c r="G57" s="20">
        <v>9</v>
      </c>
      <c r="H57" s="20">
        <v>4</v>
      </c>
      <c r="I57" s="20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60" spans="1:14" x14ac:dyDescent="0.3">
      <c r="A60" s="28" t="s">
        <v>55</v>
      </c>
      <c r="B60" s="66" t="s">
        <v>56</v>
      </c>
      <c r="C60" s="63"/>
    </row>
    <row r="61" spans="1:14" x14ac:dyDescent="0.3">
      <c r="A61" s="29" t="s">
        <v>57</v>
      </c>
      <c r="B61" s="65" t="s">
        <v>58</v>
      </c>
      <c r="C61" s="63"/>
    </row>
    <row r="62" spans="1:14" x14ac:dyDescent="0.3">
      <c r="A62" s="30" t="s">
        <v>59</v>
      </c>
      <c r="B62" s="62" t="s">
        <v>60</v>
      </c>
      <c r="C62" s="63"/>
    </row>
    <row r="63" spans="1:14" x14ac:dyDescent="0.3">
      <c r="A63" s="31" t="s">
        <v>77</v>
      </c>
      <c r="B63" s="67" t="s">
        <v>78</v>
      </c>
      <c r="C63" s="63"/>
    </row>
    <row r="64" spans="1:14" x14ac:dyDescent="0.3">
      <c r="A64" s="32" t="s">
        <v>79</v>
      </c>
      <c r="B64" s="64" t="s">
        <v>80</v>
      </c>
      <c r="C64" s="63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60" t="s">
        <v>53</v>
      </c>
      <c r="C1" s="60"/>
      <c r="D1" s="60"/>
      <c r="E1" s="60"/>
      <c r="F1" s="60"/>
    </row>
    <row r="2" spans="1:11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7" t="s">
        <v>24</v>
      </c>
      <c r="I2" s="27" t="s">
        <v>26</v>
      </c>
      <c r="J2" s="27" t="s">
        <v>29</v>
      </c>
      <c r="K2" s="27" t="s">
        <v>32</v>
      </c>
    </row>
    <row r="3" spans="1:11" x14ac:dyDescent="0.3">
      <c r="A3" s="3"/>
      <c r="B3" s="26" t="s">
        <v>69</v>
      </c>
      <c r="C3" s="20">
        <v>20</v>
      </c>
      <c r="D3" s="20">
        <v>20</v>
      </c>
      <c r="E3" s="20">
        <v>20</v>
      </c>
      <c r="F3" s="20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6" t="s">
        <v>70</v>
      </c>
      <c r="C4" s="20">
        <v>12</v>
      </c>
      <c r="D4" s="20">
        <v>12</v>
      </c>
      <c r="E4" s="20">
        <v>12</v>
      </c>
      <c r="F4" s="20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6" t="s">
        <v>71</v>
      </c>
      <c r="C5" s="20">
        <v>1</v>
      </c>
      <c r="D5" s="20">
        <v>2</v>
      </c>
      <c r="E5" s="20">
        <v>3</v>
      </c>
      <c r="F5" s="20">
        <v>4</v>
      </c>
    </row>
    <row r="6" spans="1:11" x14ac:dyDescent="0.3">
      <c r="A6" s="3"/>
      <c r="B6" s="26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6" t="s">
        <v>73</v>
      </c>
      <c r="C7" s="20"/>
      <c r="D7" s="20"/>
      <c r="E7" s="20"/>
      <c r="F7" s="20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61" t="s">
        <v>74</v>
      </c>
      <c r="C9" s="60"/>
      <c r="D9" s="60"/>
      <c r="E9" s="60"/>
      <c r="F9" s="60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7" t="s">
        <v>24</v>
      </c>
      <c r="I10" s="27" t="s">
        <v>26</v>
      </c>
      <c r="J10" s="27" t="s">
        <v>29</v>
      </c>
      <c r="K10" s="27" t="s">
        <v>32</v>
      </c>
    </row>
    <row r="11" spans="1:11" x14ac:dyDescent="0.3">
      <c r="A11" s="20" t="s">
        <v>135</v>
      </c>
      <c r="B11" s="20" t="s">
        <v>136</v>
      </c>
      <c r="C11" s="20">
        <v>14.66666666666667</v>
      </c>
      <c r="D11" s="20">
        <v>14.66666666666667</v>
      </c>
      <c r="E11" s="20">
        <v>14.66666666666667</v>
      </c>
      <c r="F11" s="20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0" t="s">
        <v>137</v>
      </c>
      <c r="B12" s="20" t="s">
        <v>138</v>
      </c>
      <c r="C12" s="20">
        <v>17</v>
      </c>
      <c r="D12" s="20">
        <v>17</v>
      </c>
      <c r="E12" s="20">
        <v>17</v>
      </c>
      <c r="F12" s="20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0" t="s">
        <v>139</v>
      </c>
      <c r="B13" s="20" t="s">
        <v>140</v>
      </c>
      <c r="C13" s="20">
        <v>18.666666666666661</v>
      </c>
      <c r="D13" s="20">
        <v>18.666666666666661</v>
      </c>
      <c r="E13" s="20">
        <v>18.666666666666661</v>
      </c>
      <c r="F13" s="20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0" t="s">
        <v>141</v>
      </c>
      <c r="B14" s="20" t="s">
        <v>142</v>
      </c>
      <c r="C14" s="20">
        <v>15</v>
      </c>
      <c r="D14" s="20">
        <v>15</v>
      </c>
      <c r="E14" s="20">
        <v>15</v>
      </c>
      <c r="F14" s="20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0" t="s">
        <v>143</v>
      </c>
      <c r="B15" s="20" t="s">
        <v>144</v>
      </c>
      <c r="C15" s="20">
        <v>17.666666666666661</v>
      </c>
      <c r="D15" s="20">
        <v>17.666666666666661</v>
      </c>
      <c r="E15" s="20">
        <v>17.666666666666661</v>
      </c>
      <c r="F15" s="20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0" t="s">
        <v>145</v>
      </c>
      <c r="B16" s="20" t="s">
        <v>146</v>
      </c>
      <c r="C16" s="20">
        <v>16</v>
      </c>
      <c r="D16" s="20">
        <v>16</v>
      </c>
      <c r="E16" s="20">
        <v>16</v>
      </c>
      <c r="F16" s="20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0" t="s">
        <v>147</v>
      </c>
      <c r="B17" s="20" t="s">
        <v>148</v>
      </c>
      <c r="C17" s="20">
        <v>14.66666666666667</v>
      </c>
      <c r="D17" s="20">
        <v>14.66666666666667</v>
      </c>
      <c r="E17" s="20">
        <v>14.66666666666667</v>
      </c>
      <c r="F17" s="20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0" t="s">
        <v>149</v>
      </c>
      <c r="B18" s="20" t="s">
        <v>150</v>
      </c>
      <c r="C18" s="20">
        <v>15</v>
      </c>
      <c r="D18" s="20">
        <v>15</v>
      </c>
      <c r="E18" s="20">
        <v>15</v>
      </c>
      <c r="F18" s="20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0" t="s">
        <v>151</v>
      </c>
      <c r="B19" s="20" t="s">
        <v>152</v>
      </c>
      <c r="C19" s="20">
        <v>14.33333333333333</v>
      </c>
      <c r="D19" s="20">
        <v>14.33333333333333</v>
      </c>
      <c r="E19" s="20">
        <v>14.33333333333333</v>
      </c>
      <c r="F19" s="20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0" t="s">
        <v>153</v>
      </c>
      <c r="B20" s="20" t="s">
        <v>154</v>
      </c>
      <c r="C20" s="20">
        <v>15.66666666666667</v>
      </c>
      <c r="D20" s="20">
        <v>15.66666666666667</v>
      </c>
      <c r="E20" s="20">
        <v>15.66666666666667</v>
      </c>
      <c r="F20" s="20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0" t="s">
        <v>155</v>
      </c>
      <c r="B21" s="20" t="s">
        <v>156</v>
      </c>
      <c r="C21" s="20">
        <v>16.333333333333329</v>
      </c>
      <c r="D21" s="20">
        <v>16.333333333333329</v>
      </c>
      <c r="E21" s="20">
        <v>16.333333333333329</v>
      </c>
      <c r="F21" s="20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0" t="s">
        <v>157</v>
      </c>
      <c r="B22" s="20" t="s">
        <v>158</v>
      </c>
      <c r="C22" s="20">
        <v>18</v>
      </c>
      <c r="D22" s="20">
        <v>18</v>
      </c>
      <c r="E22" s="20">
        <v>18</v>
      </c>
      <c r="F22" s="20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0" t="s">
        <v>159</v>
      </c>
      <c r="B23" s="20" t="s">
        <v>160</v>
      </c>
      <c r="C23" s="20">
        <v>14.33333333333333</v>
      </c>
      <c r="D23" s="20">
        <v>14.33333333333333</v>
      </c>
      <c r="E23" s="20">
        <v>14.33333333333333</v>
      </c>
      <c r="F23" s="20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0" t="s">
        <v>161</v>
      </c>
      <c r="B24" s="20" t="s">
        <v>162</v>
      </c>
      <c r="C24" s="20">
        <v>15</v>
      </c>
      <c r="D24" s="20">
        <v>15</v>
      </c>
      <c r="E24" s="20">
        <v>15</v>
      </c>
      <c r="F24" s="20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0" t="s">
        <v>163</v>
      </c>
      <c r="B25" s="20" t="s">
        <v>164</v>
      </c>
      <c r="C25" s="20">
        <v>17</v>
      </c>
      <c r="D25" s="20">
        <v>17</v>
      </c>
      <c r="E25" s="20">
        <v>17</v>
      </c>
      <c r="F25" s="20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0" t="s">
        <v>165</v>
      </c>
      <c r="B26" s="20" t="s">
        <v>166</v>
      </c>
      <c r="C26" s="20">
        <v>14.33333333333333</v>
      </c>
      <c r="D26" s="20">
        <v>14.33333333333333</v>
      </c>
      <c r="E26" s="20">
        <v>14.33333333333333</v>
      </c>
      <c r="F26" s="20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0" t="s">
        <v>167</v>
      </c>
      <c r="B27" s="20" t="s">
        <v>168</v>
      </c>
      <c r="C27" s="20">
        <v>15.66666666666667</v>
      </c>
      <c r="D27" s="20">
        <v>15.66666666666667</v>
      </c>
      <c r="E27" s="20">
        <v>15.66666666666667</v>
      </c>
      <c r="F27" s="20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0" t="s">
        <v>169</v>
      </c>
      <c r="B28" s="20" t="s">
        <v>170</v>
      </c>
      <c r="C28" s="20">
        <v>14</v>
      </c>
      <c r="D28" s="20">
        <v>14</v>
      </c>
      <c r="E28" s="20">
        <v>14</v>
      </c>
      <c r="F28" s="20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0" t="s">
        <v>171</v>
      </c>
      <c r="B29" s="20" t="s">
        <v>172</v>
      </c>
      <c r="C29" s="20">
        <v>15.66666666666667</v>
      </c>
      <c r="D29" s="20">
        <v>15.66666666666667</v>
      </c>
      <c r="E29" s="20">
        <v>15.66666666666667</v>
      </c>
      <c r="F29" s="20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0" t="s">
        <v>173</v>
      </c>
      <c r="B30" s="20" t="s">
        <v>174</v>
      </c>
      <c r="C30" s="20">
        <v>15.66666666666667</v>
      </c>
      <c r="D30" s="20">
        <v>15.66666666666667</v>
      </c>
      <c r="E30" s="20">
        <v>15.66666666666667</v>
      </c>
      <c r="F30" s="20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0" t="s">
        <v>175</v>
      </c>
      <c r="B31" s="20" t="s">
        <v>176</v>
      </c>
      <c r="C31" s="20">
        <v>14</v>
      </c>
      <c r="D31" s="20">
        <v>14</v>
      </c>
      <c r="E31" s="20">
        <v>14</v>
      </c>
      <c r="F31" s="20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0" t="s">
        <v>177</v>
      </c>
      <c r="B32" s="20" t="s">
        <v>178</v>
      </c>
      <c r="C32" s="20">
        <v>15.33333333333333</v>
      </c>
      <c r="D32" s="20">
        <v>15.33333333333333</v>
      </c>
      <c r="E32" s="20">
        <v>15.33333333333333</v>
      </c>
      <c r="F32" s="20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0" t="s">
        <v>179</v>
      </c>
      <c r="B33" s="20" t="s">
        <v>180</v>
      </c>
      <c r="C33" s="20">
        <v>14.66666666666667</v>
      </c>
      <c r="D33" s="20">
        <v>14.66666666666667</v>
      </c>
      <c r="E33" s="20">
        <v>14.66666666666667</v>
      </c>
      <c r="F33" s="20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0" t="s">
        <v>181</v>
      </c>
      <c r="B34" s="20" t="s">
        <v>182</v>
      </c>
      <c r="C34" s="20">
        <v>15</v>
      </c>
      <c r="D34" s="20">
        <v>15</v>
      </c>
      <c r="E34" s="20">
        <v>15</v>
      </c>
      <c r="F34" s="20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0" t="s">
        <v>183</v>
      </c>
      <c r="B35" s="20" t="s">
        <v>184</v>
      </c>
      <c r="C35" s="20">
        <v>15</v>
      </c>
      <c r="D35" s="20">
        <v>15</v>
      </c>
      <c r="E35" s="20">
        <v>15</v>
      </c>
      <c r="F35" s="20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0" t="s">
        <v>185</v>
      </c>
      <c r="B36" s="20" t="s">
        <v>186</v>
      </c>
      <c r="C36" s="20">
        <v>16.333333333333339</v>
      </c>
      <c r="D36" s="20">
        <v>16.333333333333339</v>
      </c>
      <c r="E36" s="20">
        <v>16.333333333333339</v>
      </c>
      <c r="F36" s="20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0" t="s">
        <v>187</v>
      </c>
      <c r="B37" s="20" t="s">
        <v>188</v>
      </c>
      <c r="C37" s="20">
        <v>18.333333333333339</v>
      </c>
      <c r="D37" s="20">
        <v>18.333333333333339</v>
      </c>
      <c r="E37" s="20">
        <v>18.333333333333339</v>
      </c>
      <c r="F37" s="20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0" t="s">
        <v>189</v>
      </c>
      <c r="B38" s="20" t="s">
        <v>190</v>
      </c>
      <c r="C38" s="20">
        <v>14.66666666666667</v>
      </c>
      <c r="D38" s="20">
        <v>14.66666666666667</v>
      </c>
      <c r="E38" s="20">
        <v>14.66666666666667</v>
      </c>
      <c r="F38" s="20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0" t="s">
        <v>191</v>
      </c>
      <c r="B39" s="20" t="s">
        <v>192</v>
      </c>
      <c r="C39" s="20">
        <v>15</v>
      </c>
      <c r="D39" s="20">
        <v>15</v>
      </c>
      <c r="E39" s="20">
        <v>15</v>
      </c>
      <c r="F39" s="20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0" t="s">
        <v>193</v>
      </c>
      <c r="B40" s="20" t="s">
        <v>194</v>
      </c>
      <c r="C40" s="20">
        <v>16</v>
      </c>
      <c r="D40" s="20">
        <v>16</v>
      </c>
      <c r="E40" s="20">
        <v>16</v>
      </c>
      <c r="F40" s="20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0" t="s">
        <v>195</v>
      </c>
      <c r="B41" s="20" t="s">
        <v>196</v>
      </c>
      <c r="C41" s="20">
        <v>14.33333333333333</v>
      </c>
      <c r="D41" s="20">
        <v>14.33333333333333</v>
      </c>
      <c r="E41" s="20">
        <v>14.33333333333333</v>
      </c>
      <c r="F41" s="20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0" t="s">
        <v>197</v>
      </c>
      <c r="B42" s="20" t="s">
        <v>198</v>
      </c>
      <c r="C42" s="20">
        <v>15.33333333333333</v>
      </c>
      <c r="D42" s="20">
        <v>15.33333333333333</v>
      </c>
      <c r="E42" s="20">
        <v>15.33333333333333</v>
      </c>
      <c r="F42" s="20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0" t="s">
        <v>199</v>
      </c>
      <c r="B43" s="20" t="s">
        <v>200</v>
      </c>
      <c r="C43" s="20">
        <v>17</v>
      </c>
      <c r="D43" s="20">
        <v>17</v>
      </c>
      <c r="E43" s="20">
        <v>17</v>
      </c>
      <c r="F43" s="20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0" t="s">
        <v>201</v>
      </c>
      <c r="B44" s="20" t="s">
        <v>202</v>
      </c>
      <c r="C44" s="20">
        <v>14.66666666666667</v>
      </c>
      <c r="D44" s="20">
        <v>14.66666666666667</v>
      </c>
      <c r="E44" s="20">
        <v>14.66666666666667</v>
      </c>
      <c r="F44" s="20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0" t="s">
        <v>203</v>
      </c>
      <c r="B45" s="20" t="s">
        <v>204</v>
      </c>
      <c r="C45" s="20">
        <v>12.66666666666667</v>
      </c>
      <c r="D45" s="20">
        <v>12.66666666666667</v>
      </c>
      <c r="E45" s="20">
        <v>12.66666666666667</v>
      </c>
      <c r="F45" s="20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0" t="s">
        <v>205</v>
      </c>
      <c r="B46" s="20" t="s">
        <v>206</v>
      </c>
      <c r="C46" s="20">
        <v>14.66666666666667</v>
      </c>
      <c r="D46" s="20">
        <v>14.66666666666667</v>
      </c>
      <c r="E46" s="20">
        <v>14.66666666666667</v>
      </c>
      <c r="F46" s="20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0" t="s">
        <v>207</v>
      </c>
      <c r="B47" s="20" t="s">
        <v>208</v>
      </c>
      <c r="C47" s="20">
        <v>14.33333333333333</v>
      </c>
      <c r="D47" s="20">
        <v>14.33333333333333</v>
      </c>
      <c r="E47" s="20">
        <v>14.33333333333333</v>
      </c>
      <c r="F47" s="20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0" t="s">
        <v>209</v>
      </c>
      <c r="B48" s="20" t="s">
        <v>210</v>
      </c>
      <c r="C48" s="20">
        <v>13.66666666666667</v>
      </c>
      <c r="D48" s="20">
        <v>13.66666666666667</v>
      </c>
      <c r="E48" s="20">
        <v>13.66666666666667</v>
      </c>
      <c r="F48" s="20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0" t="s">
        <v>211</v>
      </c>
      <c r="B49" s="20" t="s">
        <v>212</v>
      </c>
      <c r="C49" s="20">
        <v>16.333333333333339</v>
      </c>
      <c r="D49" s="20">
        <v>16.333333333333339</v>
      </c>
      <c r="E49" s="20">
        <v>16.333333333333339</v>
      </c>
      <c r="F49" s="20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0" t="s">
        <v>213</v>
      </c>
      <c r="B50" s="20" t="s">
        <v>214</v>
      </c>
      <c r="C50" s="20">
        <v>15.33333333333333</v>
      </c>
      <c r="D50" s="20">
        <v>15.33333333333333</v>
      </c>
      <c r="E50" s="20">
        <v>15.33333333333333</v>
      </c>
      <c r="F50" s="20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0" t="s">
        <v>215</v>
      </c>
      <c r="B51" s="20" t="s">
        <v>216</v>
      </c>
      <c r="C51" s="20">
        <v>15</v>
      </c>
      <c r="D51" s="20">
        <v>15</v>
      </c>
      <c r="E51" s="20">
        <v>15</v>
      </c>
      <c r="F51" s="20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0" t="s">
        <v>217</v>
      </c>
      <c r="B52" s="20" t="s">
        <v>218</v>
      </c>
      <c r="C52" s="20">
        <v>15</v>
      </c>
      <c r="D52" s="20">
        <v>15</v>
      </c>
      <c r="E52" s="20">
        <v>15</v>
      </c>
      <c r="F52" s="20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0" t="s">
        <v>219</v>
      </c>
      <c r="B53" s="20" t="s">
        <v>220</v>
      </c>
      <c r="C53" s="20">
        <v>15</v>
      </c>
      <c r="D53" s="20">
        <v>15</v>
      </c>
      <c r="E53" s="20">
        <v>15</v>
      </c>
      <c r="F53" s="20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0" t="s">
        <v>221</v>
      </c>
      <c r="B54" s="20" t="s">
        <v>222</v>
      </c>
      <c r="C54" s="20">
        <v>15</v>
      </c>
      <c r="D54" s="20">
        <v>15</v>
      </c>
      <c r="E54" s="20">
        <v>15</v>
      </c>
      <c r="F54" s="20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0" t="s">
        <v>223</v>
      </c>
      <c r="B55" s="20" t="s">
        <v>224</v>
      </c>
      <c r="C55" s="20">
        <v>16</v>
      </c>
      <c r="D55" s="20">
        <v>16</v>
      </c>
      <c r="E55" s="20">
        <v>16</v>
      </c>
      <c r="F55" s="20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0" t="s">
        <v>225</v>
      </c>
      <c r="B56" s="20" t="s">
        <v>226</v>
      </c>
      <c r="C56" s="20">
        <v>15.66666666666667</v>
      </c>
      <c r="D56" s="20">
        <v>15.66666666666667</v>
      </c>
      <c r="E56" s="20">
        <v>15.66666666666667</v>
      </c>
      <c r="F56" s="20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0" t="s">
        <v>227</v>
      </c>
      <c r="B57" s="20" t="s">
        <v>228</v>
      </c>
      <c r="C57" s="20">
        <v>15</v>
      </c>
      <c r="D57" s="20">
        <v>15</v>
      </c>
      <c r="E57" s="20">
        <v>15</v>
      </c>
      <c r="F57" s="20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60" spans="1:11" x14ac:dyDescent="0.3">
      <c r="A60" s="28" t="s">
        <v>55</v>
      </c>
      <c r="B60" s="66" t="s">
        <v>56</v>
      </c>
      <c r="C60" s="63"/>
    </row>
    <row r="61" spans="1:11" x14ac:dyDescent="0.3">
      <c r="A61" s="29" t="s">
        <v>57</v>
      </c>
      <c r="B61" s="65" t="s">
        <v>58</v>
      </c>
      <c r="C61" s="63"/>
    </row>
    <row r="62" spans="1:11" x14ac:dyDescent="0.3">
      <c r="A62" s="30" t="s">
        <v>59</v>
      </c>
      <c r="B62" s="62" t="s">
        <v>60</v>
      </c>
      <c r="C62" s="63"/>
    </row>
    <row r="63" spans="1:11" x14ac:dyDescent="0.3">
      <c r="A63" s="31" t="s">
        <v>77</v>
      </c>
      <c r="B63" s="67" t="s">
        <v>78</v>
      </c>
      <c r="C63" s="63"/>
    </row>
    <row r="64" spans="1:11" x14ac:dyDescent="0.3">
      <c r="A64" s="32" t="s">
        <v>79</v>
      </c>
      <c r="B64" s="64" t="s">
        <v>80</v>
      </c>
      <c r="C64" s="63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60" t="s">
        <v>54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20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7" t="s">
        <v>24</v>
      </c>
      <c r="R2" s="27" t="s">
        <v>26</v>
      </c>
      <c r="S2" s="27" t="s">
        <v>29</v>
      </c>
      <c r="T2" s="27" t="s">
        <v>32</v>
      </c>
    </row>
    <row r="3" spans="1:20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10</v>
      </c>
      <c r="J3" s="20">
        <v>10</v>
      </c>
      <c r="K3" s="20">
        <v>10</v>
      </c>
      <c r="L3" s="20">
        <v>10</v>
      </c>
      <c r="M3" s="20">
        <v>10</v>
      </c>
      <c r="N3" s="20">
        <v>10</v>
      </c>
      <c r="O3" s="20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3</v>
      </c>
      <c r="H4" s="20">
        <v>3</v>
      </c>
      <c r="I4" s="20">
        <v>6</v>
      </c>
      <c r="J4" s="20">
        <v>6</v>
      </c>
      <c r="K4" s="20">
        <v>6</v>
      </c>
      <c r="L4" s="20">
        <v>6</v>
      </c>
      <c r="M4" s="20">
        <v>6</v>
      </c>
      <c r="N4" s="20">
        <v>6</v>
      </c>
      <c r="O4" s="20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6" t="s">
        <v>71</v>
      </c>
      <c r="C5" s="20">
        <v>1</v>
      </c>
      <c r="D5" s="20">
        <v>1</v>
      </c>
      <c r="E5" s="20">
        <v>2</v>
      </c>
      <c r="F5" s="20">
        <v>2</v>
      </c>
      <c r="G5" s="20">
        <v>4</v>
      </c>
      <c r="H5" s="20">
        <v>4</v>
      </c>
      <c r="I5" s="20">
        <v>1</v>
      </c>
      <c r="J5" s="20">
        <v>1</v>
      </c>
      <c r="K5" s="20">
        <v>3</v>
      </c>
      <c r="L5" s="20">
        <v>3</v>
      </c>
      <c r="M5" s="20">
        <v>3</v>
      </c>
      <c r="N5" s="20">
        <v>3</v>
      </c>
      <c r="O5" s="20">
        <v>4</v>
      </c>
    </row>
    <row r="6" spans="1:20" x14ac:dyDescent="0.3">
      <c r="A6" s="3"/>
      <c r="B6" s="26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7" t="s">
        <v>24</v>
      </c>
      <c r="R10" s="27" t="s">
        <v>26</v>
      </c>
      <c r="S10" s="27" t="s">
        <v>29</v>
      </c>
      <c r="T10" s="27" t="s">
        <v>32</v>
      </c>
    </row>
    <row r="11" spans="1:20" x14ac:dyDescent="0.3">
      <c r="A11" s="20" t="s">
        <v>135</v>
      </c>
      <c r="B11" s="20" t="s">
        <v>136</v>
      </c>
      <c r="C11" s="20">
        <v>5</v>
      </c>
      <c r="D11" s="20">
        <v>4</v>
      </c>
      <c r="E11" s="20">
        <v>4</v>
      </c>
      <c r="F11" s="20">
        <v>3</v>
      </c>
      <c r="G11" s="20">
        <v>3</v>
      </c>
      <c r="H11" s="20">
        <v>5</v>
      </c>
      <c r="I11" s="20">
        <v>4</v>
      </c>
      <c r="J11" s="20">
        <v>10</v>
      </c>
      <c r="K11" s="20">
        <v>9</v>
      </c>
      <c r="L11" s="20">
        <v>9</v>
      </c>
      <c r="M11" s="20">
        <v>7</v>
      </c>
      <c r="N11" s="20">
        <v>7</v>
      </c>
      <c r="O11" s="20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5</v>
      </c>
      <c r="F12" s="20">
        <v>3</v>
      </c>
      <c r="G12" s="20">
        <v>3</v>
      </c>
      <c r="H12" s="20">
        <v>3</v>
      </c>
      <c r="I12" s="20">
        <v>8</v>
      </c>
      <c r="J12" s="20">
        <v>9</v>
      </c>
      <c r="K12" s="20">
        <v>9</v>
      </c>
      <c r="L12" s="20">
        <v>8</v>
      </c>
      <c r="M12" s="20">
        <v>0</v>
      </c>
      <c r="N12" s="20">
        <v>0</v>
      </c>
      <c r="O12" s="20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0" t="s">
        <v>139</v>
      </c>
      <c r="B13" s="20" t="s">
        <v>140</v>
      </c>
      <c r="C13" s="20">
        <v>5</v>
      </c>
      <c r="D13" s="20">
        <v>5</v>
      </c>
      <c r="E13" s="20">
        <v>2</v>
      </c>
      <c r="F13" s="20">
        <v>5</v>
      </c>
      <c r="G13" s="20">
        <v>4</v>
      </c>
      <c r="H13" s="20">
        <v>5</v>
      </c>
      <c r="I13" s="20">
        <v>10</v>
      </c>
      <c r="J13" s="20">
        <v>10</v>
      </c>
      <c r="K13" s="20">
        <v>8</v>
      </c>
      <c r="L13" s="20">
        <v>8</v>
      </c>
      <c r="M13" s="20">
        <v>10</v>
      </c>
      <c r="N13" s="20">
        <v>9</v>
      </c>
      <c r="O13" s="20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0" t="s">
        <v>141</v>
      </c>
      <c r="B14" s="20" t="s">
        <v>142</v>
      </c>
      <c r="C14" s="20">
        <v>3</v>
      </c>
      <c r="D14" s="20">
        <v>2</v>
      </c>
      <c r="E14" s="20">
        <v>4</v>
      </c>
      <c r="F14" s="20">
        <v>5</v>
      </c>
      <c r="G14" s="20">
        <v>3</v>
      </c>
      <c r="H14" s="20">
        <v>5</v>
      </c>
      <c r="I14" s="20">
        <v>9</v>
      </c>
      <c r="J14" s="20">
        <v>6</v>
      </c>
      <c r="K14" s="20">
        <v>2</v>
      </c>
      <c r="L14" s="20">
        <v>0</v>
      </c>
      <c r="M14" s="20">
        <v>7</v>
      </c>
      <c r="N14" s="20">
        <v>7</v>
      </c>
      <c r="O14" s="20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0" t="s">
        <v>143</v>
      </c>
      <c r="B15" s="20" t="s">
        <v>144</v>
      </c>
      <c r="C15" s="20">
        <v>5</v>
      </c>
      <c r="D15" s="20">
        <v>5</v>
      </c>
      <c r="E15" s="20">
        <v>5</v>
      </c>
      <c r="F15" s="20">
        <v>4</v>
      </c>
      <c r="G15" s="20">
        <v>4</v>
      </c>
      <c r="H15" s="20">
        <v>0</v>
      </c>
      <c r="I15" s="20">
        <v>10</v>
      </c>
      <c r="J15" s="20">
        <v>9</v>
      </c>
      <c r="K15" s="20">
        <v>9</v>
      </c>
      <c r="L15" s="20">
        <v>9</v>
      </c>
      <c r="M15" s="20">
        <v>0</v>
      </c>
      <c r="N15" s="20">
        <v>0</v>
      </c>
      <c r="O15" s="20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0" t="s">
        <v>145</v>
      </c>
      <c r="B16" s="20" t="s">
        <v>146</v>
      </c>
      <c r="C16" s="20">
        <v>4</v>
      </c>
      <c r="D16" s="20">
        <v>3</v>
      </c>
      <c r="E16" s="20">
        <v>4</v>
      </c>
      <c r="F16" s="20">
        <v>3</v>
      </c>
      <c r="G16" s="20">
        <v>3</v>
      </c>
      <c r="H16" s="20">
        <v>2</v>
      </c>
      <c r="I16" s="20">
        <v>8</v>
      </c>
      <c r="J16" s="20">
        <v>0</v>
      </c>
      <c r="K16" s="20">
        <v>9</v>
      </c>
      <c r="L16" s="20">
        <v>8</v>
      </c>
      <c r="M16" s="20">
        <v>0</v>
      </c>
      <c r="N16" s="20">
        <v>0</v>
      </c>
      <c r="O16" s="20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0" t="s">
        <v>147</v>
      </c>
      <c r="B17" s="20" t="s">
        <v>148</v>
      </c>
      <c r="C17" s="20">
        <v>0</v>
      </c>
      <c r="D17" s="20">
        <v>3</v>
      </c>
      <c r="E17" s="20">
        <v>0</v>
      </c>
      <c r="F17" s="20">
        <v>3</v>
      </c>
      <c r="G17" s="20">
        <v>3</v>
      </c>
      <c r="H17" s="20">
        <v>3</v>
      </c>
      <c r="I17" s="20">
        <v>0</v>
      </c>
      <c r="J17" s="20">
        <v>0</v>
      </c>
      <c r="K17" s="20">
        <v>8</v>
      </c>
      <c r="L17" s="20">
        <v>9</v>
      </c>
      <c r="M17" s="20">
        <v>8</v>
      </c>
      <c r="N17" s="20">
        <v>0</v>
      </c>
      <c r="O17" s="20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0" t="s">
        <v>149</v>
      </c>
      <c r="B18" s="20" t="s">
        <v>150</v>
      </c>
      <c r="C18" s="20">
        <v>5</v>
      </c>
      <c r="D18" s="20">
        <v>4</v>
      </c>
      <c r="E18" s="20">
        <v>5</v>
      </c>
      <c r="F18" s="20">
        <v>5</v>
      </c>
      <c r="G18" s="20">
        <v>3</v>
      </c>
      <c r="H18" s="20">
        <v>3</v>
      </c>
      <c r="I18" s="20">
        <v>8</v>
      </c>
      <c r="J18" s="20">
        <v>7</v>
      </c>
      <c r="K18" s="20">
        <v>9</v>
      </c>
      <c r="L18" s="20">
        <v>9</v>
      </c>
      <c r="M18" s="20">
        <v>0</v>
      </c>
      <c r="N18" s="20">
        <v>0</v>
      </c>
      <c r="O18" s="20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0" t="s">
        <v>151</v>
      </c>
      <c r="B19" s="20" t="s">
        <v>152</v>
      </c>
      <c r="C19" s="20">
        <v>5</v>
      </c>
      <c r="D19" s="20">
        <v>0</v>
      </c>
      <c r="E19" s="20">
        <v>3</v>
      </c>
      <c r="F19" s="20">
        <v>2</v>
      </c>
      <c r="G19" s="20">
        <v>2</v>
      </c>
      <c r="H19" s="20">
        <v>0</v>
      </c>
      <c r="I19" s="20">
        <v>4</v>
      </c>
      <c r="J19" s="20">
        <v>7</v>
      </c>
      <c r="K19" s="20">
        <v>8</v>
      </c>
      <c r="L19" s="20">
        <v>6</v>
      </c>
      <c r="M19" s="20">
        <v>5</v>
      </c>
      <c r="N19" s="20">
        <v>0</v>
      </c>
      <c r="O19" s="20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0" t="s">
        <v>153</v>
      </c>
      <c r="B20" s="20" t="s">
        <v>154</v>
      </c>
      <c r="C20" s="20">
        <v>5</v>
      </c>
      <c r="D20" s="20">
        <v>5</v>
      </c>
      <c r="E20" s="20">
        <v>5</v>
      </c>
      <c r="F20" s="20">
        <v>5</v>
      </c>
      <c r="G20" s="20">
        <v>3</v>
      </c>
      <c r="H20" s="20">
        <v>5</v>
      </c>
      <c r="I20" s="20">
        <v>10</v>
      </c>
      <c r="J20" s="20">
        <v>10</v>
      </c>
      <c r="K20" s="20">
        <v>9</v>
      </c>
      <c r="L20" s="20">
        <v>9</v>
      </c>
      <c r="M20" s="20">
        <v>8</v>
      </c>
      <c r="N20" s="20">
        <v>4</v>
      </c>
      <c r="O20" s="20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0" t="s">
        <v>155</v>
      </c>
      <c r="B21" s="20" t="s">
        <v>156</v>
      </c>
      <c r="C21" s="20">
        <v>5</v>
      </c>
      <c r="D21" s="20">
        <v>5</v>
      </c>
      <c r="E21" s="20">
        <v>5</v>
      </c>
      <c r="F21" s="20">
        <v>3</v>
      </c>
      <c r="G21" s="20">
        <v>3</v>
      </c>
      <c r="H21" s="20">
        <v>5</v>
      </c>
      <c r="I21" s="20">
        <v>10</v>
      </c>
      <c r="J21" s="20">
        <v>8</v>
      </c>
      <c r="K21" s="20">
        <v>8</v>
      </c>
      <c r="L21" s="20">
        <v>8</v>
      </c>
      <c r="M21" s="20">
        <v>8</v>
      </c>
      <c r="N21" s="20">
        <v>9</v>
      </c>
      <c r="O21" s="20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0" t="s">
        <v>157</v>
      </c>
      <c r="B22" s="20" t="s">
        <v>158</v>
      </c>
      <c r="C22" s="20">
        <v>3</v>
      </c>
      <c r="D22" s="20">
        <v>2</v>
      </c>
      <c r="E22" s="20">
        <v>4</v>
      </c>
      <c r="F22" s="20">
        <v>5</v>
      </c>
      <c r="G22" s="20">
        <v>5</v>
      </c>
      <c r="H22" s="20">
        <v>4</v>
      </c>
      <c r="I22" s="20">
        <v>10</v>
      </c>
      <c r="J22" s="20">
        <v>9</v>
      </c>
      <c r="K22" s="20">
        <v>9</v>
      </c>
      <c r="L22" s="20">
        <v>8</v>
      </c>
      <c r="M22" s="20">
        <v>7</v>
      </c>
      <c r="N22" s="20">
        <v>8</v>
      </c>
      <c r="O22" s="20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0" t="s">
        <v>159</v>
      </c>
      <c r="B23" s="20" t="s">
        <v>160</v>
      </c>
      <c r="C23" s="20">
        <v>5</v>
      </c>
      <c r="D23" s="20">
        <v>5</v>
      </c>
      <c r="E23" s="20">
        <v>4</v>
      </c>
      <c r="F23" s="20">
        <v>5</v>
      </c>
      <c r="G23" s="20">
        <v>4</v>
      </c>
      <c r="H23" s="20">
        <v>5</v>
      </c>
      <c r="I23" s="20">
        <v>10</v>
      </c>
      <c r="J23" s="20">
        <v>6</v>
      </c>
      <c r="K23" s="20">
        <v>8</v>
      </c>
      <c r="L23" s="20">
        <v>8</v>
      </c>
      <c r="M23" s="20">
        <v>2</v>
      </c>
      <c r="N23" s="20">
        <v>0</v>
      </c>
      <c r="O23" s="20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0" t="s">
        <v>161</v>
      </c>
      <c r="B24" s="20" t="s">
        <v>162</v>
      </c>
      <c r="C24" s="20">
        <v>5</v>
      </c>
      <c r="D24" s="20">
        <v>5</v>
      </c>
      <c r="E24" s="20">
        <v>4</v>
      </c>
      <c r="F24" s="20">
        <v>5</v>
      </c>
      <c r="G24" s="20">
        <v>3</v>
      </c>
      <c r="H24" s="20">
        <v>5</v>
      </c>
      <c r="I24" s="20">
        <v>9</v>
      </c>
      <c r="J24" s="20">
        <v>7</v>
      </c>
      <c r="K24" s="20">
        <v>8</v>
      </c>
      <c r="L24" s="20">
        <v>10</v>
      </c>
      <c r="M24" s="20">
        <v>7</v>
      </c>
      <c r="N24" s="20">
        <v>8</v>
      </c>
      <c r="O24" s="20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0" t="s">
        <v>163</v>
      </c>
      <c r="B25" s="20" t="s">
        <v>164</v>
      </c>
      <c r="C25" s="20">
        <v>4</v>
      </c>
      <c r="D25" s="20">
        <v>4</v>
      </c>
      <c r="E25" s="20">
        <v>4</v>
      </c>
      <c r="F25" s="20">
        <v>3</v>
      </c>
      <c r="G25" s="20">
        <v>4</v>
      </c>
      <c r="H25" s="20">
        <v>5</v>
      </c>
      <c r="I25" s="20">
        <v>8</v>
      </c>
      <c r="J25" s="20">
        <v>8</v>
      </c>
      <c r="K25" s="20">
        <v>9</v>
      </c>
      <c r="L25" s="20">
        <v>9</v>
      </c>
      <c r="M25" s="20">
        <v>0</v>
      </c>
      <c r="N25" s="20">
        <v>0</v>
      </c>
      <c r="O25" s="20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0" t="s">
        <v>165</v>
      </c>
      <c r="B26" s="20" t="s">
        <v>166</v>
      </c>
      <c r="C26" s="20">
        <v>5</v>
      </c>
      <c r="D26" s="20">
        <v>4</v>
      </c>
      <c r="E26" s="20">
        <v>4</v>
      </c>
      <c r="F26" s="20">
        <v>2</v>
      </c>
      <c r="G26" s="20">
        <v>2</v>
      </c>
      <c r="H26" s="20">
        <v>1</v>
      </c>
      <c r="I26" s="20">
        <v>8</v>
      </c>
      <c r="J26" s="20">
        <v>2</v>
      </c>
      <c r="K26" s="20">
        <v>8</v>
      </c>
      <c r="L26" s="20">
        <v>6</v>
      </c>
      <c r="M26" s="20">
        <v>0</v>
      </c>
      <c r="N26" s="20">
        <v>0</v>
      </c>
      <c r="O26" s="20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0" t="s">
        <v>167</v>
      </c>
      <c r="B27" s="20" t="s">
        <v>168</v>
      </c>
      <c r="C27" s="20">
        <v>0</v>
      </c>
      <c r="D27" s="20">
        <v>3</v>
      </c>
      <c r="E27" s="20">
        <v>5</v>
      </c>
      <c r="F27" s="20">
        <v>5</v>
      </c>
      <c r="G27" s="20">
        <v>3</v>
      </c>
      <c r="H27" s="20">
        <v>5</v>
      </c>
      <c r="I27" s="20">
        <v>10</v>
      </c>
      <c r="J27" s="20">
        <v>8</v>
      </c>
      <c r="K27" s="20">
        <v>8</v>
      </c>
      <c r="L27" s="20">
        <v>8</v>
      </c>
      <c r="M27" s="20">
        <v>8</v>
      </c>
      <c r="N27" s="20">
        <v>9</v>
      </c>
      <c r="O27" s="20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0" t="s">
        <v>169</v>
      </c>
      <c r="B28" s="20" t="s">
        <v>170</v>
      </c>
      <c r="C28" s="20">
        <v>3</v>
      </c>
      <c r="D28" s="20">
        <v>5</v>
      </c>
      <c r="E28" s="20">
        <v>0</v>
      </c>
      <c r="F28" s="20">
        <v>0</v>
      </c>
      <c r="G28" s="20">
        <v>0</v>
      </c>
      <c r="H28" s="20">
        <v>6</v>
      </c>
      <c r="I28" s="20">
        <v>7</v>
      </c>
      <c r="J28" s="20">
        <v>0</v>
      </c>
      <c r="K28" s="20">
        <v>8</v>
      </c>
      <c r="L28" s="20">
        <v>7</v>
      </c>
      <c r="M28" s="20">
        <v>3</v>
      </c>
      <c r="N28" s="20">
        <v>0</v>
      </c>
      <c r="O28" s="20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0" t="s">
        <v>171</v>
      </c>
      <c r="B29" s="20" t="s">
        <v>172</v>
      </c>
      <c r="C29" s="20">
        <v>4</v>
      </c>
      <c r="D29" s="20">
        <v>5</v>
      </c>
      <c r="E29" s="20">
        <v>5</v>
      </c>
      <c r="F29" s="20">
        <v>4</v>
      </c>
      <c r="G29" s="20">
        <v>3</v>
      </c>
      <c r="H29" s="20">
        <v>3</v>
      </c>
      <c r="I29" s="20">
        <v>9</v>
      </c>
      <c r="J29" s="20">
        <v>8</v>
      </c>
      <c r="K29" s="20">
        <v>9</v>
      </c>
      <c r="L29" s="20">
        <v>8</v>
      </c>
      <c r="M29" s="20">
        <v>8</v>
      </c>
      <c r="N29" s="20">
        <v>8</v>
      </c>
      <c r="O29" s="20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0" t="s">
        <v>173</v>
      </c>
      <c r="B30" s="20" t="s">
        <v>174</v>
      </c>
      <c r="C30" s="20">
        <v>5</v>
      </c>
      <c r="D30" s="20">
        <v>5</v>
      </c>
      <c r="E30" s="20">
        <v>5</v>
      </c>
      <c r="F30" s="20">
        <v>5</v>
      </c>
      <c r="G30" s="20">
        <v>3</v>
      </c>
      <c r="H30" s="20">
        <v>4</v>
      </c>
      <c r="I30" s="20">
        <v>7</v>
      </c>
      <c r="J30" s="20">
        <v>7</v>
      </c>
      <c r="K30" s="20">
        <v>10</v>
      </c>
      <c r="L30" s="20">
        <v>9</v>
      </c>
      <c r="M30" s="20">
        <v>6</v>
      </c>
      <c r="N30" s="20">
        <v>7</v>
      </c>
      <c r="O30" s="20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0" t="s">
        <v>175</v>
      </c>
      <c r="B31" s="20" t="s">
        <v>176</v>
      </c>
      <c r="C31" s="20">
        <v>3</v>
      </c>
      <c r="D31" s="20">
        <v>4</v>
      </c>
      <c r="E31" s="20">
        <v>4</v>
      </c>
      <c r="F31" s="20">
        <v>2</v>
      </c>
      <c r="G31" s="20">
        <v>2</v>
      </c>
      <c r="H31" s="20">
        <v>5</v>
      </c>
      <c r="I31" s="20">
        <v>6</v>
      </c>
      <c r="J31" s="20">
        <v>9</v>
      </c>
      <c r="K31" s="20">
        <v>8</v>
      </c>
      <c r="L31" s="20">
        <v>7</v>
      </c>
      <c r="M31" s="20">
        <v>8</v>
      </c>
      <c r="N31" s="20">
        <v>8</v>
      </c>
      <c r="O31" s="20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2</v>
      </c>
      <c r="F32" s="20">
        <v>5</v>
      </c>
      <c r="G32" s="20">
        <v>3</v>
      </c>
      <c r="H32" s="20">
        <v>5</v>
      </c>
      <c r="I32" s="20">
        <v>10</v>
      </c>
      <c r="J32" s="20">
        <v>10</v>
      </c>
      <c r="K32" s="20">
        <v>9</v>
      </c>
      <c r="L32" s="20">
        <v>8</v>
      </c>
      <c r="M32" s="20">
        <v>0</v>
      </c>
      <c r="N32" s="20">
        <v>7</v>
      </c>
      <c r="O32" s="20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0" t="s">
        <v>179</v>
      </c>
      <c r="B33" s="20" t="s">
        <v>180</v>
      </c>
      <c r="C33" s="20">
        <v>4</v>
      </c>
      <c r="D33" s="20">
        <v>5</v>
      </c>
      <c r="E33" s="20">
        <v>5</v>
      </c>
      <c r="F33" s="20">
        <v>5</v>
      </c>
      <c r="G33" s="20">
        <v>3</v>
      </c>
      <c r="H33" s="20">
        <v>3</v>
      </c>
      <c r="I33" s="20">
        <v>8</v>
      </c>
      <c r="J33" s="20">
        <v>9</v>
      </c>
      <c r="K33" s="20">
        <v>8</v>
      </c>
      <c r="L33" s="20">
        <v>8</v>
      </c>
      <c r="M33" s="20">
        <v>3</v>
      </c>
      <c r="N33" s="20">
        <v>3</v>
      </c>
      <c r="O33" s="20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0" t="s">
        <v>181</v>
      </c>
      <c r="B34" s="20" t="s">
        <v>182</v>
      </c>
      <c r="C34" s="20">
        <v>5</v>
      </c>
      <c r="D34" s="20">
        <v>4</v>
      </c>
      <c r="E34" s="20">
        <v>3</v>
      </c>
      <c r="F34" s="20">
        <v>3</v>
      </c>
      <c r="G34" s="20">
        <v>2</v>
      </c>
      <c r="H34" s="20">
        <v>3</v>
      </c>
      <c r="I34" s="20">
        <v>0</v>
      </c>
      <c r="J34" s="20">
        <v>6</v>
      </c>
      <c r="K34" s="20">
        <v>9</v>
      </c>
      <c r="L34" s="20">
        <v>8</v>
      </c>
      <c r="M34" s="20">
        <v>2</v>
      </c>
      <c r="N34" s="20">
        <v>0</v>
      </c>
      <c r="O34" s="20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0" t="s">
        <v>183</v>
      </c>
      <c r="B35" s="20" t="s">
        <v>184</v>
      </c>
      <c r="C35" s="20">
        <v>5</v>
      </c>
      <c r="D35" s="20">
        <v>4</v>
      </c>
      <c r="E35" s="20">
        <v>3</v>
      </c>
      <c r="F35" s="20">
        <v>5</v>
      </c>
      <c r="G35" s="20">
        <v>3</v>
      </c>
      <c r="H35" s="20">
        <v>3</v>
      </c>
      <c r="I35" s="20">
        <v>0</v>
      </c>
      <c r="J35" s="20">
        <v>8</v>
      </c>
      <c r="K35" s="20">
        <v>8</v>
      </c>
      <c r="L35" s="20">
        <v>9</v>
      </c>
      <c r="M35" s="20">
        <v>9</v>
      </c>
      <c r="N35" s="20">
        <v>8</v>
      </c>
      <c r="O35" s="20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0" t="s">
        <v>185</v>
      </c>
      <c r="B36" s="20" t="s">
        <v>186</v>
      </c>
      <c r="C36" s="20">
        <v>5</v>
      </c>
      <c r="D36" s="20">
        <v>5</v>
      </c>
      <c r="E36" s="20">
        <v>5</v>
      </c>
      <c r="F36" s="20">
        <v>3</v>
      </c>
      <c r="G36" s="20">
        <v>5</v>
      </c>
      <c r="H36" s="20">
        <v>5</v>
      </c>
      <c r="I36" s="20">
        <v>8</v>
      </c>
      <c r="J36" s="20">
        <v>8</v>
      </c>
      <c r="K36" s="20">
        <v>8</v>
      </c>
      <c r="L36" s="20">
        <v>7</v>
      </c>
      <c r="M36" s="20">
        <v>2</v>
      </c>
      <c r="N36" s="20">
        <v>5</v>
      </c>
      <c r="O36" s="20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0" t="s">
        <v>187</v>
      </c>
      <c r="B37" s="20" t="s">
        <v>188</v>
      </c>
      <c r="C37" s="20">
        <v>3</v>
      </c>
      <c r="D37" s="20">
        <v>5</v>
      </c>
      <c r="E37" s="20">
        <v>5</v>
      </c>
      <c r="F37" s="20">
        <v>5</v>
      </c>
      <c r="G37" s="20">
        <v>5</v>
      </c>
      <c r="H37" s="20">
        <v>5</v>
      </c>
      <c r="I37" s="20">
        <v>10</v>
      </c>
      <c r="J37" s="20">
        <v>9</v>
      </c>
      <c r="K37" s="20">
        <v>8</v>
      </c>
      <c r="L37" s="20">
        <v>10</v>
      </c>
      <c r="M37" s="20">
        <v>8</v>
      </c>
      <c r="N37" s="20">
        <v>9</v>
      </c>
      <c r="O37" s="20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0" t="s">
        <v>189</v>
      </c>
      <c r="B38" s="20" t="s">
        <v>190</v>
      </c>
      <c r="C38" s="20">
        <v>5</v>
      </c>
      <c r="D38" s="20">
        <v>5</v>
      </c>
      <c r="E38" s="20">
        <v>3</v>
      </c>
      <c r="F38" s="20">
        <v>2</v>
      </c>
      <c r="G38" s="20">
        <v>3</v>
      </c>
      <c r="H38" s="20">
        <v>5</v>
      </c>
      <c r="I38" s="20">
        <v>2</v>
      </c>
      <c r="J38" s="20">
        <v>4</v>
      </c>
      <c r="K38" s="20">
        <v>0</v>
      </c>
      <c r="L38" s="20">
        <v>10</v>
      </c>
      <c r="M38" s="20">
        <v>0</v>
      </c>
      <c r="N38" s="20">
        <v>0</v>
      </c>
      <c r="O38" s="20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0" t="s">
        <v>191</v>
      </c>
      <c r="B39" s="20" t="s">
        <v>192</v>
      </c>
      <c r="C39" s="20">
        <v>5</v>
      </c>
      <c r="D39" s="20">
        <v>4</v>
      </c>
      <c r="E39" s="20">
        <v>3</v>
      </c>
      <c r="F39" s="20">
        <v>3</v>
      </c>
      <c r="G39" s="20">
        <v>3</v>
      </c>
      <c r="H39" s="20">
        <v>5</v>
      </c>
      <c r="I39" s="20">
        <v>0</v>
      </c>
      <c r="J39" s="20">
        <v>0</v>
      </c>
      <c r="K39" s="20">
        <v>5</v>
      </c>
      <c r="L39" s="20">
        <v>7</v>
      </c>
      <c r="M39" s="20">
        <v>7</v>
      </c>
      <c r="N39" s="20">
        <v>8</v>
      </c>
      <c r="O39" s="20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0" t="s">
        <v>193</v>
      </c>
      <c r="B40" s="20" t="s">
        <v>194</v>
      </c>
      <c r="C40" s="20">
        <v>2</v>
      </c>
      <c r="D40" s="20">
        <v>4</v>
      </c>
      <c r="E40" s="20">
        <v>2</v>
      </c>
      <c r="F40" s="20">
        <v>0</v>
      </c>
      <c r="G40" s="20">
        <v>3</v>
      </c>
      <c r="H40" s="20">
        <v>3</v>
      </c>
      <c r="I40" s="20">
        <v>6</v>
      </c>
      <c r="J40" s="20">
        <v>7</v>
      </c>
      <c r="K40" s="20">
        <v>9</v>
      </c>
      <c r="L40" s="20">
        <v>10</v>
      </c>
      <c r="M40" s="20">
        <v>0</v>
      </c>
      <c r="N40" s="20">
        <v>8</v>
      </c>
      <c r="O40" s="20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0" t="s">
        <v>195</v>
      </c>
      <c r="B41" s="20" t="s">
        <v>196</v>
      </c>
      <c r="C41" s="20">
        <v>5</v>
      </c>
      <c r="D41" s="20">
        <v>4</v>
      </c>
      <c r="E41" s="20">
        <v>3</v>
      </c>
      <c r="F41" s="20">
        <v>3</v>
      </c>
      <c r="G41" s="20">
        <v>3</v>
      </c>
      <c r="H41" s="20">
        <v>5</v>
      </c>
      <c r="I41" s="20">
        <v>4</v>
      </c>
      <c r="J41" s="20">
        <v>8</v>
      </c>
      <c r="K41" s="20">
        <v>8</v>
      </c>
      <c r="L41" s="20">
        <v>8</v>
      </c>
      <c r="M41" s="20">
        <v>2</v>
      </c>
      <c r="N41" s="20">
        <v>0</v>
      </c>
      <c r="O41" s="20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0" t="s">
        <v>197</v>
      </c>
      <c r="B42" s="20" t="s">
        <v>198</v>
      </c>
      <c r="C42" s="20">
        <v>4</v>
      </c>
      <c r="D42" s="20">
        <v>5</v>
      </c>
      <c r="E42" s="20">
        <v>5</v>
      </c>
      <c r="F42" s="20">
        <v>3</v>
      </c>
      <c r="G42" s="20">
        <v>3</v>
      </c>
      <c r="H42" s="20">
        <v>1</v>
      </c>
      <c r="I42" s="20">
        <v>5</v>
      </c>
      <c r="J42" s="20">
        <v>5</v>
      </c>
      <c r="K42" s="20">
        <v>8</v>
      </c>
      <c r="L42" s="20">
        <v>8</v>
      </c>
      <c r="M42" s="20">
        <v>4</v>
      </c>
      <c r="N42" s="20">
        <v>8</v>
      </c>
      <c r="O42" s="20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0" t="s">
        <v>199</v>
      </c>
      <c r="B43" s="20" t="s">
        <v>200</v>
      </c>
      <c r="C43" s="20">
        <v>5</v>
      </c>
      <c r="D43" s="20">
        <v>5</v>
      </c>
      <c r="E43" s="20">
        <v>4</v>
      </c>
      <c r="F43" s="20">
        <v>5</v>
      </c>
      <c r="G43" s="20">
        <v>3</v>
      </c>
      <c r="H43" s="20">
        <v>4</v>
      </c>
      <c r="I43" s="20">
        <v>10</v>
      </c>
      <c r="J43" s="20">
        <v>9</v>
      </c>
      <c r="K43" s="20">
        <v>8</v>
      </c>
      <c r="L43" s="20">
        <v>8</v>
      </c>
      <c r="M43" s="20">
        <v>7</v>
      </c>
      <c r="N43" s="20">
        <v>9</v>
      </c>
      <c r="O43" s="20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0" t="s">
        <v>201</v>
      </c>
      <c r="B44" s="20" t="s">
        <v>202</v>
      </c>
      <c r="C44" s="20">
        <v>3</v>
      </c>
      <c r="D44" s="20">
        <v>3</v>
      </c>
      <c r="E44" s="20">
        <v>2</v>
      </c>
      <c r="F44" s="20">
        <v>3</v>
      </c>
      <c r="G44" s="20">
        <v>3</v>
      </c>
      <c r="H44" s="20">
        <v>3</v>
      </c>
      <c r="I44" s="20">
        <v>10</v>
      </c>
      <c r="J44" s="20">
        <v>8</v>
      </c>
      <c r="K44" s="20">
        <v>2</v>
      </c>
      <c r="L44" s="20">
        <v>7</v>
      </c>
      <c r="M44" s="20">
        <v>7</v>
      </c>
      <c r="N44" s="20">
        <v>5</v>
      </c>
      <c r="O44" s="20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0" t="s">
        <v>203</v>
      </c>
      <c r="B45" s="20" t="s">
        <v>204</v>
      </c>
      <c r="C45" s="20">
        <v>5</v>
      </c>
      <c r="D45" s="20">
        <v>5</v>
      </c>
      <c r="E45" s="20">
        <v>3</v>
      </c>
      <c r="F45" s="20">
        <v>5</v>
      </c>
      <c r="G45" s="20">
        <v>5</v>
      </c>
      <c r="H45" s="20">
        <v>3</v>
      </c>
      <c r="I45" s="20">
        <v>7</v>
      </c>
      <c r="J45" s="20">
        <v>8</v>
      </c>
      <c r="K45" s="20">
        <v>8</v>
      </c>
      <c r="L45" s="20">
        <v>8</v>
      </c>
      <c r="M45" s="20">
        <v>8</v>
      </c>
      <c r="N45" s="20">
        <v>0</v>
      </c>
      <c r="O45" s="20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0" t="s">
        <v>205</v>
      </c>
      <c r="B46" s="20" t="s">
        <v>206</v>
      </c>
      <c r="C46" s="20">
        <v>2</v>
      </c>
      <c r="D46" s="20">
        <v>3</v>
      </c>
      <c r="E46" s="20">
        <v>4</v>
      </c>
      <c r="F46" s="20">
        <v>5</v>
      </c>
      <c r="G46" s="20">
        <v>3</v>
      </c>
      <c r="H46" s="20">
        <v>2</v>
      </c>
      <c r="I46" s="20">
        <v>7</v>
      </c>
      <c r="J46" s="20">
        <v>7</v>
      </c>
      <c r="K46" s="20">
        <v>7</v>
      </c>
      <c r="L46" s="20">
        <v>8</v>
      </c>
      <c r="M46" s="20">
        <v>4</v>
      </c>
      <c r="N46" s="20">
        <v>6</v>
      </c>
      <c r="O46" s="20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0" t="s">
        <v>207</v>
      </c>
      <c r="B47" s="20" t="s">
        <v>208</v>
      </c>
      <c r="C47" s="20">
        <v>3</v>
      </c>
      <c r="D47" s="20">
        <v>2</v>
      </c>
      <c r="E47" s="20">
        <v>4</v>
      </c>
      <c r="F47" s="20">
        <v>3</v>
      </c>
      <c r="G47" s="20">
        <v>3</v>
      </c>
      <c r="H47" s="20">
        <v>3</v>
      </c>
      <c r="I47" s="20">
        <v>7</v>
      </c>
      <c r="J47" s="20">
        <v>7</v>
      </c>
      <c r="K47" s="20">
        <v>7</v>
      </c>
      <c r="L47" s="20">
        <v>6</v>
      </c>
      <c r="M47" s="20">
        <v>0</v>
      </c>
      <c r="N47" s="20">
        <v>0</v>
      </c>
      <c r="O47" s="20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0" t="s">
        <v>209</v>
      </c>
      <c r="B48" s="20" t="s">
        <v>210</v>
      </c>
      <c r="C48" s="20">
        <v>5</v>
      </c>
      <c r="D48" s="20">
        <v>5</v>
      </c>
      <c r="E48" s="20">
        <v>4</v>
      </c>
      <c r="F48" s="20">
        <v>3</v>
      </c>
      <c r="G48" s="20">
        <v>3</v>
      </c>
      <c r="H48" s="20">
        <v>3</v>
      </c>
      <c r="I48" s="20">
        <v>9</v>
      </c>
      <c r="J48" s="20">
        <v>10</v>
      </c>
      <c r="K48" s="20">
        <v>8</v>
      </c>
      <c r="L48" s="20">
        <v>8</v>
      </c>
      <c r="M48" s="20">
        <v>8</v>
      </c>
      <c r="N48" s="20">
        <v>0</v>
      </c>
      <c r="O48" s="20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0" t="s">
        <v>211</v>
      </c>
      <c r="B49" s="20" t="s">
        <v>212</v>
      </c>
      <c r="C49" s="20">
        <v>5</v>
      </c>
      <c r="D49" s="20">
        <v>5</v>
      </c>
      <c r="E49" s="20">
        <v>5</v>
      </c>
      <c r="F49" s="20">
        <v>5</v>
      </c>
      <c r="G49" s="20">
        <v>3</v>
      </c>
      <c r="H49" s="20">
        <v>4</v>
      </c>
      <c r="I49" s="20">
        <v>10</v>
      </c>
      <c r="J49" s="20">
        <v>0</v>
      </c>
      <c r="K49" s="20">
        <v>9</v>
      </c>
      <c r="L49" s="20">
        <v>9</v>
      </c>
      <c r="M49" s="20">
        <v>8</v>
      </c>
      <c r="N49" s="20">
        <v>9</v>
      </c>
      <c r="O49" s="20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0" t="s">
        <v>213</v>
      </c>
      <c r="B50" s="20" t="s">
        <v>214</v>
      </c>
      <c r="C50" s="20">
        <v>5</v>
      </c>
      <c r="D50" s="20">
        <v>5</v>
      </c>
      <c r="E50" s="20">
        <v>4</v>
      </c>
      <c r="F50" s="20">
        <v>3</v>
      </c>
      <c r="G50" s="20">
        <v>3</v>
      </c>
      <c r="H50" s="20">
        <v>5</v>
      </c>
      <c r="I50" s="20">
        <v>10</v>
      </c>
      <c r="J50" s="20">
        <v>9</v>
      </c>
      <c r="K50" s="20">
        <v>9</v>
      </c>
      <c r="L50" s="20">
        <v>8</v>
      </c>
      <c r="M50" s="20">
        <v>7</v>
      </c>
      <c r="N50" s="20">
        <v>0</v>
      </c>
      <c r="O50" s="20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0" t="s">
        <v>215</v>
      </c>
      <c r="B51" s="20" t="s">
        <v>216</v>
      </c>
      <c r="C51" s="20">
        <v>5</v>
      </c>
      <c r="D51" s="20">
        <v>3</v>
      </c>
      <c r="E51" s="20">
        <v>4</v>
      </c>
      <c r="F51" s="20">
        <v>3</v>
      </c>
      <c r="G51" s="20">
        <v>3</v>
      </c>
      <c r="H51" s="20">
        <v>3</v>
      </c>
      <c r="I51" s="20">
        <v>7</v>
      </c>
      <c r="J51" s="20">
        <v>7</v>
      </c>
      <c r="K51" s="20">
        <v>8</v>
      </c>
      <c r="L51" s="20">
        <v>6</v>
      </c>
      <c r="M51" s="20">
        <v>0</v>
      </c>
      <c r="N51" s="20">
        <v>0</v>
      </c>
      <c r="O51" s="20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0" t="s">
        <v>217</v>
      </c>
      <c r="B52" s="20" t="s">
        <v>218</v>
      </c>
      <c r="C52" s="20">
        <v>4</v>
      </c>
      <c r="D52" s="20">
        <v>5</v>
      </c>
      <c r="E52" s="20">
        <v>4</v>
      </c>
      <c r="F52" s="20">
        <v>5</v>
      </c>
      <c r="G52" s="20">
        <v>3</v>
      </c>
      <c r="H52" s="20">
        <v>3</v>
      </c>
      <c r="I52" s="20">
        <v>10</v>
      </c>
      <c r="J52" s="20">
        <v>0</v>
      </c>
      <c r="K52" s="20">
        <v>7</v>
      </c>
      <c r="L52" s="20">
        <v>8</v>
      </c>
      <c r="M52" s="20">
        <v>2</v>
      </c>
      <c r="N52" s="20">
        <v>0</v>
      </c>
      <c r="O52" s="20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0" t="s">
        <v>219</v>
      </c>
      <c r="B53" s="20" t="s">
        <v>220</v>
      </c>
      <c r="C53" s="20">
        <v>3</v>
      </c>
      <c r="D53" s="20">
        <v>3</v>
      </c>
      <c r="E53" s="20">
        <v>1</v>
      </c>
      <c r="F53" s="20">
        <v>5</v>
      </c>
      <c r="G53" s="20">
        <v>4</v>
      </c>
      <c r="H53" s="20">
        <v>5</v>
      </c>
      <c r="I53" s="20">
        <v>3</v>
      </c>
      <c r="J53" s="20">
        <v>6</v>
      </c>
      <c r="K53" s="20">
        <v>9</v>
      </c>
      <c r="L53" s="20">
        <v>9</v>
      </c>
      <c r="M53" s="20">
        <v>8</v>
      </c>
      <c r="N53" s="20">
        <v>9</v>
      </c>
      <c r="O53" s="20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0" t="s">
        <v>221</v>
      </c>
      <c r="B54" s="20" t="s">
        <v>222</v>
      </c>
      <c r="C54" s="20">
        <v>5</v>
      </c>
      <c r="D54" s="20">
        <v>0</v>
      </c>
      <c r="E54" s="20">
        <v>4</v>
      </c>
      <c r="F54" s="20">
        <v>2</v>
      </c>
      <c r="G54" s="20">
        <v>3</v>
      </c>
      <c r="H54" s="20">
        <v>3</v>
      </c>
      <c r="I54" s="20">
        <v>0</v>
      </c>
      <c r="J54" s="20">
        <v>8</v>
      </c>
      <c r="K54" s="20">
        <v>9</v>
      </c>
      <c r="L54" s="20">
        <v>9</v>
      </c>
      <c r="M54" s="20">
        <v>3</v>
      </c>
      <c r="N54" s="20">
        <v>7</v>
      </c>
      <c r="O54" s="20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0" t="s">
        <v>223</v>
      </c>
      <c r="B55" s="20" t="s">
        <v>224</v>
      </c>
      <c r="C55" s="20">
        <v>4</v>
      </c>
      <c r="D55" s="20">
        <v>4</v>
      </c>
      <c r="E55" s="20">
        <v>4</v>
      </c>
      <c r="F55" s="20">
        <v>5</v>
      </c>
      <c r="G55" s="20">
        <v>3</v>
      </c>
      <c r="H55" s="20">
        <v>0</v>
      </c>
      <c r="I55" s="20">
        <v>10</v>
      </c>
      <c r="J55" s="20">
        <v>0</v>
      </c>
      <c r="K55" s="20">
        <v>8</v>
      </c>
      <c r="L55" s="20">
        <v>9</v>
      </c>
      <c r="M55" s="20">
        <v>0</v>
      </c>
      <c r="N55" s="20">
        <v>0</v>
      </c>
      <c r="O55" s="20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0" t="s">
        <v>225</v>
      </c>
      <c r="B56" s="20" t="s">
        <v>226</v>
      </c>
      <c r="C56" s="20">
        <v>4</v>
      </c>
      <c r="D56" s="20">
        <v>5</v>
      </c>
      <c r="E56" s="20">
        <v>3</v>
      </c>
      <c r="F56" s="20">
        <v>3</v>
      </c>
      <c r="G56" s="20">
        <v>3</v>
      </c>
      <c r="H56" s="20">
        <v>5</v>
      </c>
      <c r="I56" s="20">
        <v>0</v>
      </c>
      <c r="J56" s="20">
        <v>2</v>
      </c>
      <c r="K56" s="20">
        <v>8</v>
      </c>
      <c r="L56" s="20">
        <v>8</v>
      </c>
      <c r="M56" s="20">
        <v>7</v>
      </c>
      <c r="N56" s="20">
        <v>9</v>
      </c>
      <c r="O56" s="20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0" t="s">
        <v>227</v>
      </c>
      <c r="B57" s="20" t="s">
        <v>228</v>
      </c>
      <c r="C57" s="20">
        <v>5</v>
      </c>
      <c r="D57" s="20">
        <v>5</v>
      </c>
      <c r="E57" s="20">
        <v>5</v>
      </c>
      <c r="F57" s="20">
        <v>3</v>
      </c>
      <c r="G57" s="20">
        <v>3</v>
      </c>
      <c r="H57" s="20">
        <v>5</v>
      </c>
      <c r="I57" s="20">
        <v>10</v>
      </c>
      <c r="J57" s="20">
        <v>8</v>
      </c>
      <c r="K57" s="20">
        <v>9</v>
      </c>
      <c r="L57" s="20">
        <v>8</v>
      </c>
      <c r="M57" s="20">
        <v>7</v>
      </c>
      <c r="N57" s="20">
        <v>0</v>
      </c>
      <c r="O57" s="20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60" spans="1:20" x14ac:dyDescent="0.3">
      <c r="A60" s="28" t="s">
        <v>55</v>
      </c>
      <c r="B60" s="66" t="s">
        <v>56</v>
      </c>
      <c r="C60" s="63"/>
    </row>
    <row r="61" spans="1:20" x14ac:dyDescent="0.3">
      <c r="A61" s="29" t="s">
        <v>57</v>
      </c>
      <c r="B61" s="65" t="s">
        <v>58</v>
      </c>
      <c r="C61" s="63"/>
    </row>
    <row r="62" spans="1:20" x14ac:dyDescent="0.3">
      <c r="A62" s="30" t="s">
        <v>59</v>
      </c>
      <c r="B62" s="62" t="s">
        <v>60</v>
      </c>
      <c r="C62" s="63"/>
    </row>
    <row r="63" spans="1:20" x14ac:dyDescent="0.3">
      <c r="A63" s="31" t="s">
        <v>77</v>
      </c>
      <c r="B63" s="67" t="s">
        <v>78</v>
      </c>
      <c r="C63" s="63"/>
    </row>
    <row r="64" spans="1:20" x14ac:dyDescent="0.3">
      <c r="A64" s="32" t="s">
        <v>79</v>
      </c>
      <c r="B64" s="64" t="s">
        <v>80</v>
      </c>
      <c r="C64" s="63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8" t="s">
        <v>52</v>
      </c>
      <c r="B1" s="56"/>
      <c r="C1" s="56"/>
      <c r="D1" s="56"/>
      <c r="F1" s="68" t="s">
        <v>53</v>
      </c>
      <c r="G1" s="56"/>
      <c r="H1" s="56"/>
      <c r="I1" s="56"/>
      <c r="K1" s="33"/>
      <c r="M1" s="68" t="s">
        <v>87</v>
      </c>
      <c r="N1" s="56"/>
      <c r="O1" s="56"/>
      <c r="P1" s="56"/>
    </row>
    <row r="2" spans="1:16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4" t="s">
        <v>24</v>
      </c>
      <c r="G2" s="34" t="s">
        <v>26</v>
      </c>
      <c r="H2" s="34" t="s">
        <v>29</v>
      </c>
      <c r="I2" s="34" t="s">
        <v>32</v>
      </c>
      <c r="K2" s="33"/>
      <c r="M2" s="35" t="s">
        <v>24</v>
      </c>
      <c r="N2" s="35" t="s">
        <v>26</v>
      </c>
      <c r="O2" s="35" t="s">
        <v>29</v>
      </c>
      <c r="P2" s="35" t="s">
        <v>32</v>
      </c>
    </row>
    <row r="3" spans="1:16" x14ac:dyDescent="0.3">
      <c r="A3" s="36">
        <f>A_P1_I!K3</f>
        <v>15</v>
      </c>
      <c r="B3" s="36">
        <f>A_P1_I!L3</f>
        <v>15</v>
      </c>
      <c r="C3" s="36">
        <f>A_P1_I!M3</f>
        <v>20</v>
      </c>
      <c r="D3" s="36">
        <f>A_P1_I!N3</f>
        <v>0</v>
      </c>
      <c r="F3" s="36">
        <f>A_CA_I!H3</f>
        <v>20</v>
      </c>
      <c r="G3" s="36">
        <f>A_CA_I!I3</f>
        <v>20</v>
      </c>
      <c r="H3" s="36">
        <f>A_CA_I!J3</f>
        <v>20</v>
      </c>
      <c r="I3" s="36">
        <f>A_CA_I!K3</f>
        <v>20</v>
      </c>
      <c r="K3" s="33"/>
      <c r="M3" s="37">
        <f t="shared" ref="M3:P4" si="0">SUM(A3,F3)</f>
        <v>35</v>
      </c>
      <c r="N3" s="37">
        <f t="shared" si="0"/>
        <v>35</v>
      </c>
      <c r="O3" s="37">
        <f t="shared" si="0"/>
        <v>40</v>
      </c>
      <c r="P3" s="37">
        <f t="shared" si="0"/>
        <v>20</v>
      </c>
    </row>
    <row r="4" spans="1:16" x14ac:dyDescent="0.3">
      <c r="A4" s="36">
        <f>A_P1_I!K4</f>
        <v>9</v>
      </c>
      <c r="B4" s="36">
        <f>A_P1_I!L4</f>
        <v>9</v>
      </c>
      <c r="C4" s="36">
        <f>A_P1_I!M4</f>
        <v>9</v>
      </c>
      <c r="D4" s="36">
        <f>A_P1_I!N4</f>
        <v>0</v>
      </c>
      <c r="F4" s="36">
        <f>A_CA_I!H4</f>
        <v>12</v>
      </c>
      <c r="G4" s="36">
        <f>A_CA_I!I4</f>
        <v>12</v>
      </c>
      <c r="H4" s="36">
        <f>A_CA_I!J4</f>
        <v>12</v>
      </c>
      <c r="I4" s="36">
        <f>A_CA_I!K4</f>
        <v>12</v>
      </c>
      <c r="K4" s="33"/>
      <c r="M4" s="37">
        <f t="shared" si="0"/>
        <v>21</v>
      </c>
      <c r="N4" s="37">
        <f t="shared" si="0"/>
        <v>21</v>
      </c>
      <c r="O4" s="37">
        <f t="shared" si="0"/>
        <v>21</v>
      </c>
      <c r="P4" s="37">
        <f t="shared" si="0"/>
        <v>12</v>
      </c>
    </row>
    <row r="5" spans="1:16" x14ac:dyDescent="0.3">
      <c r="K5" s="33"/>
    </row>
    <row r="6" spans="1:16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8" t="s">
        <v>24</v>
      </c>
      <c r="G6" s="38" t="s">
        <v>26</v>
      </c>
      <c r="H6" s="38" t="s">
        <v>29</v>
      </c>
      <c r="I6" s="38" t="s">
        <v>32</v>
      </c>
      <c r="K6" s="33"/>
      <c r="M6" s="35" t="s">
        <v>24</v>
      </c>
      <c r="N6" s="35" t="s">
        <v>26</v>
      </c>
      <c r="O6" s="35" t="s">
        <v>29</v>
      </c>
      <c r="P6" s="35" t="s">
        <v>32</v>
      </c>
    </row>
    <row r="7" spans="1:16" x14ac:dyDescent="0.3">
      <c r="A7" s="37">
        <f>A_P1_I!K11</f>
        <v>13</v>
      </c>
      <c r="B7" s="37">
        <f>A_P1_I!L11</f>
        <v>10</v>
      </c>
      <c r="C7" s="37">
        <f>A_P1_I!M11</f>
        <v>17</v>
      </c>
      <c r="D7" s="37">
        <f>A_P1_I!N11</f>
        <v>0</v>
      </c>
      <c r="F7" s="37">
        <f>A_CA_I!H11</f>
        <v>14.66666666666667</v>
      </c>
      <c r="G7" s="37">
        <f>A_CA_I!I11</f>
        <v>14.66666666666667</v>
      </c>
      <c r="H7" s="37">
        <f>A_CA_I!J11</f>
        <v>14.66666666666667</v>
      </c>
      <c r="I7" s="37">
        <f>A_CA_I!K11</f>
        <v>14.66666666666667</v>
      </c>
      <c r="K7" s="33"/>
      <c r="M7" s="37">
        <f t="shared" ref="M7:M53" si="1">SUM(A7,F7)</f>
        <v>27.666666666666671</v>
      </c>
      <c r="N7" s="37">
        <f t="shared" ref="N7:N53" si="2">SUM(B7,G7)</f>
        <v>24.666666666666671</v>
      </c>
      <c r="O7" s="37">
        <f t="shared" ref="O7:O53" si="3">SUM(C7,H7)</f>
        <v>31.666666666666671</v>
      </c>
      <c r="P7" s="37">
        <f t="shared" ref="P7:P53" si="4">SUM(D7,I7)</f>
        <v>14.66666666666667</v>
      </c>
    </row>
    <row r="8" spans="1:16" x14ac:dyDescent="0.3">
      <c r="A8" s="37">
        <f>A_P1_I!K12</f>
        <v>9</v>
      </c>
      <c r="B8" s="37">
        <f>A_P1_I!L12</f>
        <v>10</v>
      </c>
      <c r="C8" s="37">
        <f>A_P1_I!M12</f>
        <v>14</v>
      </c>
      <c r="D8" s="37">
        <f>A_P1_I!N12</f>
        <v>0</v>
      </c>
      <c r="F8" s="37">
        <f>A_CA_I!H12</f>
        <v>17</v>
      </c>
      <c r="G8" s="37">
        <f>A_CA_I!I12</f>
        <v>17</v>
      </c>
      <c r="H8" s="37">
        <f>A_CA_I!J12</f>
        <v>17</v>
      </c>
      <c r="I8" s="37">
        <f>A_CA_I!K12</f>
        <v>17</v>
      </c>
      <c r="K8" s="33"/>
      <c r="M8" s="37">
        <f t="shared" si="1"/>
        <v>26</v>
      </c>
      <c r="N8" s="37">
        <f t="shared" si="2"/>
        <v>27</v>
      </c>
      <c r="O8" s="37">
        <f t="shared" si="3"/>
        <v>31</v>
      </c>
      <c r="P8" s="37">
        <f t="shared" si="4"/>
        <v>17</v>
      </c>
    </row>
    <row r="9" spans="1:16" x14ac:dyDescent="0.3">
      <c r="A9" s="37">
        <f>A_P1_I!K13</f>
        <v>14</v>
      </c>
      <c r="B9" s="37">
        <f>A_P1_I!L13</f>
        <v>14</v>
      </c>
      <c r="C9" s="37">
        <f>A_P1_I!M13</f>
        <v>19</v>
      </c>
      <c r="D9" s="37">
        <f>A_P1_I!N13</f>
        <v>0</v>
      </c>
      <c r="F9" s="37">
        <f>A_CA_I!H13</f>
        <v>18.666666666666661</v>
      </c>
      <c r="G9" s="37">
        <f>A_CA_I!I13</f>
        <v>18.666666666666661</v>
      </c>
      <c r="H9" s="37">
        <f>A_CA_I!J13</f>
        <v>18.666666666666661</v>
      </c>
      <c r="I9" s="37">
        <f>A_CA_I!K13</f>
        <v>18.666666666666661</v>
      </c>
      <c r="K9" s="33"/>
      <c r="M9" s="37">
        <f t="shared" si="1"/>
        <v>32.666666666666657</v>
      </c>
      <c r="N9" s="37">
        <f t="shared" si="2"/>
        <v>32.666666666666657</v>
      </c>
      <c r="O9" s="37">
        <f t="shared" si="3"/>
        <v>37.666666666666657</v>
      </c>
      <c r="P9" s="37">
        <f t="shared" si="4"/>
        <v>18.666666666666661</v>
      </c>
    </row>
    <row r="10" spans="1:16" x14ac:dyDescent="0.3">
      <c r="A10" s="37">
        <f>A_P1_I!K14</f>
        <v>13</v>
      </c>
      <c r="B10" s="37">
        <f>A_P1_I!L14</f>
        <v>8</v>
      </c>
      <c r="C10" s="37">
        <f>A_P1_I!M14</f>
        <v>6</v>
      </c>
      <c r="D10" s="37">
        <f>A_P1_I!N14</f>
        <v>0</v>
      </c>
      <c r="F10" s="37">
        <f>A_CA_I!H14</f>
        <v>15</v>
      </c>
      <c r="G10" s="37">
        <f>A_CA_I!I14</f>
        <v>15</v>
      </c>
      <c r="H10" s="37">
        <f>A_CA_I!J14</f>
        <v>15</v>
      </c>
      <c r="I10" s="37">
        <f>A_CA_I!K14</f>
        <v>15</v>
      </c>
      <c r="K10" s="33"/>
      <c r="M10" s="37">
        <f t="shared" si="1"/>
        <v>28</v>
      </c>
      <c r="N10" s="37">
        <f t="shared" si="2"/>
        <v>23</v>
      </c>
      <c r="O10" s="37">
        <f t="shared" si="3"/>
        <v>21</v>
      </c>
      <c r="P10" s="37">
        <f t="shared" si="4"/>
        <v>15</v>
      </c>
    </row>
    <row r="11" spans="1:16" x14ac:dyDescent="0.3">
      <c r="A11" s="37">
        <f>A_P1_I!K15</f>
        <v>13</v>
      </c>
      <c r="B11" s="37">
        <f>A_P1_I!L15</f>
        <v>11</v>
      </c>
      <c r="C11" s="37">
        <f>A_P1_I!M15</f>
        <v>16</v>
      </c>
      <c r="D11" s="37">
        <f>A_P1_I!N15</f>
        <v>0</v>
      </c>
      <c r="F11" s="37">
        <f>A_CA_I!H15</f>
        <v>17.666666666666661</v>
      </c>
      <c r="G11" s="37">
        <f>A_CA_I!I15</f>
        <v>17.666666666666661</v>
      </c>
      <c r="H11" s="37">
        <f>A_CA_I!J15</f>
        <v>17.666666666666661</v>
      </c>
      <c r="I11" s="37">
        <f>A_CA_I!K15</f>
        <v>17.666666666666661</v>
      </c>
      <c r="K11" s="33"/>
      <c r="M11" s="37">
        <f t="shared" si="1"/>
        <v>30.666666666666661</v>
      </c>
      <c r="N11" s="37">
        <f t="shared" si="2"/>
        <v>28.666666666666661</v>
      </c>
      <c r="O11" s="37">
        <f t="shared" si="3"/>
        <v>33.666666666666657</v>
      </c>
      <c r="P11" s="37">
        <f t="shared" si="4"/>
        <v>17.666666666666661</v>
      </c>
    </row>
    <row r="12" spans="1:16" x14ac:dyDescent="0.3">
      <c r="A12" s="37">
        <f>A_P1_I!K16</f>
        <v>7</v>
      </c>
      <c r="B12" s="37">
        <f>A_P1_I!L16</f>
        <v>9</v>
      </c>
      <c r="C12" s="37">
        <f>A_P1_I!M16</f>
        <v>17</v>
      </c>
      <c r="D12" s="37">
        <f>A_P1_I!N16</f>
        <v>0</v>
      </c>
      <c r="F12" s="37">
        <f>A_CA_I!H16</f>
        <v>16</v>
      </c>
      <c r="G12" s="37">
        <f>A_CA_I!I16</f>
        <v>16</v>
      </c>
      <c r="H12" s="37">
        <f>A_CA_I!J16</f>
        <v>16</v>
      </c>
      <c r="I12" s="37">
        <f>A_CA_I!K16</f>
        <v>16</v>
      </c>
      <c r="K12" s="33"/>
      <c r="M12" s="37">
        <f t="shared" si="1"/>
        <v>23</v>
      </c>
      <c r="N12" s="37">
        <f t="shared" si="2"/>
        <v>25</v>
      </c>
      <c r="O12" s="37">
        <f t="shared" si="3"/>
        <v>33</v>
      </c>
      <c r="P12" s="37">
        <f t="shared" si="4"/>
        <v>16</v>
      </c>
    </row>
    <row r="13" spans="1:16" x14ac:dyDescent="0.3">
      <c r="A13" s="37">
        <f>A_P1_I!K17</f>
        <v>8</v>
      </c>
      <c r="B13" s="37">
        <f>A_P1_I!L17</f>
        <v>6</v>
      </c>
      <c r="C13" s="37">
        <f>A_P1_I!M17</f>
        <v>12</v>
      </c>
      <c r="D13" s="37">
        <f>A_P1_I!N17</f>
        <v>0</v>
      </c>
      <c r="F13" s="37">
        <f>A_CA_I!H17</f>
        <v>14.66666666666667</v>
      </c>
      <c r="G13" s="37">
        <f>A_CA_I!I17</f>
        <v>14.66666666666667</v>
      </c>
      <c r="H13" s="37">
        <f>A_CA_I!J17</f>
        <v>14.66666666666667</v>
      </c>
      <c r="I13" s="37">
        <f>A_CA_I!K17</f>
        <v>14.66666666666667</v>
      </c>
      <c r="K13" s="33"/>
      <c r="M13" s="37">
        <f t="shared" si="1"/>
        <v>22.666666666666671</v>
      </c>
      <c r="N13" s="37">
        <f t="shared" si="2"/>
        <v>20.666666666666671</v>
      </c>
      <c r="O13" s="37">
        <f t="shared" si="3"/>
        <v>26.666666666666671</v>
      </c>
      <c r="P13" s="37">
        <f t="shared" si="4"/>
        <v>14.66666666666667</v>
      </c>
    </row>
    <row r="14" spans="1:16" x14ac:dyDescent="0.3">
      <c r="A14" s="37">
        <f>A_P1_I!K18</f>
        <v>14</v>
      </c>
      <c r="B14" s="37">
        <f>A_P1_I!L18</f>
        <v>8</v>
      </c>
      <c r="C14" s="37">
        <f>A_P1_I!M18</f>
        <v>9</v>
      </c>
      <c r="D14" s="37">
        <f>A_P1_I!N18</f>
        <v>0</v>
      </c>
      <c r="F14" s="37">
        <f>A_CA_I!H18</f>
        <v>15</v>
      </c>
      <c r="G14" s="37">
        <f>A_CA_I!I18</f>
        <v>15</v>
      </c>
      <c r="H14" s="37">
        <f>A_CA_I!J18</f>
        <v>15</v>
      </c>
      <c r="I14" s="37">
        <f>A_CA_I!K18</f>
        <v>15</v>
      </c>
      <c r="K14" s="33"/>
      <c r="M14" s="37">
        <f t="shared" si="1"/>
        <v>29</v>
      </c>
      <c r="N14" s="37">
        <f t="shared" si="2"/>
        <v>23</v>
      </c>
      <c r="O14" s="37">
        <f t="shared" si="3"/>
        <v>24</v>
      </c>
      <c r="P14" s="37">
        <f t="shared" si="4"/>
        <v>15</v>
      </c>
    </row>
    <row r="15" spans="1:16" x14ac:dyDescent="0.3">
      <c r="A15" s="37">
        <f>A_P1_I!K19</f>
        <v>9</v>
      </c>
      <c r="B15" s="37">
        <f>A_P1_I!L19</f>
        <v>7</v>
      </c>
      <c r="C15" s="37">
        <f>A_P1_I!M19</f>
        <v>13</v>
      </c>
      <c r="D15" s="37">
        <f>A_P1_I!N19</f>
        <v>0</v>
      </c>
      <c r="F15" s="37">
        <f>A_CA_I!H19</f>
        <v>14.33333333333333</v>
      </c>
      <c r="G15" s="37">
        <f>A_CA_I!I19</f>
        <v>14.33333333333333</v>
      </c>
      <c r="H15" s="37">
        <f>A_CA_I!J19</f>
        <v>14.33333333333333</v>
      </c>
      <c r="I15" s="37">
        <f>A_CA_I!K19</f>
        <v>14.33333333333333</v>
      </c>
      <c r="K15" s="33"/>
      <c r="M15" s="37">
        <f t="shared" si="1"/>
        <v>23.333333333333329</v>
      </c>
      <c r="N15" s="37">
        <f t="shared" si="2"/>
        <v>21.333333333333329</v>
      </c>
      <c r="O15" s="37">
        <f t="shared" si="3"/>
        <v>27.333333333333329</v>
      </c>
      <c r="P15" s="37">
        <f t="shared" si="4"/>
        <v>14.33333333333333</v>
      </c>
    </row>
    <row r="16" spans="1:16" x14ac:dyDescent="0.3">
      <c r="A16" s="37">
        <f>A_P1_I!K20</f>
        <v>13</v>
      </c>
      <c r="B16" s="37">
        <f>A_P1_I!L20</f>
        <v>11</v>
      </c>
      <c r="C16" s="37">
        <f>A_P1_I!M20</f>
        <v>19</v>
      </c>
      <c r="D16" s="37">
        <f>A_P1_I!N20</f>
        <v>0</v>
      </c>
      <c r="F16" s="37">
        <f>A_CA_I!H20</f>
        <v>15.66666666666667</v>
      </c>
      <c r="G16" s="37">
        <f>A_CA_I!I20</f>
        <v>15.66666666666667</v>
      </c>
      <c r="H16" s="37">
        <f>A_CA_I!J20</f>
        <v>15.66666666666667</v>
      </c>
      <c r="I16" s="37">
        <f>A_CA_I!K20</f>
        <v>15.66666666666667</v>
      </c>
      <c r="K16" s="33"/>
      <c r="M16" s="37">
        <f t="shared" si="1"/>
        <v>28.666666666666671</v>
      </c>
      <c r="N16" s="37">
        <f t="shared" si="2"/>
        <v>26.666666666666671</v>
      </c>
      <c r="O16" s="37">
        <f t="shared" si="3"/>
        <v>34.666666666666671</v>
      </c>
      <c r="P16" s="37">
        <f t="shared" si="4"/>
        <v>15.66666666666667</v>
      </c>
    </row>
    <row r="17" spans="1:16" x14ac:dyDescent="0.3">
      <c r="A17" s="37">
        <f>A_P1_I!K21</f>
        <v>12</v>
      </c>
      <c r="B17" s="37">
        <f>A_P1_I!L21</f>
        <v>12</v>
      </c>
      <c r="C17" s="37">
        <f>A_P1_I!M21</f>
        <v>19</v>
      </c>
      <c r="D17" s="37">
        <f>A_P1_I!N21</f>
        <v>0</v>
      </c>
      <c r="F17" s="37">
        <f>A_CA_I!H21</f>
        <v>16.333333333333329</v>
      </c>
      <c r="G17" s="37">
        <f>A_CA_I!I21</f>
        <v>16.333333333333329</v>
      </c>
      <c r="H17" s="37">
        <f>A_CA_I!J21</f>
        <v>16.333333333333329</v>
      </c>
      <c r="I17" s="37">
        <f>A_CA_I!K21</f>
        <v>16.333333333333329</v>
      </c>
      <c r="K17" s="33"/>
      <c r="M17" s="37">
        <f t="shared" si="1"/>
        <v>28.333333333333329</v>
      </c>
      <c r="N17" s="37">
        <f t="shared" si="2"/>
        <v>28.333333333333329</v>
      </c>
      <c r="O17" s="37">
        <f t="shared" si="3"/>
        <v>35.333333333333329</v>
      </c>
      <c r="P17" s="37">
        <f t="shared" si="4"/>
        <v>16.333333333333329</v>
      </c>
    </row>
    <row r="18" spans="1:16" x14ac:dyDescent="0.3">
      <c r="A18" s="37">
        <f>A_P1_I!K22</f>
        <v>14</v>
      </c>
      <c r="B18" s="37">
        <f>A_P1_I!L22</f>
        <v>9</v>
      </c>
      <c r="C18" s="37">
        <f>A_P1_I!M22</f>
        <v>19</v>
      </c>
      <c r="D18" s="37">
        <f>A_P1_I!N22</f>
        <v>0</v>
      </c>
      <c r="F18" s="37">
        <f>A_CA_I!H22</f>
        <v>18</v>
      </c>
      <c r="G18" s="37">
        <f>A_CA_I!I22</f>
        <v>18</v>
      </c>
      <c r="H18" s="37">
        <f>A_CA_I!J22</f>
        <v>18</v>
      </c>
      <c r="I18" s="37">
        <f>A_CA_I!K22</f>
        <v>18</v>
      </c>
      <c r="K18" s="33"/>
      <c r="M18" s="37">
        <f t="shared" si="1"/>
        <v>32</v>
      </c>
      <c r="N18" s="37">
        <f t="shared" si="2"/>
        <v>27</v>
      </c>
      <c r="O18" s="37">
        <f t="shared" si="3"/>
        <v>37</v>
      </c>
      <c r="P18" s="37">
        <f t="shared" si="4"/>
        <v>18</v>
      </c>
    </row>
    <row r="19" spans="1:16" x14ac:dyDescent="0.3">
      <c r="A19" s="37">
        <f>A_P1_I!K23</f>
        <v>11</v>
      </c>
      <c r="B19" s="37">
        <f>A_P1_I!L23</f>
        <v>10</v>
      </c>
      <c r="C19" s="37">
        <f>A_P1_I!M23</f>
        <v>18</v>
      </c>
      <c r="D19" s="37">
        <f>A_P1_I!N23</f>
        <v>0</v>
      </c>
      <c r="F19" s="37">
        <f>A_CA_I!H23</f>
        <v>14.33333333333333</v>
      </c>
      <c r="G19" s="37">
        <f>A_CA_I!I23</f>
        <v>14.33333333333333</v>
      </c>
      <c r="H19" s="37">
        <f>A_CA_I!J23</f>
        <v>14.33333333333333</v>
      </c>
      <c r="I19" s="37">
        <f>A_CA_I!K23</f>
        <v>14.33333333333333</v>
      </c>
      <c r="K19" s="33"/>
      <c r="M19" s="37">
        <f t="shared" si="1"/>
        <v>25.333333333333329</v>
      </c>
      <c r="N19" s="37">
        <f t="shared" si="2"/>
        <v>24.333333333333329</v>
      </c>
      <c r="O19" s="37">
        <f t="shared" si="3"/>
        <v>32.333333333333329</v>
      </c>
      <c r="P19" s="37">
        <f t="shared" si="4"/>
        <v>14.33333333333333</v>
      </c>
    </row>
    <row r="20" spans="1:16" x14ac:dyDescent="0.3">
      <c r="A20" s="37">
        <f>A_P1_I!K24</f>
        <v>13</v>
      </c>
      <c r="B20" s="37">
        <f>A_P1_I!L24</f>
        <v>10</v>
      </c>
      <c r="C20" s="37">
        <f>A_P1_I!M24</f>
        <v>19</v>
      </c>
      <c r="D20" s="37">
        <f>A_P1_I!N24</f>
        <v>0</v>
      </c>
      <c r="F20" s="37">
        <f>A_CA_I!H24</f>
        <v>15</v>
      </c>
      <c r="G20" s="37">
        <f>A_CA_I!I24</f>
        <v>15</v>
      </c>
      <c r="H20" s="37">
        <f>A_CA_I!J24</f>
        <v>15</v>
      </c>
      <c r="I20" s="37">
        <f>A_CA_I!K24</f>
        <v>15</v>
      </c>
      <c r="K20" s="33"/>
      <c r="M20" s="37">
        <f t="shared" si="1"/>
        <v>28</v>
      </c>
      <c r="N20" s="37">
        <f t="shared" si="2"/>
        <v>25</v>
      </c>
      <c r="O20" s="37">
        <f t="shared" si="3"/>
        <v>34</v>
      </c>
      <c r="P20" s="37">
        <f t="shared" si="4"/>
        <v>15</v>
      </c>
    </row>
    <row r="21" spans="1:16" x14ac:dyDescent="0.3">
      <c r="A21" s="37">
        <f>A_P1_I!K25</f>
        <v>12</v>
      </c>
      <c r="B21" s="37">
        <f>A_P1_I!L25</f>
        <v>7</v>
      </c>
      <c r="C21" s="37">
        <f>A_P1_I!M25</f>
        <v>18</v>
      </c>
      <c r="D21" s="37">
        <f>A_P1_I!N25</f>
        <v>0</v>
      </c>
      <c r="F21" s="37">
        <f>A_CA_I!H25</f>
        <v>17</v>
      </c>
      <c r="G21" s="37">
        <f>A_CA_I!I25</f>
        <v>17</v>
      </c>
      <c r="H21" s="37">
        <f>A_CA_I!J25</f>
        <v>17</v>
      </c>
      <c r="I21" s="37">
        <f>A_CA_I!K25</f>
        <v>17</v>
      </c>
      <c r="K21" s="33"/>
      <c r="M21" s="37">
        <f t="shared" si="1"/>
        <v>29</v>
      </c>
      <c r="N21" s="37">
        <f t="shared" si="2"/>
        <v>24</v>
      </c>
      <c r="O21" s="37">
        <f t="shared" si="3"/>
        <v>35</v>
      </c>
      <c r="P21" s="37">
        <f t="shared" si="4"/>
        <v>17</v>
      </c>
    </row>
    <row r="22" spans="1:16" x14ac:dyDescent="0.3">
      <c r="A22" s="37">
        <f>A_P1_I!K26</f>
        <v>3</v>
      </c>
      <c r="B22" s="37">
        <f>A_P1_I!L26</f>
        <v>4</v>
      </c>
      <c r="C22" s="37">
        <f>A_P1_I!M26</f>
        <v>17</v>
      </c>
      <c r="D22" s="37">
        <f>A_P1_I!N26</f>
        <v>0</v>
      </c>
      <c r="F22" s="37">
        <f>A_CA_I!H26</f>
        <v>14.33333333333333</v>
      </c>
      <c r="G22" s="37">
        <f>A_CA_I!I26</f>
        <v>14.33333333333333</v>
      </c>
      <c r="H22" s="37">
        <f>A_CA_I!J26</f>
        <v>14.33333333333333</v>
      </c>
      <c r="I22" s="37">
        <f>A_CA_I!K26</f>
        <v>14.33333333333333</v>
      </c>
      <c r="K22" s="33"/>
      <c r="M22" s="37">
        <f t="shared" si="1"/>
        <v>17.333333333333329</v>
      </c>
      <c r="N22" s="37">
        <f t="shared" si="2"/>
        <v>18.333333333333329</v>
      </c>
      <c r="O22" s="37">
        <f t="shared" si="3"/>
        <v>31.333333333333329</v>
      </c>
      <c r="P22" s="37">
        <f t="shared" si="4"/>
        <v>14.33333333333333</v>
      </c>
    </row>
    <row r="23" spans="1:16" x14ac:dyDescent="0.3">
      <c r="A23" s="37">
        <f>A_P1_I!K27</f>
        <v>13</v>
      </c>
      <c r="B23" s="37">
        <f>A_P1_I!L27</f>
        <v>12</v>
      </c>
      <c r="C23" s="37">
        <f>A_P1_I!M27</f>
        <v>16</v>
      </c>
      <c r="D23" s="37">
        <f>A_P1_I!N27</f>
        <v>0</v>
      </c>
      <c r="F23" s="37">
        <f>A_CA_I!H27</f>
        <v>15.66666666666667</v>
      </c>
      <c r="G23" s="37">
        <f>A_CA_I!I27</f>
        <v>15.66666666666667</v>
      </c>
      <c r="H23" s="37">
        <f>A_CA_I!J27</f>
        <v>15.66666666666667</v>
      </c>
      <c r="I23" s="37">
        <f>A_CA_I!K27</f>
        <v>15.66666666666667</v>
      </c>
      <c r="K23" s="33"/>
      <c r="M23" s="37">
        <f t="shared" si="1"/>
        <v>28.666666666666671</v>
      </c>
      <c r="N23" s="37">
        <f t="shared" si="2"/>
        <v>27.666666666666671</v>
      </c>
      <c r="O23" s="37">
        <f t="shared" si="3"/>
        <v>31.666666666666671</v>
      </c>
      <c r="P23" s="37">
        <f t="shared" si="4"/>
        <v>15.66666666666667</v>
      </c>
    </row>
    <row r="24" spans="1:16" x14ac:dyDescent="0.3">
      <c r="A24" s="37">
        <f>A_P1_I!K28</f>
        <v>9</v>
      </c>
      <c r="B24" s="37">
        <f>A_P1_I!L28</f>
        <v>8</v>
      </c>
      <c r="C24" s="37">
        <f>A_P1_I!M28</f>
        <v>8</v>
      </c>
      <c r="D24" s="37">
        <f>A_P1_I!N28</f>
        <v>0</v>
      </c>
      <c r="F24" s="37">
        <f>A_CA_I!H28</f>
        <v>14</v>
      </c>
      <c r="G24" s="37">
        <f>A_CA_I!I28</f>
        <v>14</v>
      </c>
      <c r="H24" s="37">
        <f>A_CA_I!J28</f>
        <v>14</v>
      </c>
      <c r="I24" s="37">
        <f>A_CA_I!K28</f>
        <v>14</v>
      </c>
      <c r="K24" s="33"/>
      <c r="M24" s="37">
        <f t="shared" si="1"/>
        <v>23</v>
      </c>
      <c r="N24" s="37">
        <f t="shared" si="2"/>
        <v>22</v>
      </c>
      <c r="O24" s="37">
        <f t="shared" si="3"/>
        <v>22</v>
      </c>
      <c r="P24" s="37">
        <f t="shared" si="4"/>
        <v>14</v>
      </c>
    </row>
    <row r="25" spans="1:16" x14ac:dyDescent="0.3">
      <c r="A25" s="37">
        <f>A_P1_I!K29</f>
        <v>14</v>
      </c>
      <c r="B25" s="37">
        <f>A_P1_I!L29</f>
        <v>9</v>
      </c>
      <c r="C25" s="37">
        <f>A_P1_I!M29</f>
        <v>19</v>
      </c>
      <c r="D25" s="37">
        <f>A_P1_I!N29</f>
        <v>0</v>
      </c>
      <c r="F25" s="37">
        <f>A_CA_I!H29</f>
        <v>15.66666666666667</v>
      </c>
      <c r="G25" s="37">
        <f>A_CA_I!I29</f>
        <v>15.66666666666667</v>
      </c>
      <c r="H25" s="37">
        <f>A_CA_I!J29</f>
        <v>15.66666666666667</v>
      </c>
      <c r="I25" s="37">
        <f>A_CA_I!K29</f>
        <v>15.66666666666667</v>
      </c>
      <c r="K25" s="33"/>
      <c r="M25" s="37">
        <f t="shared" si="1"/>
        <v>29.666666666666671</v>
      </c>
      <c r="N25" s="37">
        <f t="shared" si="2"/>
        <v>24.666666666666671</v>
      </c>
      <c r="O25" s="37">
        <f t="shared" si="3"/>
        <v>34.666666666666671</v>
      </c>
      <c r="P25" s="37">
        <f t="shared" si="4"/>
        <v>15.66666666666667</v>
      </c>
    </row>
    <row r="26" spans="1:16" x14ac:dyDescent="0.3">
      <c r="A26" s="37">
        <f>A_P1_I!K30</f>
        <v>14</v>
      </c>
      <c r="B26" s="37">
        <f>A_P1_I!L30</f>
        <v>13</v>
      </c>
      <c r="C26" s="37">
        <f>A_P1_I!M30</f>
        <v>20</v>
      </c>
      <c r="D26" s="37">
        <f>A_P1_I!N30</f>
        <v>0</v>
      </c>
      <c r="F26" s="37">
        <f>A_CA_I!H30</f>
        <v>15.66666666666667</v>
      </c>
      <c r="G26" s="37">
        <f>A_CA_I!I30</f>
        <v>15.66666666666667</v>
      </c>
      <c r="H26" s="37">
        <f>A_CA_I!J30</f>
        <v>15.66666666666667</v>
      </c>
      <c r="I26" s="37">
        <f>A_CA_I!K30</f>
        <v>15.66666666666667</v>
      </c>
      <c r="K26" s="33"/>
      <c r="M26" s="37">
        <f t="shared" si="1"/>
        <v>29.666666666666671</v>
      </c>
      <c r="N26" s="37">
        <f t="shared" si="2"/>
        <v>28.666666666666671</v>
      </c>
      <c r="O26" s="37">
        <f t="shared" si="3"/>
        <v>35.666666666666671</v>
      </c>
      <c r="P26" s="37">
        <f t="shared" si="4"/>
        <v>15.66666666666667</v>
      </c>
    </row>
    <row r="27" spans="1:16" x14ac:dyDescent="0.3">
      <c r="A27" s="37">
        <f>A_P1_I!K31</f>
        <v>13</v>
      </c>
      <c r="B27" s="37">
        <f>A_P1_I!L31</f>
        <v>10</v>
      </c>
      <c r="C27" s="37">
        <f>A_P1_I!M31</f>
        <v>12</v>
      </c>
      <c r="D27" s="37">
        <f>A_P1_I!N31</f>
        <v>0</v>
      </c>
      <c r="F27" s="37">
        <f>A_CA_I!H31</f>
        <v>14</v>
      </c>
      <c r="G27" s="37">
        <f>A_CA_I!I31</f>
        <v>14</v>
      </c>
      <c r="H27" s="37">
        <f>A_CA_I!J31</f>
        <v>14</v>
      </c>
      <c r="I27" s="37">
        <f>A_CA_I!K31</f>
        <v>14</v>
      </c>
      <c r="K27" s="33"/>
      <c r="M27" s="37">
        <f t="shared" si="1"/>
        <v>27</v>
      </c>
      <c r="N27" s="37">
        <f t="shared" si="2"/>
        <v>24</v>
      </c>
      <c r="O27" s="37">
        <f t="shared" si="3"/>
        <v>26</v>
      </c>
      <c r="P27" s="37">
        <f t="shared" si="4"/>
        <v>14</v>
      </c>
    </row>
    <row r="28" spans="1:16" x14ac:dyDescent="0.3">
      <c r="A28" s="37">
        <f>A_P1_I!K32</f>
        <v>14</v>
      </c>
      <c r="B28" s="37">
        <f>A_P1_I!L32</f>
        <v>11</v>
      </c>
      <c r="C28" s="37">
        <f>A_P1_I!M32</f>
        <v>19</v>
      </c>
      <c r="D28" s="37">
        <f>A_P1_I!N32</f>
        <v>0</v>
      </c>
      <c r="F28" s="37">
        <f>A_CA_I!H32</f>
        <v>15.33333333333333</v>
      </c>
      <c r="G28" s="37">
        <f>A_CA_I!I32</f>
        <v>15.33333333333333</v>
      </c>
      <c r="H28" s="37">
        <f>A_CA_I!J32</f>
        <v>15.33333333333333</v>
      </c>
      <c r="I28" s="37">
        <f>A_CA_I!K32</f>
        <v>15.33333333333333</v>
      </c>
      <c r="K28" s="33"/>
      <c r="M28" s="37">
        <f t="shared" si="1"/>
        <v>29.333333333333329</v>
      </c>
      <c r="N28" s="37">
        <f t="shared" si="2"/>
        <v>26.333333333333329</v>
      </c>
      <c r="O28" s="37">
        <f t="shared" si="3"/>
        <v>34.333333333333329</v>
      </c>
      <c r="P28" s="37">
        <f t="shared" si="4"/>
        <v>15.33333333333333</v>
      </c>
    </row>
    <row r="29" spans="1:16" x14ac:dyDescent="0.3">
      <c r="A29" s="37">
        <f>A_P1_I!K33</f>
        <v>12</v>
      </c>
      <c r="B29" s="37">
        <f>A_P1_I!L33</f>
        <v>7</v>
      </c>
      <c r="C29" s="37">
        <f>A_P1_I!M33</f>
        <v>15</v>
      </c>
      <c r="D29" s="37">
        <f>A_P1_I!N33</f>
        <v>0</v>
      </c>
      <c r="F29" s="37">
        <f>A_CA_I!H33</f>
        <v>14.66666666666667</v>
      </c>
      <c r="G29" s="37">
        <f>A_CA_I!I33</f>
        <v>14.66666666666667</v>
      </c>
      <c r="H29" s="37">
        <f>A_CA_I!J33</f>
        <v>14.66666666666667</v>
      </c>
      <c r="I29" s="37">
        <f>A_CA_I!K33</f>
        <v>14.66666666666667</v>
      </c>
      <c r="K29" s="33"/>
      <c r="M29" s="37">
        <f t="shared" si="1"/>
        <v>26.666666666666671</v>
      </c>
      <c r="N29" s="37">
        <f t="shared" si="2"/>
        <v>21.666666666666671</v>
      </c>
      <c r="O29" s="37">
        <f t="shared" si="3"/>
        <v>29.666666666666671</v>
      </c>
      <c r="P29" s="37">
        <f t="shared" si="4"/>
        <v>14.66666666666667</v>
      </c>
    </row>
    <row r="30" spans="1:16" x14ac:dyDescent="0.3">
      <c r="A30" s="37">
        <f>A_P1_I!K34</f>
        <v>13</v>
      </c>
      <c r="B30" s="37">
        <f>A_P1_I!L34</f>
        <v>10</v>
      </c>
      <c r="C30" s="37">
        <f>A_P1_I!M34</f>
        <v>6</v>
      </c>
      <c r="D30" s="37">
        <f>A_P1_I!N34</f>
        <v>0</v>
      </c>
      <c r="F30" s="37">
        <f>A_CA_I!H34</f>
        <v>15</v>
      </c>
      <c r="G30" s="37">
        <f>A_CA_I!I34</f>
        <v>15</v>
      </c>
      <c r="H30" s="37">
        <f>A_CA_I!J34</f>
        <v>15</v>
      </c>
      <c r="I30" s="37">
        <f>A_CA_I!K34</f>
        <v>15</v>
      </c>
      <c r="K30" s="33"/>
      <c r="M30" s="37">
        <f t="shared" si="1"/>
        <v>28</v>
      </c>
      <c r="N30" s="37">
        <f t="shared" si="2"/>
        <v>25</v>
      </c>
      <c r="O30" s="37">
        <f t="shared" si="3"/>
        <v>21</v>
      </c>
      <c r="P30" s="37">
        <f t="shared" si="4"/>
        <v>15</v>
      </c>
    </row>
    <row r="31" spans="1:16" x14ac:dyDescent="0.3">
      <c r="A31" s="37">
        <f>A_P1_I!K35</f>
        <v>12</v>
      </c>
      <c r="B31" s="37">
        <f>A_P1_I!L35</f>
        <v>10</v>
      </c>
      <c r="C31" s="37">
        <f>A_P1_I!M35</f>
        <v>18</v>
      </c>
      <c r="D31" s="37">
        <f>A_P1_I!N35</f>
        <v>0</v>
      </c>
      <c r="F31" s="37">
        <f>A_CA_I!H35</f>
        <v>15</v>
      </c>
      <c r="G31" s="37">
        <f>A_CA_I!I35</f>
        <v>15</v>
      </c>
      <c r="H31" s="37">
        <f>A_CA_I!J35</f>
        <v>15</v>
      </c>
      <c r="I31" s="37">
        <f>A_CA_I!K35</f>
        <v>15</v>
      </c>
      <c r="K31" s="33"/>
      <c r="M31" s="37">
        <f t="shared" si="1"/>
        <v>27</v>
      </c>
      <c r="N31" s="37">
        <f t="shared" si="2"/>
        <v>25</v>
      </c>
      <c r="O31" s="37">
        <f t="shared" si="3"/>
        <v>33</v>
      </c>
      <c r="P31" s="37">
        <f t="shared" si="4"/>
        <v>15</v>
      </c>
    </row>
    <row r="32" spans="1:16" x14ac:dyDescent="0.3">
      <c r="A32" s="37">
        <f>A_P1_I!K36</f>
        <v>12</v>
      </c>
      <c r="B32" s="37">
        <f>A_P1_I!L36</f>
        <v>13</v>
      </c>
      <c r="C32" s="37">
        <f>A_P1_I!M36</f>
        <v>20</v>
      </c>
      <c r="D32" s="37">
        <f>A_P1_I!N36</f>
        <v>0</v>
      </c>
      <c r="F32" s="37">
        <f>A_CA_I!H36</f>
        <v>16.333333333333339</v>
      </c>
      <c r="G32" s="37">
        <f>A_CA_I!I36</f>
        <v>16.333333333333339</v>
      </c>
      <c r="H32" s="37">
        <f>A_CA_I!J36</f>
        <v>16.333333333333339</v>
      </c>
      <c r="I32" s="37">
        <f>A_CA_I!K36</f>
        <v>16.333333333333339</v>
      </c>
      <c r="K32" s="33"/>
      <c r="M32" s="37">
        <f t="shared" si="1"/>
        <v>28.333333333333339</v>
      </c>
      <c r="N32" s="37">
        <f t="shared" si="2"/>
        <v>29.333333333333339</v>
      </c>
      <c r="O32" s="37">
        <f t="shared" si="3"/>
        <v>36.333333333333343</v>
      </c>
      <c r="P32" s="37">
        <f t="shared" si="4"/>
        <v>16.333333333333339</v>
      </c>
    </row>
    <row r="33" spans="1:16" x14ac:dyDescent="0.3">
      <c r="A33" s="37">
        <f>A_P1_I!K37</f>
        <v>14</v>
      </c>
      <c r="B33" s="37">
        <f>A_P1_I!L37</f>
        <v>10</v>
      </c>
      <c r="C33" s="37">
        <f>A_P1_I!M37</f>
        <v>19</v>
      </c>
      <c r="D33" s="37">
        <f>A_P1_I!N37</f>
        <v>0</v>
      </c>
      <c r="F33" s="37">
        <f>A_CA_I!H37</f>
        <v>18.333333333333339</v>
      </c>
      <c r="G33" s="37">
        <f>A_CA_I!I37</f>
        <v>18.333333333333339</v>
      </c>
      <c r="H33" s="37">
        <f>A_CA_I!J37</f>
        <v>18.333333333333339</v>
      </c>
      <c r="I33" s="37">
        <f>A_CA_I!K37</f>
        <v>18.333333333333339</v>
      </c>
      <c r="K33" s="33"/>
      <c r="M33" s="37">
        <f t="shared" si="1"/>
        <v>32.333333333333343</v>
      </c>
      <c r="N33" s="37">
        <f t="shared" si="2"/>
        <v>28.333333333333339</v>
      </c>
      <c r="O33" s="37">
        <f t="shared" si="3"/>
        <v>37.333333333333343</v>
      </c>
      <c r="P33" s="37">
        <f t="shared" si="4"/>
        <v>18.333333333333339</v>
      </c>
    </row>
    <row r="34" spans="1:16" x14ac:dyDescent="0.3">
      <c r="A34" s="37">
        <f>A_P1_I!K38</f>
        <v>3</v>
      </c>
      <c r="B34" s="37">
        <f>A_P1_I!L38</f>
        <v>8</v>
      </c>
      <c r="C34" s="37">
        <f>A_P1_I!M38</f>
        <v>17</v>
      </c>
      <c r="D34" s="37">
        <f>A_P1_I!N38</f>
        <v>0</v>
      </c>
      <c r="F34" s="37">
        <f>A_CA_I!H38</f>
        <v>14.66666666666667</v>
      </c>
      <c r="G34" s="37">
        <f>A_CA_I!I38</f>
        <v>14.66666666666667</v>
      </c>
      <c r="H34" s="37">
        <f>A_CA_I!J38</f>
        <v>14.66666666666667</v>
      </c>
      <c r="I34" s="37">
        <f>A_CA_I!K38</f>
        <v>14.66666666666667</v>
      </c>
      <c r="K34" s="33"/>
      <c r="M34" s="37">
        <f t="shared" si="1"/>
        <v>17.666666666666671</v>
      </c>
      <c r="N34" s="37">
        <f t="shared" si="2"/>
        <v>22.666666666666671</v>
      </c>
      <c r="O34" s="37">
        <f t="shared" si="3"/>
        <v>31.666666666666671</v>
      </c>
      <c r="P34" s="37">
        <f t="shared" si="4"/>
        <v>14.66666666666667</v>
      </c>
    </row>
    <row r="35" spans="1:16" x14ac:dyDescent="0.3">
      <c r="A35" s="37">
        <f>A_P1_I!K39</f>
        <v>3</v>
      </c>
      <c r="B35" s="37">
        <f>A_P1_I!L39</f>
        <v>6</v>
      </c>
      <c r="C35" s="37">
        <f>A_P1_I!M39</f>
        <v>20</v>
      </c>
      <c r="D35" s="37">
        <f>A_P1_I!N39</f>
        <v>0</v>
      </c>
      <c r="F35" s="37">
        <f>A_CA_I!H39</f>
        <v>15</v>
      </c>
      <c r="G35" s="37">
        <f>A_CA_I!I39</f>
        <v>15</v>
      </c>
      <c r="H35" s="37">
        <f>A_CA_I!J39</f>
        <v>15</v>
      </c>
      <c r="I35" s="37">
        <f>A_CA_I!K39</f>
        <v>15</v>
      </c>
      <c r="K35" s="33"/>
      <c r="M35" s="37">
        <f t="shared" si="1"/>
        <v>18</v>
      </c>
      <c r="N35" s="37">
        <f t="shared" si="2"/>
        <v>21</v>
      </c>
      <c r="O35" s="37">
        <f t="shared" si="3"/>
        <v>35</v>
      </c>
      <c r="P35" s="37">
        <f t="shared" si="4"/>
        <v>15</v>
      </c>
    </row>
    <row r="36" spans="1:16" x14ac:dyDescent="0.3">
      <c r="A36" s="37">
        <f>A_P1_I!K40</f>
        <v>12</v>
      </c>
      <c r="B36" s="37">
        <f>A_P1_I!L40</f>
        <v>8</v>
      </c>
      <c r="C36" s="37">
        <f>A_P1_I!M40</f>
        <v>17</v>
      </c>
      <c r="D36" s="37">
        <f>A_P1_I!N40</f>
        <v>0</v>
      </c>
      <c r="F36" s="37">
        <f>A_CA_I!H40</f>
        <v>16</v>
      </c>
      <c r="G36" s="37">
        <f>A_CA_I!I40</f>
        <v>16</v>
      </c>
      <c r="H36" s="37">
        <f>A_CA_I!J40</f>
        <v>16</v>
      </c>
      <c r="I36" s="37">
        <f>A_CA_I!K40</f>
        <v>16</v>
      </c>
      <c r="K36" s="33"/>
      <c r="M36" s="37">
        <f t="shared" si="1"/>
        <v>28</v>
      </c>
      <c r="N36" s="37">
        <f t="shared" si="2"/>
        <v>24</v>
      </c>
      <c r="O36" s="37">
        <f t="shared" si="3"/>
        <v>33</v>
      </c>
      <c r="P36" s="37">
        <f t="shared" si="4"/>
        <v>16</v>
      </c>
    </row>
    <row r="37" spans="1:16" x14ac:dyDescent="0.3">
      <c r="A37" s="37">
        <f>A_P1_I!K41</f>
        <v>11</v>
      </c>
      <c r="B37" s="37">
        <f>A_P1_I!L41</f>
        <v>7</v>
      </c>
      <c r="C37" s="37">
        <f>A_P1_I!M41</f>
        <v>15</v>
      </c>
      <c r="D37" s="37">
        <f>A_P1_I!N41</f>
        <v>0</v>
      </c>
      <c r="F37" s="37">
        <f>A_CA_I!H41</f>
        <v>14.33333333333333</v>
      </c>
      <c r="G37" s="37">
        <f>A_CA_I!I41</f>
        <v>14.33333333333333</v>
      </c>
      <c r="H37" s="37">
        <f>A_CA_I!J41</f>
        <v>14.33333333333333</v>
      </c>
      <c r="I37" s="37">
        <f>A_CA_I!K41</f>
        <v>14.33333333333333</v>
      </c>
      <c r="K37" s="33"/>
      <c r="M37" s="37">
        <f t="shared" si="1"/>
        <v>25.333333333333329</v>
      </c>
      <c r="N37" s="37">
        <f t="shared" si="2"/>
        <v>21.333333333333329</v>
      </c>
      <c r="O37" s="37">
        <f t="shared" si="3"/>
        <v>29.333333333333329</v>
      </c>
      <c r="P37" s="37">
        <f t="shared" si="4"/>
        <v>14.33333333333333</v>
      </c>
    </row>
    <row r="38" spans="1:16" x14ac:dyDescent="0.3">
      <c r="A38" s="37">
        <f>A_P1_I!K42</f>
        <v>13</v>
      </c>
      <c r="B38" s="37">
        <f>A_P1_I!L42</f>
        <v>10</v>
      </c>
      <c r="C38" s="37">
        <f>A_P1_I!M42</f>
        <v>16</v>
      </c>
      <c r="D38" s="37">
        <f>A_P1_I!N42</f>
        <v>0</v>
      </c>
      <c r="F38" s="37">
        <f>A_CA_I!H42</f>
        <v>15.33333333333333</v>
      </c>
      <c r="G38" s="37">
        <f>A_CA_I!I42</f>
        <v>15.33333333333333</v>
      </c>
      <c r="H38" s="37">
        <f>A_CA_I!J42</f>
        <v>15.33333333333333</v>
      </c>
      <c r="I38" s="37">
        <f>A_CA_I!K42</f>
        <v>15.33333333333333</v>
      </c>
      <c r="K38" s="33"/>
      <c r="M38" s="37">
        <f t="shared" si="1"/>
        <v>28.333333333333329</v>
      </c>
      <c r="N38" s="37">
        <f t="shared" si="2"/>
        <v>25.333333333333329</v>
      </c>
      <c r="O38" s="37">
        <f t="shared" si="3"/>
        <v>31.333333333333329</v>
      </c>
      <c r="P38" s="37">
        <f t="shared" si="4"/>
        <v>15.33333333333333</v>
      </c>
    </row>
    <row r="39" spans="1:16" x14ac:dyDescent="0.3">
      <c r="A39" s="37">
        <f>A_P1_I!K43</f>
        <v>14</v>
      </c>
      <c r="B39" s="37">
        <f>A_P1_I!L43</f>
        <v>10</v>
      </c>
      <c r="C39" s="37">
        <f>A_P1_I!M43</f>
        <v>20</v>
      </c>
      <c r="D39" s="37">
        <f>A_P1_I!N43</f>
        <v>0</v>
      </c>
      <c r="F39" s="37">
        <f>A_CA_I!H43</f>
        <v>17</v>
      </c>
      <c r="G39" s="37">
        <f>A_CA_I!I43</f>
        <v>17</v>
      </c>
      <c r="H39" s="37">
        <f>A_CA_I!J43</f>
        <v>17</v>
      </c>
      <c r="I39" s="37">
        <f>A_CA_I!K43</f>
        <v>17</v>
      </c>
      <c r="K39" s="33"/>
      <c r="M39" s="37">
        <f t="shared" si="1"/>
        <v>31</v>
      </c>
      <c r="N39" s="37">
        <f t="shared" si="2"/>
        <v>27</v>
      </c>
      <c r="O39" s="37">
        <f t="shared" si="3"/>
        <v>37</v>
      </c>
      <c r="P39" s="37">
        <f t="shared" si="4"/>
        <v>17</v>
      </c>
    </row>
    <row r="40" spans="1:16" x14ac:dyDescent="0.3">
      <c r="A40" s="37">
        <f>A_P1_I!K44</f>
        <v>14</v>
      </c>
      <c r="B40" s="37">
        <f>A_P1_I!L44</f>
        <v>11</v>
      </c>
      <c r="C40" s="37">
        <f>A_P1_I!M44</f>
        <v>15</v>
      </c>
      <c r="D40" s="37">
        <f>A_P1_I!N44</f>
        <v>0</v>
      </c>
      <c r="F40" s="37">
        <f>A_CA_I!H44</f>
        <v>14.66666666666667</v>
      </c>
      <c r="G40" s="37">
        <f>A_CA_I!I44</f>
        <v>14.66666666666667</v>
      </c>
      <c r="H40" s="37">
        <f>A_CA_I!J44</f>
        <v>14.66666666666667</v>
      </c>
      <c r="I40" s="37">
        <f>A_CA_I!K44</f>
        <v>14.66666666666667</v>
      </c>
      <c r="K40" s="33"/>
      <c r="M40" s="37">
        <f t="shared" si="1"/>
        <v>28.666666666666671</v>
      </c>
      <c r="N40" s="37">
        <f t="shared" si="2"/>
        <v>25.666666666666671</v>
      </c>
      <c r="O40" s="37">
        <f t="shared" si="3"/>
        <v>29.666666666666671</v>
      </c>
      <c r="P40" s="37">
        <f t="shared" si="4"/>
        <v>14.66666666666667</v>
      </c>
    </row>
    <row r="41" spans="1:16" x14ac:dyDescent="0.3">
      <c r="A41" s="37">
        <f>A_P1_I!K45</f>
        <v>9</v>
      </c>
      <c r="B41" s="37">
        <f>A_P1_I!L45</f>
        <v>11</v>
      </c>
      <c r="C41" s="37">
        <f>A_P1_I!M45</f>
        <v>17</v>
      </c>
      <c r="D41" s="37">
        <f>A_P1_I!N45</f>
        <v>0</v>
      </c>
      <c r="F41" s="37">
        <f>A_CA_I!H45</f>
        <v>12.66666666666667</v>
      </c>
      <c r="G41" s="37">
        <f>A_CA_I!I45</f>
        <v>12.66666666666667</v>
      </c>
      <c r="H41" s="37">
        <f>A_CA_I!J45</f>
        <v>12.66666666666667</v>
      </c>
      <c r="I41" s="37">
        <f>A_CA_I!K45</f>
        <v>12.66666666666667</v>
      </c>
      <c r="K41" s="33"/>
      <c r="M41" s="37">
        <f t="shared" si="1"/>
        <v>21.666666666666671</v>
      </c>
      <c r="N41" s="37">
        <f t="shared" si="2"/>
        <v>23.666666666666671</v>
      </c>
      <c r="O41" s="37">
        <f t="shared" si="3"/>
        <v>29.666666666666671</v>
      </c>
      <c r="P41" s="37">
        <f t="shared" si="4"/>
        <v>12.66666666666667</v>
      </c>
    </row>
    <row r="42" spans="1:16" x14ac:dyDescent="0.3">
      <c r="A42" s="37">
        <f>A_P1_I!K46</f>
        <v>8</v>
      </c>
      <c r="B42" s="37">
        <f>A_P1_I!L46</f>
        <v>7</v>
      </c>
      <c r="C42" s="37">
        <f>A_P1_I!M46</f>
        <v>18</v>
      </c>
      <c r="D42" s="37">
        <f>A_P1_I!N46</f>
        <v>0</v>
      </c>
      <c r="F42" s="37">
        <f>A_CA_I!H46</f>
        <v>14.66666666666667</v>
      </c>
      <c r="G42" s="37">
        <f>A_CA_I!I46</f>
        <v>14.66666666666667</v>
      </c>
      <c r="H42" s="37">
        <f>A_CA_I!J46</f>
        <v>14.66666666666667</v>
      </c>
      <c r="I42" s="37">
        <f>A_CA_I!K46</f>
        <v>14.66666666666667</v>
      </c>
      <c r="K42" s="33"/>
      <c r="M42" s="37">
        <f t="shared" si="1"/>
        <v>22.666666666666671</v>
      </c>
      <c r="N42" s="37">
        <f t="shared" si="2"/>
        <v>21.666666666666671</v>
      </c>
      <c r="O42" s="37">
        <f t="shared" si="3"/>
        <v>32.666666666666671</v>
      </c>
      <c r="P42" s="37">
        <f t="shared" si="4"/>
        <v>14.66666666666667</v>
      </c>
    </row>
    <row r="43" spans="1:16" x14ac:dyDescent="0.3">
      <c r="A43" s="37">
        <f>A_P1_I!K47</f>
        <v>10</v>
      </c>
      <c r="B43" s="37">
        <f>A_P1_I!L47</f>
        <v>10</v>
      </c>
      <c r="C43" s="37">
        <f>A_P1_I!M47</f>
        <v>14</v>
      </c>
      <c r="D43" s="37">
        <f>A_P1_I!N47</f>
        <v>0</v>
      </c>
      <c r="F43" s="37">
        <f>A_CA_I!H47</f>
        <v>14.33333333333333</v>
      </c>
      <c r="G43" s="37">
        <f>A_CA_I!I47</f>
        <v>14.33333333333333</v>
      </c>
      <c r="H43" s="37">
        <f>A_CA_I!J47</f>
        <v>14.33333333333333</v>
      </c>
      <c r="I43" s="37">
        <f>A_CA_I!K47</f>
        <v>14.33333333333333</v>
      </c>
      <c r="K43" s="33"/>
      <c r="M43" s="37">
        <f t="shared" si="1"/>
        <v>24.333333333333329</v>
      </c>
      <c r="N43" s="37">
        <f t="shared" si="2"/>
        <v>24.333333333333329</v>
      </c>
      <c r="O43" s="37">
        <f t="shared" si="3"/>
        <v>28.333333333333329</v>
      </c>
      <c r="P43" s="37">
        <f t="shared" si="4"/>
        <v>14.33333333333333</v>
      </c>
    </row>
    <row r="44" spans="1:16" x14ac:dyDescent="0.3">
      <c r="A44" s="37">
        <f>A_P1_I!K48</f>
        <v>13</v>
      </c>
      <c r="B44" s="37">
        <f>A_P1_I!L48</f>
        <v>11</v>
      </c>
      <c r="C44" s="37">
        <f>A_P1_I!M48</f>
        <v>18</v>
      </c>
      <c r="D44" s="37">
        <f>A_P1_I!N48</f>
        <v>0</v>
      </c>
      <c r="F44" s="37">
        <f>A_CA_I!H48</f>
        <v>13.66666666666667</v>
      </c>
      <c r="G44" s="37">
        <f>A_CA_I!I48</f>
        <v>13.66666666666667</v>
      </c>
      <c r="H44" s="37">
        <f>A_CA_I!J48</f>
        <v>13.66666666666667</v>
      </c>
      <c r="I44" s="37">
        <f>A_CA_I!K48</f>
        <v>13.66666666666667</v>
      </c>
      <c r="K44" s="33"/>
      <c r="M44" s="37">
        <f t="shared" si="1"/>
        <v>26.666666666666671</v>
      </c>
      <c r="N44" s="37">
        <f t="shared" si="2"/>
        <v>24.666666666666671</v>
      </c>
      <c r="O44" s="37">
        <f t="shared" si="3"/>
        <v>31.666666666666671</v>
      </c>
      <c r="P44" s="37">
        <f t="shared" si="4"/>
        <v>13.66666666666667</v>
      </c>
    </row>
    <row r="45" spans="1:16" x14ac:dyDescent="0.3">
      <c r="A45" s="37">
        <f>A_P1_I!K49</f>
        <v>10</v>
      </c>
      <c r="B45" s="37">
        <f>A_P1_I!L49</f>
        <v>10</v>
      </c>
      <c r="C45" s="37">
        <f>A_P1_I!M49</f>
        <v>17</v>
      </c>
      <c r="D45" s="37">
        <f>A_P1_I!N49</f>
        <v>0</v>
      </c>
      <c r="F45" s="37">
        <f>A_CA_I!H49</f>
        <v>16.333333333333339</v>
      </c>
      <c r="G45" s="37">
        <f>A_CA_I!I49</f>
        <v>16.333333333333339</v>
      </c>
      <c r="H45" s="37">
        <f>A_CA_I!J49</f>
        <v>16.333333333333339</v>
      </c>
      <c r="I45" s="37">
        <f>A_CA_I!K49</f>
        <v>16.333333333333339</v>
      </c>
      <c r="K45" s="33"/>
      <c r="M45" s="37">
        <f t="shared" si="1"/>
        <v>26.333333333333339</v>
      </c>
      <c r="N45" s="37">
        <f t="shared" si="2"/>
        <v>26.333333333333339</v>
      </c>
      <c r="O45" s="37">
        <f t="shared" si="3"/>
        <v>33.333333333333343</v>
      </c>
      <c r="P45" s="37">
        <f t="shared" si="4"/>
        <v>16.333333333333339</v>
      </c>
    </row>
    <row r="46" spans="1:16" x14ac:dyDescent="0.3">
      <c r="A46" s="37">
        <f>A_P1_I!K50</f>
        <v>11</v>
      </c>
      <c r="B46" s="37">
        <f>A_P1_I!L50</f>
        <v>11</v>
      </c>
      <c r="C46" s="37">
        <f>A_P1_I!M50</f>
        <v>18</v>
      </c>
      <c r="D46" s="37">
        <f>A_P1_I!N50</f>
        <v>0</v>
      </c>
      <c r="F46" s="37">
        <f>A_CA_I!H50</f>
        <v>15.33333333333333</v>
      </c>
      <c r="G46" s="37">
        <f>A_CA_I!I50</f>
        <v>15.33333333333333</v>
      </c>
      <c r="H46" s="37">
        <f>A_CA_I!J50</f>
        <v>15.33333333333333</v>
      </c>
      <c r="I46" s="37">
        <f>A_CA_I!K50</f>
        <v>15.33333333333333</v>
      </c>
      <c r="K46" s="33"/>
      <c r="M46" s="37">
        <f t="shared" si="1"/>
        <v>26.333333333333329</v>
      </c>
      <c r="N46" s="37">
        <f t="shared" si="2"/>
        <v>26.333333333333329</v>
      </c>
      <c r="O46" s="37">
        <f t="shared" si="3"/>
        <v>33.333333333333329</v>
      </c>
      <c r="P46" s="37">
        <f t="shared" si="4"/>
        <v>15.33333333333333</v>
      </c>
    </row>
    <row r="47" spans="1:16" x14ac:dyDescent="0.3">
      <c r="A47" s="37">
        <f>A_P1_I!K51</f>
        <v>12</v>
      </c>
      <c r="B47" s="37">
        <f>A_P1_I!L51</f>
        <v>10</v>
      </c>
      <c r="C47" s="37">
        <f>A_P1_I!M51</f>
        <v>12</v>
      </c>
      <c r="D47" s="37">
        <f>A_P1_I!N51</f>
        <v>0</v>
      </c>
      <c r="F47" s="37">
        <f>A_CA_I!H51</f>
        <v>15</v>
      </c>
      <c r="G47" s="37">
        <f>A_CA_I!I51</f>
        <v>15</v>
      </c>
      <c r="H47" s="37">
        <f>A_CA_I!J51</f>
        <v>15</v>
      </c>
      <c r="I47" s="37">
        <f>A_CA_I!K51</f>
        <v>15</v>
      </c>
      <c r="K47" s="33"/>
      <c r="M47" s="37">
        <f t="shared" si="1"/>
        <v>27</v>
      </c>
      <c r="N47" s="37">
        <f t="shared" si="2"/>
        <v>25</v>
      </c>
      <c r="O47" s="37">
        <f t="shared" si="3"/>
        <v>27</v>
      </c>
      <c r="P47" s="37">
        <f t="shared" si="4"/>
        <v>15</v>
      </c>
    </row>
    <row r="48" spans="1:16" x14ac:dyDescent="0.3">
      <c r="A48" s="37">
        <f>A_P1_I!K52</f>
        <v>10</v>
      </c>
      <c r="B48" s="37">
        <f>A_P1_I!L52</f>
        <v>7</v>
      </c>
      <c r="C48" s="37">
        <f>A_P1_I!M52</f>
        <v>14</v>
      </c>
      <c r="D48" s="37">
        <f>A_P1_I!N52</f>
        <v>0</v>
      </c>
      <c r="F48" s="37">
        <f>A_CA_I!H52</f>
        <v>15</v>
      </c>
      <c r="G48" s="37">
        <f>A_CA_I!I52</f>
        <v>15</v>
      </c>
      <c r="H48" s="37">
        <f>A_CA_I!J52</f>
        <v>15</v>
      </c>
      <c r="I48" s="37">
        <f>A_CA_I!K52</f>
        <v>15</v>
      </c>
      <c r="K48" s="33"/>
      <c r="M48" s="37">
        <f t="shared" si="1"/>
        <v>25</v>
      </c>
      <c r="N48" s="37">
        <f t="shared" si="2"/>
        <v>22</v>
      </c>
      <c r="O48" s="37">
        <f t="shared" si="3"/>
        <v>29</v>
      </c>
      <c r="P48" s="37">
        <f t="shared" si="4"/>
        <v>15</v>
      </c>
    </row>
    <row r="49" spans="1:16" x14ac:dyDescent="0.3">
      <c r="A49" s="37">
        <f>A_P1_I!K53</f>
        <v>12</v>
      </c>
      <c r="B49" s="37">
        <f>A_P1_I!L53</f>
        <v>12</v>
      </c>
      <c r="C49" s="37">
        <f>A_P1_I!M53</f>
        <v>16</v>
      </c>
      <c r="D49" s="37">
        <f>A_P1_I!N53</f>
        <v>0</v>
      </c>
      <c r="F49" s="37">
        <f>A_CA_I!H53</f>
        <v>15</v>
      </c>
      <c r="G49" s="37">
        <f>A_CA_I!I53</f>
        <v>15</v>
      </c>
      <c r="H49" s="37">
        <f>A_CA_I!J53</f>
        <v>15</v>
      </c>
      <c r="I49" s="37">
        <f>A_CA_I!K53</f>
        <v>15</v>
      </c>
      <c r="K49" s="33"/>
      <c r="M49" s="37">
        <f t="shared" si="1"/>
        <v>27</v>
      </c>
      <c r="N49" s="37">
        <f t="shared" si="2"/>
        <v>27</v>
      </c>
      <c r="O49" s="37">
        <f t="shared" si="3"/>
        <v>31</v>
      </c>
      <c r="P49" s="37">
        <f t="shared" si="4"/>
        <v>15</v>
      </c>
    </row>
    <row r="50" spans="1:16" x14ac:dyDescent="0.3">
      <c r="A50" s="37">
        <f>A_P1_I!K54</f>
        <v>11</v>
      </c>
      <c r="B50" s="37">
        <f>A_P1_I!L54</f>
        <v>9</v>
      </c>
      <c r="C50" s="37">
        <f>A_P1_I!M54</f>
        <v>15</v>
      </c>
      <c r="D50" s="37">
        <f>A_P1_I!N54</f>
        <v>0</v>
      </c>
      <c r="F50" s="37">
        <f>A_CA_I!H54</f>
        <v>15</v>
      </c>
      <c r="G50" s="37">
        <f>A_CA_I!I54</f>
        <v>15</v>
      </c>
      <c r="H50" s="37">
        <f>A_CA_I!J54</f>
        <v>15</v>
      </c>
      <c r="I50" s="37">
        <f>A_CA_I!K54</f>
        <v>15</v>
      </c>
      <c r="K50" s="33"/>
      <c r="M50" s="37">
        <f t="shared" si="1"/>
        <v>26</v>
      </c>
      <c r="N50" s="37">
        <f t="shared" si="2"/>
        <v>24</v>
      </c>
      <c r="O50" s="37">
        <f t="shared" si="3"/>
        <v>30</v>
      </c>
      <c r="P50" s="37">
        <f t="shared" si="4"/>
        <v>15</v>
      </c>
    </row>
    <row r="51" spans="1:16" x14ac:dyDescent="0.3">
      <c r="A51" s="37">
        <f>A_P1_I!K55</f>
        <v>13</v>
      </c>
      <c r="B51" s="37">
        <f>A_P1_I!L55</f>
        <v>9</v>
      </c>
      <c r="C51" s="37">
        <f>A_P1_I!M55</f>
        <v>20</v>
      </c>
      <c r="D51" s="37">
        <f>A_P1_I!N55</f>
        <v>0</v>
      </c>
      <c r="F51" s="37">
        <f>A_CA_I!H55</f>
        <v>16</v>
      </c>
      <c r="G51" s="37">
        <f>A_CA_I!I55</f>
        <v>16</v>
      </c>
      <c r="H51" s="37">
        <f>A_CA_I!J55</f>
        <v>16</v>
      </c>
      <c r="I51" s="37">
        <f>A_CA_I!K55</f>
        <v>16</v>
      </c>
      <c r="K51" s="33"/>
      <c r="M51" s="37">
        <f t="shared" si="1"/>
        <v>29</v>
      </c>
      <c r="N51" s="37">
        <f t="shared" si="2"/>
        <v>25</v>
      </c>
      <c r="O51" s="37">
        <f t="shared" si="3"/>
        <v>36</v>
      </c>
      <c r="P51" s="37">
        <f t="shared" si="4"/>
        <v>16</v>
      </c>
    </row>
    <row r="52" spans="1:16" x14ac:dyDescent="0.3">
      <c r="A52" s="37">
        <f>A_P1_I!K56</f>
        <v>12</v>
      </c>
      <c r="B52" s="37">
        <f>A_P1_I!L56</f>
        <v>10</v>
      </c>
      <c r="C52" s="37">
        <f>A_P1_I!M56</f>
        <v>18</v>
      </c>
      <c r="D52" s="37">
        <f>A_P1_I!N56</f>
        <v>0</v>
      </c>
      <c r="F52" s="37">
        <f>A_CA_I!H56</f>
        <v>15.66666666666667</v>
      </c>
      <c r="G52" s="37">
        <f>A_CA_I!I56</f>
        <v>15.66666666666667</v>
      </c>
      <c r="H52" s="37">
        <f>A_CA_I!J56</f>
        <v>15.66666666666667</v>
      </c>
      <c r="I52" s="37">
        <f>A_CA_I!K56</f>
        <v>15.66666666666667</v>
      </c>
      <c r="K52" s="33"/>
      <c r="M52" s="37">
        <f t="shared" si="1"/>
        <v>27.666666666666671</v>
      </c>
      <c r="N52" s="37">
        <f t="shared" si="2"/>
        <v>25.666666666666671</v>
      </c>
      <c r="O52" s="37">
        <f t="shared" si="3"/>
        <v>33.666666666666671</v>
      </c>
      <c r="P52" s="37">
        <f t="shared" si="4"/>
        <v>15.66666666666667</v>
      </c>
    </row>
    <row r="53" spans="1:16" x14ac:dyDescent="0.3">
      <c r="A53" s="37">
        <f>A_P1_I!K57</f>
        <v>12</v>
      </c>
      <c r="B53" s="37">
        <f>A_P1_I!L57</f>
        <v>11</v>
      </c>
      <c r="C53" s="37">
        <f>A_P1_I!M57</f>
        <v>13</v>
      </c>
      <c r="D53" s="37">
        <f>A_P1_I!N57</f>
        <v>0</v>
      </c>
      <c r="F53" s="37">
        <f>A_CA_I!H57</f>
        <v>15</v>
      </c>
      <c r="G53" s="37">
        <f>A_CA_I!I57</f>
        <v>15</v>
      </c>
      <c r="H53" s="37">
        <f>A_CA_I!J57</f>
        <v>15</v>
      </c>
      <c r="I53" s="37">
        <f>A_CA_I!K57</f>
        <v>15</v>
      </c>
      <c r="K53" s="33"/>
      <c r="M53" s="37">
        <f t="shared" si="1"/>
        <v>27</v>
      </c>
      <c r="N53" s="37">
        <f t="shared" si="2"/>
        <v>26</v>
      </c>
      <c r="O53" s="37">
        <f t="shared" si="3"/>
        <v>28</v>
      </c>
      <c r="P53" s="37">
        <f t="shared" si="4"/>
        <v>15</v>
      </c>
    </row>
    <row r="54" spans="1:16" x14ac:dyDescent="0.3">
      <c r="K54" s="33"/>
    </row>
    <row r="55" spans="1:16" x14ac:dyDescent="0.3">
      <c r="K55" s="33"/>
      <c r="L55" s="39" t="s">
        <v>71</v>
      </c>
      <c r="M55" s="35" t="s">
        <v>24</v>
      </c>
      <c r="N55" s="35" t="s">
        <v>26</v>
      </c>
      <c r="O55" s="35" t="s">
        <v>29</v>
      </c>
      <c r="P55" s="35" t="s">
        <v>32</v>
      </c>
    </row>
    <row r="56" spans="1:16" x14ac:dyDescent="0.3">
      <c r="K56" s="33"/>
      <c r="L56" s="39" t="s">
        <v>88</v>
      </c>
      <c r="M56" s="40">
        <f>IF(SUM(M7:M53) &gt; 0, COUNTIF(M7:M53, "&gt;=" &amp; M4), "")</f>
        <v>44</v>
      </c>
      <c r="N56" s="40">
        <f>IF(SUM(N7:N53) &gt; 0, COUNTIF(N7:N53, "&gt;=" &amp; N4), "")</f>
        <v>45</v>
      </c>
      <c r="O56" s="40">
        <f>IF(SUM(O7:O53) &gt; 0, COUNTIF(O7:O53, "&gt;=" &amp; O4), "")</f>
        <v>47</v>
      </c>
      <c r="P56" s="40">
        <f>IF(SUM(P7:P53) &gt; 0, COUNTIF(P7:P53, "&gt;=" &amp; P4), "")</f>
        <v>47</v>
      </c>
    </row>
    <row r="57" spans="1:16" x14ac:dyDescent="0.3">
      <c r="K57" s="33"/>
      <c r="L57" s="39" t="s">
        <v>89</v>
      </c>
      <c r="M57" s="37">
        <v>47</v>
      </c>
      <c r="N57" s="37">
        <v>47</v>
      </c>
      <c r="O57" s="37">
        <v>47</v>
      </c>
      <c r="P57" s="37">
        <v>47</v>
      </c>
    </row>
    <row r="58" spans="1:16" x14ac:dyDescent="0.3">
      <c r="K58" s="33"/>
      <c r="L58" s="39" t="s">
        <v>90</v>
      </c>
      <c r="M58" s="40">
        <f>IF(SUM(M7:M53) &gt; 0, M56/M57*100, "0")</f>
        <v>93.61702127659575</v>
      </c>
      <c r="N58" s="40">
        <f>IF(SUM(N7:N53) &gt; 0, N56/N57*100, "0")</f>
        <v>95.744680851063833</v>
      </c>
      <c r="O58" s="40">
        <f>IF(SUM(O7:O53) &gt; 0, O56/O57*100, "0")</f>
        <v>100</v>
      </c>
      <c r="P58" s="40">
        <f>IF(SUM(P7:P53) &gt; 0, P56/P57*100, "0")</f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8" t="s">
        <v>54</v>
      </c>
      <c r="B1" s="56"/>
      <c r="C1" s="56"/>
      <c r="D1" s="56"/>
      <c r="F1" s="33"/>
      <c r="H1" s="68" t="s">
        <v>87</v>
      </c>
      <c r="I1" s="56"/>
      <c r="J1" s="56"/>
      <c r="K1" s="56"/>
    </row>
    <row r="2" spans="1:11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3"/>
      <c r="H2" s="35" t="s">
        <v>24</v>
      </c>
      <c r="I2" s="35" t="s">
        <v>26</v>
      </c>
      <c r="J2" s="35" t="s">
        <v>29</v>
      </c>
      <c r="K2" s="35" t="s">
        <v>32</v>
      </c>
    </row>
    <row r="3" spans="1:11" x14ac:dyDescent="0.3">
      <c r="A3" s="36">
        <f>A_EndSem_E!Q3</f>
        <v>30</v>
      </c>
      <c r="B3" s="36">
        <f>A_EndSem_E!R3</f>
        <v>10</v>
      </c>
      <c r="C3" s="36">
        <f>A_EndSem_E!S3</f>
        <v>40</v>
      </c>
      <c r="D3" s="36">
        <f>A_EndSem_E!T3</f>
        <v>20</v>
      </c>
      <c r="F3" s="33"/>
      <c r="H3" s="37">
        <f t="shared" ref="H3:K4" si="0">SUM(A3)</f>
        <v>30</v>
      </c>
      <c r="I3" s="37">
        <f t="shared" si="0"/>
        <v>10</v>
      </c>
      <c r="J3" s="37">
        <f t="shared" si="0"/>
        <v>40</v>
      </c>
      <c r="K3" s="37">
        <f t="shared" si="0"/>
        <v>20</v>
      </c>
    </row>
    <row r="4" spans="1:11" x14ac:dyDescent="0.3">
      <c r="A4" s="36">
        <f>A_EndSem_E!Q4</f>
        <v>18</v>
      </c>
      <c r="B4" s="36">
        <f>A_EndSem_E!R4</f>
        <v>6</v>
      </c>
      <c r="C4" s="36">
        <f>A_EndSem_E!S4</f>
        <v>24</v>
      </c>
      <c r="D4" s="36">
        <f>A_EndSem_E!T4</f>
        <v>12</v>
      </c>
      <c r="F4" s="33"/>
      <c r="H4" s="37">
        <f t="shared" si="0"/>
        <v>18</v>
      </c>
      <c r="I4" s="37">
        <f t="shared" si="0"/>
        <v>6</v>
      </c>
      <c r="J4" s="37">
        <f t="shared" si="0"/>
        <v>24</v>
      </c>
      <c r="K4" s="37">
        <f t="shared" si="0"/>
        <v>12</v>
      </c>
    </row>
    <row r="5" spans="1:11" x14ac:dyDescent="0.3">
      <c r="F5" s="33"/>
    </row>
    <row r="6" spans="1:11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3"/>
      <c r="H6" s="35" t="s">
        <v>24</v>
      </c>
      <c r="I6" s="35" t="s">
        <v>26</v>
      </c>
      <c r="J6" s="35" t="s">
        <v>29</v>
      </c>
      <c r="K6" s="35" t="s">
        <v>32</v>
      </c>
    </row>
    <row r="7" spans="1:11" x14ac:dyDescent="0.3">
      <c r="A7" s="37">
        <f>A_EndSem_E!Q11</f>
        <v>23</v>
      </c>
      <c r="B7" s="37">
        <f>A_EndSem_E!R11</f>
        <v>7</v>
      </c>
      <c r="C7" s="37">
        <f>A_EndSem_E!S11</f>
        <v>32</v>
      </c>
      <c r="D7" s="37">
        <f>A_EndSem_E!T11</f>
        <v>16</v>
      </c>
      <c r="F7" s="33"/>
      <c r="H7" s="37">
        <f t="shared" ref="H7:H53" si="1">SUM(A7)</f>
        <v>23</v>
      </c>
      <c r="I7" s="37">
        <f t="shared" ref="I7:I53" si="2">SUM(B7)</f>
        <v>7</v>
      </c>
      <c r="J7" s="37">
        <f t="shared" ref="J7:J53" si="3">SUM(C7)</f>
        <v>32</v>
      </c>
      <c r="K7" s="37">
        <f t="shared" ref="K7:K53" si="4">SUM(D7)</f>
        <v>16</v>
      </c>
    </row>
    <row r="8" spans="1:11" x14ac:dyDescent="0.3">
      <c r="A8" s="37">
        <f>A_EndSem_E!Q12</f>
        <v>22</v>
      </c>
      <c r="B8" s="37">
        <f>A_EndSem_E!R12</f>
        <v>8</v>
      </c>
      <c r="C8" s="37">
        <f>A_EndSem_E!S12</f>
        <v>17</v>
      </c>
      <c r="D8" s="37">
        <f>A_EndSem_E!T12</f>
        <v>10</v>
      </c>
      <c r="F8" s="33"/>
      <c r="H8" s="37">
        <f t="shared" si="1"/>
        <v>22</v>
      </c>
      <c r="I8" s="37">
        <f t="shared" si="2"/>
        <v>8</v>
      </c>
      <c r="J8" s="37">
        <f t="shared" si="3"/>
        <v>17</v>
      </c>
      <c r="K8" s="37">
        <f t="shared" si="4"/>
        <v>10</v>
      </c>
    </row>
    <row r="9" spans="1:11" x14ac:dyDescent="0.3">
      <c r="A9" s="37">
        <f>A_EndSem_E!Q13</f>
        <v>30</v>
      </c>
      <c r="B9" s="37">
        <f>A_EndSem_E!R13</f>
        <v>7</v>
      </c>
      <c r="C9" s="37">
        <f>A_EndSem_E!S13</f>
        <v>35</v>
      </c>
      <c r="D9" s="37">
        <f>A_EndSem_E!T13</f>
        <v>17</v>
      </c>
      <c r="F9" s="33"/>
      <c r="H9" s="37">
        <f t="shared" si="1"/>
        <v>30</v>
      </c>
      <c r="I9" s="37">
        <f t="shared" si="2"/>
        <v>7</v>
      </c>
      <c r="J9" s="37">
        <f t="shared" si="3"/>
        <v>35</v>
      </c>
      <c r="K9" s="37">
        <f t="shared" si="4"/>
        <v>17</v>
      </c>
    </row>
    <row r="10" spans="1:11" x14ac:dyDescent="0.3">
      <c r="A10" s="37">
        <f>A_EndSem_E!Q14</f>
        <v>20</v>
      </c>
      <c r="B10" s="37">
        <f>A_EndSem_E!R14</f>
        <v>9</v>
      </c>
      <c r="C10" s="37">
        <f>A_EndSem_E!S14</f>
        <v>16</v>
      </c>
      <c r="D10" s="37">
        <f>A_EndSem_E!T14</f>
        <v>16</v>
      </c>
      <c r="F10" s="33"/>
      <c r="H10" s="37">
        <f t="shared" si="1"/>
        <v>20</v>
      </c>
      <c r="I10" s="37">
        <f t="shared" si="2"/>
        <v>9</v>
      </c>
      <c r="J10" s="37">
        <f t="shared" si="3"/>
        <v>16</v>
      </c>
      <c r="K10" s="37">
        <f t="shared" si="4"/>
        <v>16</v>
      </c>
    </row>
    <row r="11" spans="1:11" x14ac:dyDescent="0.3">
      <c r="A11" s="37">
        <f>A_EndSem_E!Q15</f>
        <v>29</v>
      </c>
      <c r="B11" s="37">
        <f>A_EndSem_E!R15</f>
        <v>9</v>
      </c>
      <c r="C11" s="37">
        <f>A_EndSem_E!S15</f>
        <v>18</v>
      </c>
      <c r="D11" s="37">
        <f>A_EndSem_E!T15</f>
        <v>14</v>
      </c>
      <c r="F11" s="33"/>
      <c r="H11" s="37">
        <f t="shared" si="1"/>
        <v>29</v>
      </c>
      <c r="I11" s="37">
        <f t="shared" si="2"/>
        <v>9</v>
      </c>
      <c r="J11" s="37">
        <f t="shared" si="3"/>
        <v>18</v>
      </c>
      <c r="K11" s="37">
        <f t="shared" si="4"/>
        <v>14</v>
      </c>
    </row>
    <row r="12" spans="1:11" x14ac:dyDescent="0.3">
      <c r="A12" s="37">
        <f>A_EndSem_E!Q16</f>
        <v>15</v>
      </c>
      <c r="B12" s="37">
        <f>A_EndSem_E!R16</f>
        <v>7</v>
      </c>
      <c r="C12" s="37">
        <f>A_EndSem_E!S16</f>
        <v>17</v>
      </c>
      <c r="D12" s="37">
        <f>A_EndSem_E!T16</f>
        <v>13</v>
      </c>
      <c r="F12" s="33"/>
      <c r="H12" s="37">
        <f t="shared" si="1"/>
        <v>15</v>
      </c>
      <c r="I12" s="37">
        <f t="shared" si="2"/>
        <v>7</v>
      </c>
      <c r="J12" s="37">
        <f t="shared" si="3"/>
        <v>17</v>
      </c>
      <c r="K12" s="37">
        <f t="shared" si="4"/>
        <v>13</v>
      </c>
    </row>
    <row r="13" spans="1:11" x14ac:dyDescent="0.3">
      <c r="A13" s="37">
        <f>A_EndSem_E!Q17</f>
        <v>3</v>
      </c>
      <c r="B13" s="37">
        <f>A_EndSem_E!R17</f>
        <v>3</v>
      </c>
      <c r="C13" s="37">
        <f>A_EndSem_E!S17</f>
        <v>25</v>
      </c>
      <c r="D13" s="37">
        <f>A_EndSem_E!T17</f>
        <v>14</v>
      </c>
      <c r="F13" s="33"/>
      <c r="H13" s="37">
        <f t="shared" si="1"/>
        <v>3</v>
      </c>
      <c r="I13" s="37">
        <f t="shared" si="2"/>
        <v>3</v>
      </c>
      <c r="J13" s="37">
        <f t="shared" si="3"/>
        <v>25</v>
      </c>
      <c r="K13" s="37">
        <f t="shared" si="4"/>
        <v>14</v>
      </c>
    </row>
    <row r="14" spans="1:11" x14ac:dyDescent="0.3">
      <c r="A14" s="37">
        <f>A_EndSem_E!Q18</f>
        <v>24</v>
      </c>
      <c r="B14" s="37">
        <f>A_EndSem_E!R18</f>
        <v>10</v>
      </c>
      <c r="C14" s="37">
        <f>A_EndSem_E!S18</f>
        <v>18</v>
      </c>
      <c r="D14" s="37">
        <f>A_EndSem_E!T18</f>
        <v>6</v>
      </c>
      <c r="F14" s="33"/>
      <c r="H14" s="37">
        <f t="shared" si="1"/>
        <v>24</v>
      </c>
      <c r="I14" s="37">
        <f t="shared" si="2"/>
        <v>10</v>
      </c>
      <c r="J14" s="37">
        <f t="shared" si="3"/>
        <v>18</v>
      </c>
      <c r="K14" s="37">
        <f t="shared" si="4"/>
        <v>6</v>
      </c>
    </row>
    <row r="15" spans="1:11" x14ac:dyDescent="0.3">
      <c r="A15" s="37">
        <f>A_EndSem_E!Q19</f>
        <v>16</v>
      </c>
      <c r="B15" s="37">
        <f>A_EndSem_E!R19</f>
        <v>5</v>
      </c>
      <c r="C15" s="37">
        <f>A_EndSem_E!S19</f>
        <v>19</v>
      </c>
      <c r="D15" s="37">
        <f>A_EndSem_E!T19</f>
        <v>2</v>
      </c>
      <c r="F15" s="33"/>
      <c r="H15" s="37">
        <f t="shared" si="1"/>
        <v>16</v>
      </c>
      <c r="I15" s="37">
        <f t="shared" si="2"/>
        <v>5</v>
      </c>
      <c r="J15" s="37">
        <f t="shared" si="3"/>
        <v>19</v>
      </c>
      <c r="K15" s="37">
        <f t="shared" si="4"/>
        <v>2</v>
      </c>
    </row>
    <row r="16" spans="1:11" x14ac:dyDescent="0.3">
      <c r="A16" s="37">
        <f>A_EndSem_E!Q20</f>
        <v>30</v>
      </c>
      <c r="B16" s="37">
        <f>A_EndSem_E!R20</f>
        <v>10</v>
      </c>
      <c r="C16" s="37">
        <f>A_EndSem_E!S20</f>
        <v>30</v>
      </c>
      <c r="D16" s="37">
        <f>A_EndSem_E!T20</f>
        <v>17</v>
      </c>
      <c r="F16" s="33"/>
      <c r="H16" s="37">
        <f t="shared" si="1"/>
        <v>30</v>
      </c>
      <c r="I16" s="37">
        <f t="shared" si="2"/>
        <v>10</v>
      </c>
      <c r="J16" s="37">
        <f t="shared" si="3"/>
        <v>30</v>
      </c>
      <c r="K16" s="37">
        <f t="shared" si="4"/>
        <v>17</v>
      </c>
    </row>
    <row r="17" spans="1:11" x14ac:dyDescent="0.3">
      <c r="A17" s="37">
        <f>A_EndSem_E!Q21</f>
        <v>28</v>
      </c>
      <c r="B17" s="37">
        <f>A_EndSem_E!R21</f>
        <v>8</v>
      </c>
      <c r="C17" s="37">
        <f>A_EndSem_E!S21</f>
        <v>33</v>
      </c>
      <c r="D17" s="37">
        <f>A_EndSem_E!T21</f>
        <v>18</v>
      </c>
      <c r="F17" s="33"/>
      <c r="H17" s="37">
        <f t="shared" si="1"/>
        <v>28</v>
      </c>
      <c r="I17" s="37">
        <f t="shared" si="2"/>
        <v>8</v>
      </c>
      <c r="J17" s="37">
        <f t="shared" si="3"/>
        <v>33</v>
      </c>
      <c r="K17" s="37">
        <f t="shared" si="4"/>
        <v>18</v>
      </c>
    </row>
    <row r="18" spans="1:11" x14ac:dyDescent="0.3">
      <c r="A18" s="37">
        <f>A_EndSem_E!Q22</f>
        <v>24</v>
      </c>
      <c r="B18" s="37">
        <f>A_EndSem_E!R22</f>
        <v>9</v>
      </c>
      <c r="C18" s="37">
        <f>A_EndSem_E!S22</f>
        <v>32</v>
      </c>
      <c r="D18" s="37">
        <f>A_EndSem_E!T22</f>
        <v>17</v>
      </c>
      <c r="F18" s="33"/>
      <c r="H18" s="37">
        <f t="shared" si="1"/>
        <v>24</v>
      </c>
      <c r="I18" s="37">
        <f t="shared" si="2"/>
        <v>9</v>
      </c>
      <c r="J18" s="37">
        <f t="shared" si="3"/>
        <v>32</v>
      </c>
      <c r="K18" s="37">
        <f t="shared" si="4"/>
        <v>17</v>
      </c>
    </row>
    <row r="19" spans="1:11" x14ac:dyDescent="0.3">
      <c r="A19" s="37">
        <f>A_EndSem_E!Q23</f>
        <v>26</v>
      </c>
      <c r="B19" s="37">
        <f>A_EndSem_E!R23</f>
        <v>9</v>
      </c>
      <c r="C19" s="37">
        <f>A_EndSem_E!S23</f>
        <v>18</v>
      </c>
      <c r="D19" s="37">
        <f>A_EndSem_E!T23</f>
        <v>17</v>
      </c>
      <c r="F19" s="33"/>
      <c r="H19" s="37">
        <f t="shared" si="1"/>
        <v>26</v>
      </c>
      <c r="I19" s="37">
        <f t="shared" si="2"/>
        <v>9</v>
      </c>
      <c r="J19" s="37">
        <f t="shared" si="3"/>
        <v>18</v>
      </c>
      <c r="K19" s="37">
        <f t="shared" si="4"/>
        <v>17</v>
      </c>
    </row>
    <row r="20" spans="1:11" x14ac:dyDescent="0.3">
      <c r="A20" s="37">
        <f>A_EndSem_E!Q24</f>
        <v>26</v>
      </c>
      <c r="B20" s="37">
        <f>A_EndSem_E!R24</f>
        <v>9</v>
      </c>
      <c r="C20" s="37">
        <f>A_EndSem_E!S24</f>
        <v>33</v>
      </c>
      <c r="D20" s="37">
        <f>A_EndSem_E!T24</f>
        <v>17</v>
      </c>
      <c r="F20" s="33"/>
      <c r="H20" s="37">
        <f t="shared" si="1"/>
        <v>26</v>
      </c>
      <c r="I20" s="37">
        <f t="shared" si="2"/>
        <v>9</v>
      </c>
      <c r="J20" s="37">
        <f t="shared" si="3"/>
        <v>33</v>
      </c>
      <c r="K20" s="37">
        <f t="shared" si="4"/>
        <v>17</v>
      </c>
    </row>
    <row r="21" spans="1:11" x14ac:dyDescent="0.3">
      <c r="A21" s="37">
        <f>A_EndSem_E!Q25</f>
        <v>24</v>
      </c>
      <c r="B21" s="37">
        <f>A_EndSem_E!R25</f>
        <v>7</v>
      </c>
      <c r="C21" s="37">
        <f>A_EndSem_E!S25</f>
        <v>18</v>
      </c>
      <c r="D21" s="37">
        <f>A_EndSem_E!T25</f>
        <v>17</v>
      </c>
      <c r="F21" s="33"/>
      <c r="H21" s="37">
        <f t="shared" si="1"/>
        <v>24</v>
      </c>
      <c r="I21" s="37">
        <f t="shared" si="2"/>
        <v>7</v>
      </c>
      <c r="J21" s="37">
        <f t="shared" si="3"/>
        <v>18</v>
      </c>
      <c r="K21" s="37">
        <f t="shared" si="4"/>
        <v>17</v>
      </c>
    </row>
    <row r="22" spans="1:11" x14ac:dyDescent="0.3">
      <c r="A22" s="37">
        <f>A_EndSem_E!Q26</f>
        <v>19</v>
      </c>
      <c r="B22" s="37">
        <f>A_EndSem_E!R26</f>
        <v>6</v>
      </c>
      <c r="C22" s="37">
        <f>A_EndSem_E!S26</f>
        <v>14</v>
      </c>
      <c r="D22" s="37">
        <f>A_EndSem_E!T26</f>
        <v>12</v>
      </c>
      <c r="F22" s="33"/>
      <c r="H22" s="37">
        <f t="shared" si="1"/>
        <v>19</v>
      </c>
      <c r="I22" s="37">
        <f t="shared" si="2"/>
        <v>6</v>
      </c>
      <c r="J22" s="37">
        <f t="shared" si="3"/>
        <v>14</v>
      </c>
      <c r="K22" s="37">
        <f t="shared" si="4"/>
        <v>12</v>
      </c>
    </row>
    <row r="23" spans="1:11" x14ac:dyDescent="0.3">
      <c r="A23" s="37">
        <f>A_EndSem_E!Q27</f>
        <v>21</v>
      </c>
      <c r="B23" s="37">
        <f>A_EndSem_E!R27</f>
        <v>10</v>
      </c>
      <c r="C23" s="37">
        <f>A_EndSem_E!S27</f>
        <v>33</v>
      </c>
      <c r="D23" s="37">
        <f>A_EndSem_E!T27</f>
        <v>17</v>
      </c>
      <c r="F23" s="33"/>
      <c r="H23" s="37">
        <f t="shared" si="1"/>
        <v>21</v>
      </c>
      <c r="I23" s="37">
        <f t="shared" si="2"/>
        <v>10</v>
      </c>
      <c r="J23" s="37">
        <f t="shared" si="3"/>
        <v>33</v>
      </c>
      <c r="K23" s="37">
        <f t="shared" si="4"/>
        <v>17</v>
      </c>
    </row>
    <row r="24" spans="1:11" x14ac:dyDescent="0.3">
      <c r="A24" s="37">
        <f>A_EndSem_E!Q28</f>
        <v>15</v>
      </c>
      <c r="B24" s="37">
        <f>A_EndSem_E!R28</f>
        <v>0</v>
      </c>
      <c r="C24" s="37">
        <f>A_EndSem_E!S28</f>
        <v>18</v>
      </c>
      <c r="D24" s="37">
        <f>A_EndSem_E!T28</f>
        <v>13</v>
      </c>
      <c r="F24" s="33"/>
      <c r="H24" s="37">
        <f t="shared" si="1"/>
        <v>15</v>
      </c>
      <c r="I24" s="37">
        <f t="shared" si="2"/>
        <v>0</v>
      </c>
      <c r="J24" s="37">
        <f t="shared" si="3"/>
        <v>18</v>
      </c>
      <c r="K24" s="37">
        <f t="shared" si="4"/>
        <v>13</v>
      </c>
    </row>
    <row r="25" spans="1:11" x14ac:dyDescent="0.3">
      <c r="A25" s="37">
        <f>A_EndSem_E!Q29</f>
        <v>26</v>
      </c>
      <c r="B25" s="37">
        <f>A_EndSem_E!R29</f>
        <v>9</v>
      </c>
      <c r="C25" s="37">
        <f>A_EndSem_E!S29</f>
        <v>33</v>
      </c>
      <c r="D25" s="37">
        <f>A_EndSem_E!T29</f>
        <v>14</v>
      </c>
      <c r="F25" s="33"/>
      <c r="H25" s="37">
        <f t="shared" si="1"/>
        <v>26</v>
      </c>
      <c r="I25" s="37">
        <f t="shared" si="2"/>
        <v>9</v>
      </c>
      <c r="J25" s="37">
        <f t="shared" si="3"/>
        <v>33</v>
      </c>
      <c r="K25" s="37">
        <f t="shared" si="4"/>
        <v>14</v>
      </c>
    </row>
    <row r="26" spans="1:11" x14ac:dyDescent="0.3">
      <c r="A26" s="37">
        <f>A_EndSem_E!Q30</f>
        <v>24</v>
      </c>
      <c r="B26" s="37">
        <f>A_EndSem_E!R30</f>
        <v>10</v>
      </c>
      <c r="C26" s="37">
        <f>A_EndSem_E!S30</f>
        <v>32</v>
      </c>
      <c r="D26" s="37">
        <f>A_EndSem_E!T30</f>
        <v>16</v>
      </c>
      <c r="F26" s="33"/>
      <c r="H26" s="37">
        <f t="shared" si="1"/>
        <v>24</v>
      </c>
      <c r="I26" s="37">
        <f t="shared" si="2"/>
        <v>10</v>
      </c>
      <c r="J26" s="37">
        <f t="shared" si="3"/>
        <v>32</v>
      </c>
      <c r="K26" s="37">
        <f t="shared" si="4"/>
        <v>16</v>
      </c>
    </row>
    <row r="27" spans="1:11" x14ac:dyDescent="0.3">
      <c r="A27" s="37">
        <f>A_EndSem_E!Q31</f>
        <v>22</v>
      </c>
      <c r="B27" s="37">
        <f>A_EndSem_E!R31</f>
        <v>6</v>
      </c>
      <c r="C27" s="37">
        <f>A_EndSem_E!S31</f>
        <v>31</v>
      </c>
      <c r="D27" s="37">
        <f>A_EndSem_E!T31</f>
        <v>15</v>
      </c>
      <c r="F27" s="33"/>
      <c r="H27" s="37">
        <f t="shared" si="1"/>
        <v>22</v>
      </c>
      <c r="I27" s="37">
        <f t="shared" si="2"/>
        <v>6</v>
      </c>
      <c r="J27" s="37">
        <f t="shared" si="3"/>
        <v>31</v>
      </c>
      <c r="K27" s="37">
        <f t="shared" si="4"/>
        <v>15</v>
      </c>
    </row>
    <row r="28" spans="1:11" x14ac:dyDescent="0.3">
      <c r="A28" s="37">
        <f>A_EndSem_E!Q32</f>
        <v>29</v>
      </c>
      <c r="B28" s="37">
        <f>A_EndSem_E!R32</f>
        <v>7</v>
      </c>
      <c r="C28" s="37">
        <f>A_EndSem_E!S32</f>
        <v>24</v>
      </c>
      <c r="D28" s="37">
        <f>A_EndSem_E!T32</f>
        <v>17</v>
      </c>
      <c r="F28" s="33"/>
      <c r="H28" s="37">
        <f t="shared" si="1"/>
        <v>29</v>
      </c>
      <c r="I28" s="37">
        <f t="shared" si="2"/>
        <v>7</v>
      </c>
      <c r="J28" s="37">
        <f t="shared" si="3"/>
        <v>24</v>
      </c>
      <c r="K28" s="37">
        <f t="shared" si="4"/>
        <v>17</v>
      </c>
    </row>
    <row r="29" spans="1:11" x14ac:dyDescent="0.3">
      <c r="A29" s="37">
        <f>A_EndSem_E!Q33</f>
        <v>26</v>
      </c>
      <c r="B29" s="37">
        <f>A_EndSem_E!R33</f>
        <v>10</v>
      </c>
      <c r="C29" s="37">
        <f>A_EndSem_E!S33</f>
        <v>22</v>
      </c>
      <c r="D29" s="37">
        <f>A_EndSem_E!T33</f>
        <v>15</v>
      </c>
      <c r="F29" s="33"/>
      <c r="H29" s="37">
        <f t="shared" si="1"/>
        <v>26</v>
      </c>
      <c r="I29" s="37">
        <f t="shared" si="2"/>
        <v>10</v>
      </c>
      <c r="J29" s="37">
        <f t="shared" si="3"/>
        <v>22</v>
      </c>
      <c r="K29" s="37">
        <f t="shared" si="4"/>
        <v>15</v>
      </c>
    </row>
    <row r="30" spans="1:11" x14ac:dyDescent="0.3">
      <c r="A30" s="37">
        <f>A_EndSem_E!Q34</f>
        <v>15</v>
      </c>
      <c r="B30" s="37">
        <f>A_EndSem_E!R34</f>
        <v>6</v>
      </c>
      <c r="C30" s="37">
        <f>A_EndSem_E!S34</f>
        <v>19</v>
      </c>
      <c r="D30" s="37">
        <f>A_EndSem_E!T34</f>
        <v>14</v>
      </c>
      <c r="F30" s="33"/>
      <c r="H30" s="37">
        <f t="shared" si="1"/>
        <v>15</v>
      </c>
      <c r="I30" s="37">
        <f t="shared" si="2"/>
        <v>6</v>
      </c>
      <c r="J30" s="37">
        <f t="shared" si="3"/>
        <v>19</v>
      </c>
      <c r="K30" s="37">
        <f t="shared" si="4"/>
        <v>14</v>
      </c>
    </row>
    <row r="31" spans="1:11" x14ac:dyDescent="0.3">
      <c r="A31" s="37">
        <f>A_EndSem_E!Q35</f>
        <v>17</v>
      </c>
      <c r="B31" s="37">
        <f>A_EndSem_E!R35</f>
        <v>8</v>
      </c>
      <c r="C31" s="37">
        <f>A_EndSem_E!S35</f>
        <v>34</v>
      </c>
      <c r="D31" s="37">
        <f>A_EndSem_E!T35</f>
        <v>6</v>
      </c>
      <c r="F31" s="33"/>
      <c r="H31" s="37">
        <f t="shared" si="1"/>
        <v>17</v>
      </c>
      <c r="I31" s="37">
        <f t="shared" si="2"/>
        <v>8</v>
      </c>
      <c r="J31" s="37">
        <f t="shared" si="3"/>
        <v>34</v>
      </c>
      <c r="K31" s="37">
        <f t="shared" si="4"/>
        <v>6</v>
      </c>
    </row>
    <row r="32" spans="1:11" x14ac:dyDescent="0.3">
      <c r="A32" s="37">
        <f>A_EndSem_E!Q36</f>
        <v>26</v>
      </c>
      <c r="B32" s="37">
        <f>A_EndSem_E!R36</f>
        <v>8</v>
      </c>
      <c r="C32" s="37">
        <f>A_EndSem_E!S36</f>
        <v>22</v>
      </c>
      <c r="D32" s="37">
        <f>A_EndSem_E!T36</f>
        <v>18</v>
      </c>
      <c r="F32" s="33"/>
      <c r="H32" s="37">
        <f t="shared" si="1"/>
        <v>26</v>
      </c>
      <c r="I32" s="37">
        <f t="shared" si="2"/>
        <v>8</v>
      </c>
      <c r="J32" s="37">
        <f t="shared" si="3"/>
        <v>22</v>
      </c>
      <c r="K32" s="37">
        <f t="shared" si="4"/>
        <v>18</v>
      </c>
    </row>
    <row r="33" spans="1:11" x14ac:dyDescent="0.3">
      <c r="A33" s="37">
        <f>A_EndSem_E!Q37</f>
        <v>27</v>
      </c>
      <c r="B33" s="37">
        <f>A_EndSem_E!R37</f>
        <v>10</v>
      </c>
      <c r="C33" s="37">
        <f>A_EndSem_E!S37</f>
        <v>35</v>
      </c>
      <c r="D33" s="37">
        <f>A_EndSem_E!T37</f>
        <v>19</v>
      </c>
      <c r="F33" s="33"/>
      <c r="H33" s="37">
        <f t="shared" si="1"/>
        <v>27</v>
      </c>
      <c r="I33" s="37">
        <f t="shared" si="2"/>
        <v>10</v>
      </c>
      <c r="J33" s="37">
        <f t="shared" si="3"/>
        <v>35</v>
      </c>
      <c r="K33" s="37">
        <f t="shared" si="4"/>
        <v>19</v>
      </c>
    </row>
    <row r="34" spans="1:11" x14ac:dyDescent="0.3">
      <c r="A34" s="37">
        <f>A_EndSem_E!Q38</f>
        <v>16</v>
      </c>
      <c r="B34" s="37">
        <f>A_EndSem_E!R38</f>
        <v>5</v>
      </c>
      <c r="C34" s="37">
        <f>A_EndSem_E!S38</f>
        <v>10</v>
      </c>
      <c r="D34" s="37">
        <f>A_EndSem_E!T38</f>
        <v>17</v>
      </c>
      <c r="F34" s="33"/>
      <c r="H34" s="37">
        <f t="shared" si="1"/>
        <v>16</v>
      </c>
      <c r="I34" s="37">
        <f t="shared" si="2"/>
        <v>5</v>
      </c>
      <c r="J34" s="37">
        <f t="shared" si="3"/>
        <v>10</v>
      </c>
      <c r="K34" s="37">
        <f t="shared" si="4"/>
        <v>17</v>
      </c>
    </row>
    <row r="35" spans="1:11" x14ac:dyDescent="0.3">
      <c r="A35" s="37">
        <f>A_EndSem_E!Q39</f>
        <v>9</v>
      </c>
      <c r="B35" s="37">
        <f>A_EndSem_E!R39</f>
        <v>6</v>
      </c>
      <c r="C35" s="37">
        <f>A_EndSem_E!S39</f>
        <v>27</v>
      </c>
      <c r="D35" s="37">
        <f>A_EndSem_E!T39</f>
        <v>17</v>
      </c>
      <c r="F35" s="33"/>
      <c r="H35" s="37">
        <f t="shared" si="1"/>
        <v>9</v>
      </c>
      <c r="I35" s="37">
        <f t="shared" si="2"/>
        <v>6</v>
      </c>
      <c r="J35" s="37">
        <f t="shared" si="3"/>
        <v>27</v>
      </c>
      <c r="K35" s="37">
        <f t="shared" si="4"/>
        <v>17</v>
      </c>
    </row>
    <row r="36" spans="1:11" x14ac:dyDescent="0.3">
      <c r="A36" s="37">
        <f>A_EndSem_E!Q40</f>
        <v>19</v>
      </c>
      <c r="B36" s="37">
        <f>A_EndSem_E!R40</f>
        <v>2</v>
      </c>
      <c r="C36" s="37">
        <f>A_EndSem_E!S40</f>
        <v>27</v>
      </c>
      <c r="D36" s="37">
        <f>A_EndSem_E!T40</f>
        <v>16</v>
      </c>
      <c r="F36" s="33"/>
      <c r="H36" s="37">
        <f t="shared" si="1"/>
        <v>19</v>
      </c>
      <c r="I36" s="37">
        <f t="shared" si="2"/>
        <v>2</v>
      </c>
      <c r="J36" s="37">
        <f t="shared" si="3"/>
        <v>27</v>
      </c>
      <c r="K36" s="37">
        <f t="shared" si="4"/>
        <v>16</v>
      </c>
    </row>
    <row r="37" spans="1:11" x14ac:dyDescent="0.3">
      <c r="A37" s="37">
        <f>A_EndSem_E!Q41</f>
        <v>21</v>
      </c>
      <c r="B37" s="37">
        <f>A_EndSem_E!R41</f>
        <v>6</v>
      </c>
      <c r="C37" s="37">
        <f>A_EndSem_E!S41</f>
        <v>18</v>
      </c>
      <c r="D37" s="37">
        <f>A_EndSem_E!T41</f>
        <v>12</v>
      </c>
      <c r="F37" s="33"/>
      <c r="H37" s="37">
        <f t="shared" si="1"/>
        <v>21</v>
      </c>
      <c r="I37" s="37">
        <f t="shared" si="2"/>
        <v>6</v>
      </c>
      <c r="J37" s="37">
        <f t="shared" si="3"/>
        <v>18</v>
      </c>
      <c r="K37" s="37">
        <f t="shared" si="4"/>
        <v>12</v>
      </c>
    </row>
    <row r="38" spans="1:11" x14ac:dyDescent="0.3">
      <c r="A38" s="37">
        <f>A_EndSem_E!Q42</f>
        <v>19</v>
      </c>
      <c r="B38" s="37">
        <f>A_EndSem_E!R42</f>
        <v>8</v>
      </c>
      <c r="C38" s="37">
        <f>A_EndSem_E!S42</f>
        <v>28</v>
      </c>
      <c r="D38" s="37">
        <f>A_EndSem_E!T42</f>
        <v>13</v>
      </c>
      <c r="F38" s="33"/>
      <c r="H38" s="37">
        <f t="shared" si="1"/>
        <v>19</v>
      </c>
      <c r="I38" s="37">
        <f t="shared" si="2"/>
        <v>8</v>
      </c>
      <c r="J38" s="37">
        <f t="shared" si="3"/>
        <v>28</v>
      </c>
      <c r="K38" s="37">
        <f t="shared" si="4"/>
        <v>13</v>
      </c>
    </row>
    <row r="39" spans="1:11" x14ac:dyDescent="0.3">
      <c r="A39" s="37">
        <f>A_EndSem_E!Q43</f>
        <v>29</v>
      </c>
      <c r="B39" s="37">
        <f>A_EndSem_E!R43</f>
        <v>9</v>
      </c>
      <c r="C39" s="37">
        <f>A_EndSem_E!S43</f>
        <v>32</v>
      </c>
      <c r="D39" s="37">
        <f>A_EndSem_E!T43</f>
        <v>15</v>
      </c>
      <c r="F39" s="33"/>
      <c r="H39" s="37">
        <f t="shared" si="1"/>
        <v>29</v>
      </c>
      <c r="I39" s="37">
        <f t="shared" si="2"/>
        <v>9</v>
      </c>
      <c r="J39" s="37">
        <f t="shared" si="3"/>
        <v>32</v>
      </c>
      <c r="K39" s="37">
        <f t="shared" si="4"/>
        <v>15</v>
      </c>
    </row>
    <row r="40" spans="1:11" x14ac:dyDescent="0.3">
      <c r="A40" s="37">
        <f>A_EndSem_E!Q44</f>
        <v>24</v>
      </c>
      <c r="B40" s="37">
        <f>A_EndSem_E!R44</f>
        <v>5</v>
      </c>
      <c r="C40" s="37">
        <f>A_EndSem_E!S44</f>
        <v>21</v>
      </c>
      <c r="D40" s="37">
        <f>A_EndSem_E!T44</f>
        <v>6</v>
      </c>
      <c r="F40" s="33"/>
      <c r="H40" s="37">
        <f t="shared" si="1"/>
        <v>24</v>
      </c>
      <c r="I40" s="37">
        <f t="shared" si="2"/>
        <v>5</v>
      </c>
      <c r="J40" s="37">
        <f t="shared" si="3"/>
        <v>21</v>
      </c>
      <c r="K40" s="37">
        <f t="shared" si="4"/>
        <v>6</v>
      </c>
    </row>
    <row r="41" spans="1:11" x14ac:dyDescent="0.3">
      <c r="A41" s="37">
        <f>A_EndSem_E!Q45</f>
        <v>25</v>
      </c>
      <c r="B41" s="37">
        <f>A_EndSem_E!R45</f>
        <v>8</v>
      </c>
      <c r="C41" s="37">
        <f>A_EndSem_E!S45</f>
        <v>24</v>
      </c>
      <c r="D41" s="37">
        <f>A_EndSem_E!T45</f>
        <v>17</v>
      </c>
      <c r="F41" s="33"/>
      <c r="H41" s="37">
        <f t="shared" si="1"/>
        <v>25</v>
      </c>
      <c r="I41" s="37">
        <f t="shared" si="2"/>
        <v>8</v>
      </c>
      <c r="J41" s="37">
        <f t="shared" si="3"/>
        <v>24</v>
      </c>
      <c r="K41" s="37">
        <f t="shared" si="4"/>
        <v>17</v>
      </c>
    </row>
    <row r="42" spans="1:11" x14ac:dyDescent="0.3">
      <c r="A42" s="37">
        <f>A_EndSem_E!Q46</f>
        <v>19</v>
      </c>
      <c r="B42" s="37">
        <f>A_EndSem_E!R46</f>
        <v>9</v>
      </c>
      <c r="C42" s="37">
        <f>A_EndSem_E!S46</f>
        <v>25</v>
      </c>
      <c r="D42" s="37">
        <f>A_EndSem_E!T46</f>
        <v>7</v>
      </c>
      <c r="F42" s="33"/>
      <c r="H42" s="37">
        <f t="shared" si="1"/>
        <v>19</v>
      </c>
      <c r="I42" s="37">
        <f t="shared" si="2"/>
        <v>9</v>
      </c>
      <c r="J42" s="37">
        <f t="shared" si="3"/>
        <v>25</v>
      </c>
      <c r="K42" s="37">
        <f t="shared" si="4"/>
        <v>7</v>
      </c>
    </row>
    <row r="43" spans="1:11" x14ac:dyDescent="0.3">
      <c r="A43" s="37">
        <f>A_EndSem_E!Q47</f>
        <v>19</v>
      </c>
      <c r="B43" s="37">
        <f>A_EndSem_E!R47</f>
        <v>7</v>
      </c>
      <c r="C43" s="37">
        <f>A_EndSem_E!S47</f>
        <v>13</v>
      </c>
      <c r="D43" s="37">
        <f>A_EndSem_E!T47</f>
        <v>14</v>
      </c>
      <c r="F43" s="33"/>
      <c r="H43" s="37">
        <f t="shared" si="1"/>
        <v>19</v>
      </c>
      <c r="I43" s="37">
        <f t="shared" si="2"/>
        <v>7</v>
      </c>
      <c r="J43" s="37">
        <f t="shared" si="3"/>
        <v>13</v>
      </c>
      <c r="K43" s="37">
        <f t="shared" si="4"/>
        <v>14</v>
      </c>
    </row>
    <row r="44" spans="1:11" x14ac:dyDescent="0.3">
      <c r="A44" s="37">
        <f>A_EndSem_E!Q48</f>
        <v>29</v>
      </c>
      <c r="B44" s="37">
        <f>A_EndSem_E!R48</f>
        <v>7</v>
      </c>
      <c r="C44" s="37">
        <f>A_EndSem_E!S48</f>
        <v>24</v>
      </c>
      <c r="D44" s="37">
        <f>A_EndSem_E!T48</f>
        <v>15</v>
      </c>
      <c r="F44" s="33"/>
      <c r="H44" s="37">
        <f t="shared" si="1"/>
        <v>29</v>
      </c>
      <c r="I44" s="37">
        <f t="shared" si="2"/>
        <v>7</v>
      </c>
      <c r="J44" s="37">
        <f t="shared" si="3"/>
        <v>24</v>
      </c>
      <c r="K44" s="37">
        <f t="shared" si="4"/>
        <v>15</v>
      </c>
    </row>
    <row r="45" spans="1:11" x14ac:dyDescent="0.3">
      <c r="A45" s="37">
        <f>A_EndSem_E!Q49</f>
        <v>20</v>
      </c>
      <c r="B45" s="37">
        <f>A_EndSem_E!R49</f>
        <v>10</v>
      </c>
      <c r="C45" s="37">
        <f>A_EndSem_E!S49</f>
        <v>35</v>
      </c>
      <c r="D45" s="37">
        <f>A_EndSem_E!T49</f>
        <v>14</v>
      </c>
      <c r="F45" s="33"/>
      <c r="H45" s="37">
        <f t="shared" si="1"/>
        <v>20</v>
      </c>
      <c r="I45" s="37">
        <f t="shared" si="2"/>
        <v>10</v>
      </c>
      <c r="J45" s="37">
        <f t="shared" si="3"/>
        <v>35</v>
      </c>
      <c r="K45" s="37">
        <f t="shared" si="4"/>
        <v>14</v>
      </c>
    </row>
    <row r="46" spans="1:11" x14ac:dyDescent="0.3">
      <c r="A46" s="37">
        <f>A_EndSem_E!Q50</f>
        <v>29</v>
      </c>
      <c r="B46" s="37">
        <f>A_EndSem_E!R50</f>
        <v>7</v>
      </c>
      <c r="C46" s="37">
        <f>A_EndSem_E!S50</f>
        <v>24</v>
      </c>
      <c r="D46" s="37">
        <f>A_EndSem_E!T50</f>
        <v>16</v>
      </c>
      <c r="F46" s="33"/>
      <c r="H46" s="37">
        <f t="shared" si="1"/>
        <v>29</v>
      </c>
      <c r="I46" s="37">
        <f t="shared" si="2"/>
        <v>7</v>
      </c>
      <c r="J46" s="37">
        <f t="shared" si="3"/>
        <v>24</v>
      </c>
      <c r="K46" s="37">
        <f t="shared" si="4"/>
        <v>16</v>
      </c>
    </row>
    <row r="47" spans="1:11" x14ac:dyDescent="0.3">
      <c r="A47" s="37">
        <f>A_EndSem_E!Q51</f>
        <v>22</v>
      </c>
      <c r="B47" s="37">
        <f>A_EndSem_E!R51</f>
        <v>7</v>
      </c>
      <c r="C47" s="37">
        <f>A_EndSem_E!S51</f>
        <v>14</v>
      </c>
      <c r="D47" s="37">
        <f>A_EndSem_E!T51</f>
        <v>13</v>
      </c>
      <c r="F47" s="33"/>
      <c r="H47" s="37">
        <f t="shared" si="1"/>
        <v>22</v>
      </c>
      <c r="I47" s="37">
        <f t="shared" si="2"/>
        <v>7</v>
      </c>
      <c r="J47" s="37">
        <f t="shared" si="3"/>
        <v>14</v>
      </c>
      <c r="K47" s="37">
        <f t="shared" si="4"/>
        <v>13</v>
      </c>
    </row>
    <row r="48" spans="1:11" x14ac:dyDescent="0.3">
      <c r="A48" s="37">
        <f>A_EndSem_E!Q52</f>
        <v>19</v>
      </c>
      <c r="B48" s="37">
        <f>A_EndSem_E!R52</f>
        <v>9</v>
      </c>
      <c r="C48" s="37">
        <f>A_EndSem_E!S52</f>
        <v>17</v>
      </c>
      <c r="D48" s="37">
        <f>A_EndSem_E!T52</f>
        <v>15</v>
      </c>
      <c r="F48" s="33"/>
      <c r="H48" s="37">
        <f t="shared" si="1"/>
        <v>19</v>
      </c>
      <c r="I48" s="37">
        <f t="shared" si="2"/>
        <v>9</v>
      </c>
      <c r="J48" s="37">
        <f t="shared" si="3"/>
        <v>17</v>
      </c>
      <c r="K48" s="37">
        <f t="shared" si="4"/>
        <v>15</v>
      </c>
    </row>
    <row r="49" spans="1:11" x14ac:dyDescent="0.3">
      <c r="A49" s="37">
        <f>A_EndSem_E!Q53</f>
        <v>15</v>
      </c>
      <c r="B49" s="37">
        <f>A_EndSem_E!R53</f>
        <v>6</v>
      </c>
      <c r="C49" s="37">
        <f>A_EndSem_E!S53</f>
        <v>35</v>
      </c>
      <c r="D49" s="37">
        <f>A_EndSem_E!T53</f>
        <v>18</v>
      </c>
      <c r="F49" s="33"/>
      <c r="H49" s="37">
        <f t="shared" si="1"/>
        <v>15</v>
      </c>
      <c r="I49" s="37">
        <f t="shared" si="2"/>
        <v>6</v>
      </c>
      <c r="J49" s="37">
        <f t="shared" si="3"/>
        <v>35</v>
      </c>
      <c r="K49" s="37">
        <f t="shared" si="4"/>
        <v>18</v>
      </c>
    </row>
    <row r="50" spans="1:11" x14ac:dyDescent="0.3">
      <c r="A50" s="37">
        <f>A_EndSem_E!Q54</f>
        <v>13</v>
      </c>
      <c r="B50" s="37">
        <f>A_EndSem_E!R54</f>
        <v>6</v>
      </c>
      <c r="C50" s="37">
        <f>A_EndSem_E!S54</f>
        <v>28</v>
      </c>
      <c r="D50" s="37">
        <f>A_EndSem_E!T54</f>
        <v>16</v>
      </c>
      <c r="F50" s="33"/>
      <c r="H50" s="37">
        <f t="shared" si="1"/>
        <v>13</v>
      </c>
      <c r="I50" s="37">
        <f t="shared" si="2"/>
        <v>6</v>
      </c>
      <c r="J50" s="37">
        <f t="shared" si="3"/>
        <v>28</v>
      </c>
      <c r="K50" s="37">
        <f t="shared" si="4"/>
        <v>16</v>
      </c>
    </row>
    <row r="51" spans="1:11" x14ac:dyDescent="0.3">
      <c r="A51" s="37">
        <f>A_EndSem_E!Q55</f>
        <v>18</v>
      </c>
      <c r="B51" s="37">
        <f>A_EndSem_E!R55</f>
        <v>9</v>
      </c>
      <c r="C51" s="37">
        <f>A_EndSem_E!S55</f>
        <v>17</v>
      </c>
      <c r="D51" s="37">
        <f>A_EndSem_E!T55</f>
        <v>12</v>
      </c>
      <c r="F51" s="33"/>
      <c r="H51" s="37">
        <f t="shared" si="1"/>
        <v>18</v>
      </c>
      <c r="I51" s="37">
        <f t="shared" si="2"/>
        <v>9</v>
      </c>
      <c r="J51" s="37">
        <f t="shared" si="3"/>
        <v>17</v>
      </c>
      <c r="K51" s="37">
        <f t="shared" si="4"/>
        <v>12</v>
      </c>
    </row>
    <row r="52" spans="1:11" x14ac:dyDescent="0.3">
      <c r="A52" s="37">
        <f>A_EndSem_E!Q56</f>
        <v>11</v>
      </c>
      <c r="B52" s="37">
        <f>A_EndSem_E!R56</f>
        <v>6</v>
      </c>
      <c r="C52" s="37">
        <f>A_EndSem_E!S56</f>
        <v>32</v>
      </c>
      <c r="D52" s="37">
        <f>A_EndSem_E!T56</f>
        <v>17</v>
      </c>
      <c r="F52" s="33"/>
      <c r="H52" s="37">
        <f t="shared" si="1"/>
        <v>11</v>
      </c>
      <c r="I52" s="37">
        <f t="shared" si="2"/>
        <v>6</v>
      </c>
      <c r="J52" s="37">
        <f t="shared" si="3"/>
        <v>32</v>
      </c>
      <c r="K52" s="37">
        <f t="shared" si="4"/>
        <v>17</v>
      </c>
    </row>
    <row r="53" spans="1:11" x14ac:dyDescent="0.3">
      <c r="A53" s="37">
        <f>A_EndSem_E!Q57</f>
        <v>28</v>
      </c>
      <c r="B53" s="37">
        <f>A_EndSem_E!R57</f>
        <v>8</v>
      </c>
      <c r="C53" s="37">
        <f>A_EndSem_E!S57</f>
        <v>24</v>
      </c>
      <c r="D53" s="37">
        <f>A_EndSem_E!T57</f>
        <v>17</v>
      </c>
      <c r="F53" s="33"/>
      <c r="H53" s="37">
        <f t="shared" si="1"/>
        <v>28</v>
      </c>
      <c r="I53" s="37">
        <f t="shared" si="2"/>
        <v>8</v>
      </c>
      <c r="J53" s="37">
        <f t="shared" si="3"/>
        <v>24</v>
      </c>
      <c r="K53" s="37">
        <f t="shared" si="4"/>
        <v>17</v>
      </c>
    </row>
    <row r="54" spans="1:11" x14ac:dyDescent="0.3">
      <c r="F54" s="33"/>
    </row>
    <row r="55" spans="1:11" x14ac:dyDescent="0.3">
      <c r="F55" s="33"/>
      <c r="G55" s="39" t="s">
        <v>71</v>
      </c>
      <c r="H55" s="35" t="s">
        <v>24</v>
      </c>
      <c r="I55" s="35" t="s">
        <v>26</v>
      </c>
      <c r="J55" s="35" t="s">
        <v>29</v>
      </c>
      <c r="K55" s="35" t="s">
        <v>32</v>
      </c>
    </row>
    <row r="56" spans="1:11" x14ac:dyDescent="0.3">
      <c r="F56" s="33"/>
      <c r="G56" s="39" t="s">
        <v>88</v>
      </c>
      <c r="H56" s="40">
        <f>IF(SUM(H7:H53) &gt; 0, COUNTIF(H7:H53, "&gt;=" &amp; H4), "")</f>
        <v>36</v>
      </c>
      <c r="I56" s="40">
        <f>IF(SUM(I7:I53) &gt; 0, COUNTIF(I7:I53, "&gt;=" &amp; I4), "")</f>
        <v>41</v>
      </c>
      <c r="J56" s="40">
        <f>IF(SUM(J7:J53) &gt; 0, COUNTIF(J7:J53, "&gt;=" &amp; J4), "")</f>
        <v>27</v>
      </c>
      <c r="K56" s="40">
        <f>IF(SUM(K7:K53) &gt; 0, COUNTIF(K7:K53, "&gt;=" &amp; K4), "")</f>
        <v>41</v>
      </c>
    </row>
    <row r="57" spans="1:11" x14ac:dyDescent="0.3">
      <c r="F57" s="33"/>
      <c r="G57" s="39" t="s">
        <v>89</v>
      </c>
      <c r="H57" s="37">
        <v>47</v>
      </c>
      <c r="I57" s="37">
        <v>47</v>
      </c>
      <c r="J57" s="37">
        <v>47</v>
      </c>
      <c r="K57" s="37">
        <v>47</v>
      </c>
    </row>
    <row r="58" spans="1:11" x14ac:dyDescent="0.3">
      <c r="F58" s="33"/>
      <c r="G58" s="39" t="s">
        <v>91</v>
      </c>
      <c r="H58" s="40">
        <f>IF(SUM(H7:H53) &gt; 0, H56/H57*100, "0")</f>
        <v>76.59574468085107</v>
      </c>
      <c r="I58" s="40">
        <f>IF(SUM(I7:I53) &gt; 0, I56/I57*100, "0")</f>
        <v>87.2340425531915</v>
      </c>
      <c r="J58" s="40">
        <f>IF(SUM(J7:J53) &gt; 0, J56/J57*100, "0")</f>
        <v>57.446808510638306</v>
      </c>
      <c r="K58" s="40">
        <f>IF(SUM(K7:K53) &gt; 0, K56/K57*100, "0")</f>
        <v>87.2340425531915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89" workbookViewId="0">
      <selection activeCell="B101" sqref="B101"/>
    </sheetView>
  </sheetViews>
  <sheetFormatPr defaultRowHeight="14.4" x14ac:dyDescent="0.3"/>
  <cols>
    <col min="1" max="1" width="23" customWidth="1"/>
    <col min="2" max="2" width="12" customWidth="1"/>
    <col min="3" max="3" width="23" customWidth="1"/>
    <col min="4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</cols>
  <sheetData>
    <row r="1" spans="1:21" x14ac:dyDescent="0.3">
      <c r="A1" s="58" t="s">
        <v>0</v>
      </c>
      <c r="B1" s="6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1" t="s">
        <v>2</v>
      </c>
      <c r="B2" s="4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4" t="s">
        <v>22</v>
      </c>
      <c r="B3" s="4" t="s">
        <v>23</v>
      </c>
      <c r="D3" s="7" t="s">
        <v>24</v>
      </c>
      <c r="E3" s="42">
        <f>A_Input_Details!E3</f>
        <v>3</v>
      </c>
      <c r="F3" s="42">
        <f>A_Input_Details!F3</f>
        <v>2</v>
      </c>
      <c r="G3" s="42">
        <f>A_Input_Details!G3</f>
        <v>0</v>
      </c>
      <c r="H3" s="42">
        <f>A_Input_Details!H3</f>
        <v>0</v>
      </c>
      <c r="I3" s="42">
        <f>A_Input_Details!I3</f>
        <v>0</v>
      </c>
      <c r="J3" s="42">
        <f>A_Input_Details!J3</f>
        <v>0</v>
      </c>
      <c r="K3" s="42">
        <f>A_Input_Details!K3</f>
        <v>0</v>
      </c>
      <c r="L3" s="42">
        <f>A_Input_Details!L3</f>
        <v>0</v>
      </c>
      <c r="M3" s="42">
        <f>A_Input_Details!M3</f>
        <v>0</v>
      </c>
      <c r="N3" s="42">
        <f>A_Input_Details!N3</f>
        <v>0</v>
      </c>
      <c r="O3" s="42">
        <f>A_Input_Details!O3</f>
        <v>2</v>
      </c>
      <c r="P3" s="42">
        <f>A_Input_Details!P3</f>
        <v>2</v>
      </c>
      <c r="Q3" s="42">
        <f>A_Input_Details!Q3</f>
        <v>3</v>
      </c>
      <c r="R3" s="42">
        <f>A_Input_Details!R3</f>
        <v>0</v>
      </c>
      <c r="S3" s="42">
        <f>A_Input_Details!S3</f>
        <v>1</v>
      </c>
      <c r="T3" s="42">
        <f>A_Input_Details!T3</f>
        <v>0</v>
      </c>
      <c r="U3" s="42">
        <f>A_Input_Details!U3</f>
        <v>0</v>
      </c>
    </row>
    <row r="4" spans="1:21" x14ac:dyDescent="0.3">
      <c r="A4" s="41" t="s">
        <v>25</v>
      </c>
      <c r="B4" s="41">
        <v>2019</v>
      </c>
      <c r="D4" s="6" t="s">
        <v>26</v>
      </c>
      <c r="E4" s="43">
        <f>A_Input_Details!E4</f>
        <v>3</v>
      </c>
      <c r="F4" s="43">
        <f>A_Input_Details!F4</f>
        <v>2</v>
      </c>
      <c r="G4" s="43">
        <f>A_Input_Details!G4</f>
        <v>0</v>
      </c>
      <c r="H4" s="43">
        <f>A_Input_Details!H4</f>
        <v>0</v>
      </c>
      <c r="I4" s="43">
        <f>A_Input_Details!I4</f>
        <v>0</v>
      </c>
      <c r="J4" s="43">
        <f>A_Input_Details!J4</f>
        <v>0</v>
      </c>
      <c r="K4" s="43">
        <f>A_Input_Details!K4</f>
        <v>0</v>
      </c>
      <c r="L4" s="43">
        <f>A_Input_Details!L4</f>
        <v>0</v>
      </c>
      <c r="M4" s="43">
        <f>A_Input_Details!M4</f>
        <v>0</v>
      </c>
      <c r="N4" s="43">
        <f>A_Input_Details!N4</f>
        <v>0</v>
      </c>
      <c r="O4" s="43">
        <f>A_Input_Details!O4</f>
        <v>2</v>
      </c>
      <c r="P4" s="43">
        <f>A_Input_Details!P4</f>
        <v>2</v>
      </c>
      <c r="Q4" s="43">
        <f>A_Input_Details!Q4</f>
        <v>3</v>
      </c>
      <c r="R4" s="43">
        <f>A_Input_Details!R4</f>
        <v>0</v>
      </c>
      <c r="S4" s="43">
        <f>A_Input_Details!S4</f>
        <v>1</v>
      </c>
      <c r="T4" s="43">
        <f>A_Input_Details!T4</f>
        <v>0</v>
      </c>
      <c r="U4" s="43">
        <f>A_Input_Details!U4</f>
        <v>0</v>
      </c>
    </row>
    <row r="5" spans="1:21" x14ac:dyDescent="0.3">
      <c r="A5" s="4" t="s">
        <v>27</v>
      </c>
      <c r="B5" s="4" t="s">
        <v>28</v>
      </c>
      <c r="D5" s="7" t="s">
        <v>29</v>
      </c>
      <c r="E5" s="42">
        <f>A_Input_Details!E5</f>
        <v>3</v>
      </c>
      <c r="F5" s="42">
        <f>A_Input_Details!F5</f>
        <v>2</v>
      </c>
      <c r="G5" s="42">
        <f>A_Input_Details!G5</f>
        <v>0</v>
      </c>
      <c r="H5" s="42">
        <f>A_Input_Details!H5</f>
        <v>0</v>
      </c>
      <c r="I5" s="42">
        <f>A_Input_Details!I5</f>
        <v>0</v>
      </c>
      <c r="J5" s="42">
        <f>A_Input_Details!J5</f>
        <v>0</v>
      </c>
      <c r="K5" s="42">
        <f>A_Input_Details!K5</f>
        <v>0</v>
      </c>
      <c r="L5" s="42">
        <f>A_Input_Details!L5</f>
        <v>0</v>
      </c>
      <c r="M5" s="42">
        <f>A_Input_Details!M5</f>
        <v>0</v>
      </c>
      <c r="N5" s="42">
        <f>A_Input_Details!N5</f>
        <v>0</v>
      </c>
      <c r="O5" s="42">
        <f>A_Input_Details!O5</f>
        <v>2</v>
      </c>
      <c r="P5" s="42">
        <f>A_Input_Details!P5</f>
        <v>2</v>
      </c>
      <c r="Q5" s="42">
        <f>A_Input_Details!Q5</f>
        <v>3</v>
      </c>
      <c r="R5" s="42">
        <f>A_Input_Details!R5</f>
        <v>0</v>
      </c>
      <c r="S5" s="42">
        <f>A_Input_Details!S5</f>
        <v>1</v>
      </c>
      <c r="T5" s="42">
        <f>A_Input_Details!T5</f>
        <v>0</v>
      </c>
      <c r="U5" s="42">
        <f>A_Input_Details!U5</f>
        <v>0</v>
      </c>
    </row>
    <row r="6" spans="1:21" x14ac:dyDescent="0.3">
      <c r="A6" s="41" t="s">
        <v>30</v>
      </c>
      <c r="B6" s="41" t="s">
        <v>31</v>
      </c>
      <c r="D6" s="6" t="s">
        <v>32</v>
      </c>
      <c r="E6" s="43">
        <f>A_Input_Details!E6</f>
        <v>3</v>
      </c>
      <c r="F6" s="43">
        <f>A_Input_Details!F6</f>
        <v>2</v>
      </c>
      <c r="G6" s="43">
        <f>A_Input_Details!G6</f>
        <v>0</v>
      </c>
      <c r="H6" s="43">
        <f>A_Input_Details!H6</f>
        <v>0</v>
      </c>
      <c r="I6" s="43">
        <f>A_Input_Details!I6</f>
        <v>0</v>
      </c>
      <c r="J6" s="43">
        <f>A_Input_Details!J6</f>
        <v>0</v>
      </c>
      <c r="K6" s="43">
        <f>A_Input_Details!K6</f>
        <v>0</v>
      </c>
      <c r="L6" s="43">
        <f>A_Input_Details!L6</f>
        <v>0</v>
      </c>
      <c r="M6" s="43">
        <f>A_Input_Details!M6</f>
        <v>0</v>
      </c>
      <c r="N6" s="43">
        <f>A_Input_Details!N6</f>
        <v>0</v>
      </c>
      <c r="O6" s="43">
        <f>A_Input_Details!O6</f>
        <v>2</v>
      </c>
      <c r="P6" s="43">
        <f>A_Input_Details!P6</f>
        <v>2</v>
      </c>
      <c r="Q6" s="43">
        <f>A_Input_Details!Q6</f>
        <v>3</v>
      </c>
      <c r="R6" s="43">
        <f>A_Input_Details!R6</f>
        <v>0</v>
      </c>
      <c r="S6" s="43">
        <f>A_Input_Details!S6</f>
        <v>1</v>
      </c>
      <c r="T6" s="43">
        <f>A_Input_Details!T6</f>
        <v>0</v>
      </c>
      <c r="U6" s="43">
        <f>A_Input_Details!U6</f>
        <v>0</v>
      </c>
    </row>
    <row r="7" spans="1:21" x14ac:dyDescent="0.3">
      <c r="A7" s="4" t="s">
        <v>33</v>
      </c>
      <c r="B7" s="4" t="s">
        <v>34</v>
      </c>
    </row>
    <row r="8" spans="1:21" x14ac:dyDescent="0.3">
      <c r="A8" s="41" t="s">
        <v>35</v>
      </c>
      <c r="B8" s="41" t="s">
        <v>36</v>
      </c>
    </row>
    <row r="9" spans="1:21" x14ac:dyDescent="0.3">
      <c r="A9" s="4" t="s">
        <v>37</v>
      </c>
      <c r="B9" s="4" t="s">
        <v>38</v>
      </c>
      <c r="D9" s="55" t="s">
        <v>39</v>
      </c>
      <c r="E9" s="63"/>
    </row>
    <row r="10" spans="1:21" x14ac:dyDescent="0.3">
      <c r="A10" s="41" t="s">
        <v>40</v>
      </c>
      <c r="B10" s="41">
        <v>47</v>
      </c>
      <c r="D10" s="14" t="s">
        <v>41</v>
      </c>
      <c r="E10" s="44" t="s">
        <v>42</v>
      </c>
    </row>
    <row r="11" spans="1:21" x14ac:dyDescent="0.3">
      <c r="A11" s="4" t="s">
        <v>43</v>
      </c>
      <c r="B11" s="4">
        <v>4</v>
      </c>
      <c r="D11" s="15" t="s">
        <v>24</v>
      </c>
      <c r="E11" s="45">
        <f>A_Input_Details!E11</f>
        <v>43</v>
      </c>
    </row>
    <row r="12" spans="1:21" x14ac:dyDescent="0.3">
      <c r="D12" s="18" t="s">
        <v>26</v>
      </c>
      <c r="E12" s="46">
        <f>A_Input_Details!E12</f>
        <v>44</v>
      </c>
    </row>
    <row r="13" spans="1:21" x14ac:dyDescent="0.3">
      <c r="A13" s="58" t="s">
        <v>44</v>
      </c>
      <c r="B13" s="63"/>
      <c r="D13" s="15" t="s">
        <v>29</v>
      </c>
      <c r="E13" s="45">
        <f>A_Input_Details!E13</f>
        <v>42</v>
      </c>
    </row>
    <row r="14" spans="1:21" x14ac:dyDescent="0.3">
      <c r="A14" s="41" t="s">
        <v>45</v>
      </c>
      <c r="B14" s="41">
        <f>A_Input_Details!B14</f>
        <v>60</v>
      </c>
      <c r="D14" s="18" t="s">
        <v>32</v>
      </c>
      <c r="E14" s="46">
        <f>A_Input_Details!E14</f>
        <v>45</v>
      </c>
    </row>
    <row r="15" spans="1:21" x14ac:dyDescent="0.3">
      <c r="A15" s="4" t="s">
        <v>46</v>
      </c>
      <c r="B15" s="4">
        <f>A_Input_Details!B15</f>
        <v>50</v>
      </c>
    </row>
    <row r="16" spans="1:21" x14ac:dyDescent="0.3">
      <c r="A16" s="41" t="s">
        <v>47</v>
      </c>
      <c r="B16" s="41">
        <f>A_Input_Details!B16</f>
        <v>50</v>
      </c>
      <c r="D16" s="73" t="s">
        <v>92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3">
      <c r="A17" s="4" t="s">
        <v>48</v>
      </c>
      <c r="B17" s="4">
        <f>A_Input_Details!B17</f>
        <v>80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3">
      <c r="A18" s="41" t="s">
        <v>42</v>
      </c>
      <c r="B18" s="41">
        <f>A_Input_Details!B18</f>
        <v>20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6" x14ac:dyDescent="0.3">
      <c r="A19" s="4" t="s">
        <v>49</v>
      </c>
      <c r="B19" s="4">
        <f>A_Input_Details!B19</f>
        <v>80</v>
      </c>
      <c r="D19" s="69" t="s">
        <v>93</v>
      </c>
      <c r="E19" s="69" t="s">
        <v>94</v>
      </c>
      <c r="F19" s="70"/>
      <c r="G19" s="69" t="s">
        <v>95</v>
      </c>
      <c r="H19" s="70"/>
      <c r="I19" s="70"/>
      <c r="J19" s="70"/>
      <c r="K19" s="70"/>
      <c r="L19" s="70"/>
      <c r="M19" s="70"/>
      <c r="N19" s="70"/>
      <c r="O19" s="70"/>
      <c r="P19" s="70"/>
    </row>
    <row r="20" spans="1:16" ht="28.8" x14ac:dyDescent="0.3">
      <c r="D20" s="70"/>
      <c r="E20" s="69" t="s">
        <v>96</v>
      </c>
      <c r="F20" s="47" t="s">
        <v>97</v>
      </c>
      <c r="G20" s="69" t="s">
        <v>98</v>
      </c>
      <c r="H20" s="70"/>
      <c r="I20" s="70"/>
      <c r="J20" s="70"/>
      <c r="K20" s="70"/>
      <c r="L20" s="70"/>
      <c r="M20" s="69" t="s">
        <v>99</v>
      </c>
      <c r="N20" s="70"/>
      <c r="O20" s="77" t="s">
        <v>100</v>
      </c>
      <c r="P20" s="70"/>
    </row>
    <row r="21" spans="1:16" ht="52.05" customHeight="1" x14ac:dyDescent="0.3">
      <c r="D21" s="70"/>
      <c r="E21" s="70"/>
      <c r="F21" s="77" t="s">
        <v>101</v>
      </c>
      <c r="G21" s="69" t="s">
        <v>102</v>
      </c>
      <c r="H21" s="70"/>
      <c r="I21" s="69" t="s">
        <v>103</v>
      </c>
      <c r="J21" s="70"/>
      <c r="K21" s="77" t="str">
        <f>"Weighted Level of Attainment (" &amp; B16 &amp; " SEE + " &amp; B15 &amp; " CIE)"</f>
        <v>Weighted Level of Attainment (50 SEE + 50 CIE)</v>
      </c>
      <c r="L21" s="70"/>
      <c r="M21" s="69" t="s">
        <v>104</v>
      </c>
      <c r="N21" s="69" t="s">
        <v>105</v>
      </c>
      <c r="O21" s="70"/>
      <c r="P21" s="70"/>
    </row>
    <row r="22" spans="1:16" ht="72" x14ac:dyDescent="0.3">
      <c r="D22" s="70"/>
      <c r="E22" s="70"/>
      <c r="F22" s="70"/>
      <c r="G22" s="47" t="s">
        <v>104</v>
      </c>
      <c r="H22" s="47" t="s">
        <v>105</v>
      </c>
      <c r="I22" s="47" t="s">
        <v>104</v>
      </c>
      <c r="J22" s="47" t="s">
        <v>105</v>
      </c>
      <c r="K22" s="49" t="s">
        <v>104</v>
      </c>
      <c r="L22" s="49" t="s">
        <v>105</v>
      </c>
      <c r="M22" s="70"/>
      <c r="N22" s="70"/>
      <c r="O22" s="49" t="s">
        <v>104</v>
      </c>
      <c r="P22" s="49" t="s">
        <v>105</v>
      </c>
    </row>
    <row r="23" spans="1:16" x14ac:dyDescent="0.3">
      <c r="D23" s="69" t="s">
        <v>24</v>
      </c>
      <c r="E23" s="48" t="str">
        <f>E2</f>
        <v xml:space="preserve">PO1   </v>
      </c>
      <c r="F23" s="48">
        <f>E3</f>
        <v>3</v>
      </c>
      <c r="G23" s="71">
        <f>A_Internal_Components!M58</f>
        <v>93.61702127659575</v>
      </c>
      <c r="H23" s="70">
        <f>IF(AND(G23&gt;0,G23&lt;40),1,IF(AND(G23&gt;=40,G23&lt;60),2,IF(AND(G23&gt;=60,G23&lt;=100),3,"0")))</f>
        <v>3</v>
      </c>
      <c r="I23" s="71">
        <f>A_External_Components!H58</f>
        <v>76.59574468085107</v>
      </c>
      <c r="J23" s="70">
        <f>IF(AND(I23&gt;0,I23&lt;40),1,IF(AND(I23&gt;=40,I23&lt;60),2,IF(AND(I23&gt;=60,I23&lt;=100),3,"0")))</f>
        <v>3</v>
      </c>
      <c r="K23" s="71">
        <f>G23*(B16/100)+I23*(B15/100)</f>
        <v>85.106382978723417</v>
      </c>
      <c r="L23" s="70">
        <f>IF(AND(K23&gt;0,K23&lt;40),1,IF(AND(K23&gt;=40,K23&lt;60),2,IF(AND(K23&gt;=60,K23&lt;=100),3,"0")))</f>
        <v>3</v>
      </c>
      <c r="M23" s="71">
        <f>E11</f>
        <v>43</v>
      </c>
      <c r="N23" s="70">
        <f>IF(AND(M23&gt;0,M23&lt;40),1,IF(AND(M23&gt;=40,M23&lt;60),2,IF(AND(M23&gt;=60,M23&lt;=100),3,"0")))</f>
        <v>2</v>
      </c>
      <c r="O23" s="71">
        <f>K23*(B17/100)+M23*(B18/100)</f>
        <v>76.685106382978731</v>
      </c>
      <c r="P23" s="70">
        <f>IF(AND(O23&gt;0,O23&lt;40),1,IF(AND(O23&gt;=40,O23&lt;60),2,IF(AND(O23&gt;=60,O23&lt;=100),3,"0")))</f>
        <v>3</v>
      </c>
    </row>
    <row r="24" spans="1:16" x14ac:dyDescent="0.3">
      <c r="D24" s="72"/>
      <c r="E24" s="50" t="str">
        <f>F2</f>
        <v xml:space="preserve">PO2   </v>
      </c>
      <c r="F24" s="50">
        <f>F3</f>
        <v>2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</row>
    <row r="25" spans="1:16" x14ac:dyDescent="0.3">
      <c r="D25" s="72"/>
      <c r="E25" s="48" t="str">
        <f>G2</f>
        <v xml:space="preserve">PO3   </v>
      </c>
      <c r="F25" s="48">
        <f>G3</f>
        <v>0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</row>
    <row r="26" spans="1:16" x14ac:dyDescent="0.3">
      <c r="D26" s="72"/>
      <c r="E26" s="50" t="str">
        <f>H2</f>
        <v xml:space="preserve">PO4   </v>
      </c>
      <c r="F26" s="50">
        <f>H3</f>
        <v>0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</row>
    <row r="27" spans="1:16" x14ac:dyDescent="0.3">
      <c r="D27" s="72"/>
      <c r="E27" s="48" t="str">
        <f>I2</f>
        <v xml:space="preserve">PO5   </v>
      </c>
      <c r="F27" s="48">
        <f>I3</f>
        <v>0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spans="1:16" x14ac:dyDescent="0.3">
      <c r="D28" s="72"/>
      <c r="E28" s="50" t="str">
        <f>J2</f>
        <v xml:space="preserve">PO6   </v>
      </c>
      <c r="F28" s="50">
        <f>J3</f>
        <v>0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spans="1:16" x14ac:dyDescent="0.3">
      <c r="D29" s="72"/>
      <c r="E29" s="48" t="str">
        <f>K2</f>
        <v xml:space="preserve">PO7   </v>
      </c>
      <c r="F29" s="48">
        <f>K3</f>
        <v>0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16" x14ac:dyDescent="0.3">
      <c r="D30" s="72"/>
      <c r="E30" s="50" t="str">
        <f>L2</f>
        <v xml:space="preserve">PO8   </v>
      </c>
      <c r="F30" s="50">
        <f>L3</f>
        <v>0</v>
      </c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 x14ac:dyDescent="0.3">
      <c r="D31" s="72"/>
      <c r="E31" s="48" t="str">
        <f>M2</f>
        <v xml:space="preserve">PO9   </v>
      </c>
      <c r="F31" s="48">
        <f>M3</f>
        <v>0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1:16" x14ac:dyDescent="0.3">
      <c r="D32" s="72"/>
      <c r="E32" s="50" t="str">
        <f>N2</f>
        <v xml:space="preserve">PO10   </v>
      </c>
      <c r="F32" s="50">
        <f>N3</f>
        <v>0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4:16" x14ac:dyDescent="0.3">
      <c r="D33" s="72"/>
      <c r="E33" s="48" t="str">
        <f>O2</f>
        <v xml:space="preserve">PO11   </v>
      </c>
      <c r="F33" s="48">
        <f>O3</f>
        <v>2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spans="4:16" x14ac:dyDescent="0.3">
      <c r="D34" s="72"/>
      <c r="E34" s="50" t="str">
        <f>P2</f>
        <v xml:space="preserve">PO12   </v>
      </c>
      <c r="F34" s="50">
        <f>P3</f>
        <v>2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</row>
    <row r="35" spans="4:16" x14ac:dyDescent="0.3">
      <c r="D35" s="72"/>
      <c r="E35" s="48" t="str">
        <f>Q2</f>
        <v>PSO1</v>
      </c>
      <c r="F35" s="48">
        <f>Q3</f>
        <v>3</v>
      </c>
      <c r="G35" s="72"/>
      <c r="H35" s="72"/>
      <c r="I35" s="72"/>
      <c r="J35" s="72"/>
      <c r="K35" s="72"/>
      <c r="L35" s="72"/>
      <c r="M35" s="72"/>
      <c r="N35" s="72"/>
      <c r="O35" s="72"/>
      <c r="P35" s="72"/>
    </row>
    <row r="36" spans="4:16" x14ac:dyDescent="0.3">
      <c r="D36" s="72"/>
      <c r="E36" s="50" t="str">
        <f>R2</f>
        <v>PSO2</v>
      </c>
      <c r="F36" s="50">
        <f>R3</f>
        <v>0</v>
      </c>
      <c r="G36" s="72"/>
      <c r="H36" s="72"/>
      <c r="I36" s="72"/>
      <c r="J36" s="72"/>
      <c r="K36" s="72"/>
      <c r="L36" s="72"/>
      <c r="M36" s="72"/>
      <c r="N36" s="72"/>
      <c r="O36" s="72"/>
      <c r="P36" s="72"/>
    </row>
    <row r="37" spans="4:16" x14ac:dyDescent="0.3">
      <c r="D37" s="72"/>
      <c r="E37" s="48" t="str">
        <f>S2</f>
        <v>PSO3</v>
      </c>
      <c r="F37" s="48">
        <f>S3</f>
        <v>1</v>
      </c>
      <c r="G37" s="72"/>
      <c r="H37" s="72"/>
      <c r="I37" s="72"/>
      <c r="J37" s="72"/>
      <c r="K37" s="72"/>
      <c r="L37" s="72"/>
      <c r="M37" s="72"/>
      <c r="N37" s="72"/>
      <c r="O37" s="72"/>
      <c r="P37" s="72"/>
    </row>
    <row r="38" spans="4:16" x14ac:dyDescent="0.3">
      <c r="D38" s="72"/>
      <c r="E38" s="50" t="str">
        <f>T2</f>
        <v>PSO4</v>
      </c>
      <c r="F38" s="50">
        <f>T3</f>
        <v>0</v>
      </c>
      <c r="G38" s="72"/>
      <c r="H38" s="72"/>
      <c r="I38" s="72"/>
      <c r="J38" s="72"/>
      <c r="K38" s="72"/>
      <c r="L38" s="72"/>
      <c r="M38" s="72"/>
      <c r="N38" s="72"/>
      <c r="O38" s="72"/>
      <c r="P38" s="72"/>
    </row>
    <row r="39" spans="4:16" x14ac:dyDescent="0.3">
      <c r="D39" s="72"/>
      <c r="E39" s="48" t="str">
        <f>U2</f>
        <v>PSO5</v>
      </c>
      <c r="F39" s="48">
        <f>U3</f>
        <v>0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</row>
    <row r="40" spans="4:16" x14ac:dyDescent="0.3">
      <c r="D40" s="77" t="s">
        <v>26</v>
      </c>
      <c r="E40" s="48" t="str">
        <f>E2</f>
        <v xml:space="preserve">PO1   </v>
      </c>
      <c r="F40" s="48">
        <f>E4</f>
        <v>3</v>
      </c>
      <c r="G40" s="71">
        <f>A_Internal_Components!N58</f>
        <v>95.744680851063833</v>
      </c>
      <c r="H40" s="70">
        <f>IF(AND(G40&gt;0,G40&lt;40),1,IF(AND(G40&gt;=40,G40&lt;60),2,IF(AND(G40&gt;=60,G40&lt;=100),3,"0")))</f>
        <v>3</v>
      </c>
      <c r="I40" s="71">
        <f>A_External_Components!I58</f>
        <v>87.2340425531915</v>
      </c>
      <c r="J40" s="70">
        <f>IF(AND(I40&gt;0,I40&lt;40),1,IF(AND(I40&gt;=40,I40&lt;60),2,IF(AND(I40&gt;=60,I40&lt;=100),3,"0")))</f>
        <v>3</v>
      </c>
      <c r="K40" s="71">
        <f>G40*(B16/100)+I40*(B15/100)</f>
        <v>91.489361702127667</v>
      </c>
      <c r="L40" s="70">
        <f>IF(AND(K40&gt;0,K40&lt;40),1,IF(AND(K40&gt;=40,K40&lt;60),2,IF(AND(K40&gt;=60,K40&lt;=100),3,"0")))</f>
        <v>3</v>
      </c>
      <c r="M40" s="71">
        <f>E12</f>
        <v>44</v>
      </c>
      <c r="N40" s="70">
        <f>IF(AND(M40&gt;0,M40&lt;40),1,IF(AND(M40&gt;=40,M40&lt;60),2,IF(AND(M40&gt;=60,M40&lt;=100),3,"0")))</f>
        <v>2</v>
      </c>
      <c r="O40" s="71">
        <f>K40*(B17/100)+M40*(B18/100)</f>
        <v>81.991489361702136</v>
      </c>
      <c r="P40" s="70">
        <f>IF(AND(O40&gt;0,O40&lt;40),1,IF(AND(O40&gt;=40,O40&lt;60),2,IF(AND(O40&gt;=60,O40&lt;=100),3,"0")))</f>
        <v>3</v>
      </c>
    </row>
    <row r="41" spans="4:16" x14ac:dyDescent="0.3">
      <c r="D41" s="72"/>
      <c r="E41" s="50" t="str">
        <f>F2</f>
        <v xml:space="preserve">PO2   </v>
      </c>
      <c r="F41" s="50">
        <f>F4</f>
        <v>2</v>
      </c>
      <c r="G41" s="72"/>
      <c r="H41" s="72"/>
      <c r="I41" s="72"/>
      <c r="J41" s="72"/>
      <c r="K41" s="72"/>
      <c r="L41" s="72"/>
      <c r="M41" s="72"/>
      <c r="N41" s="72"/>
      <c r="O41" s="72"/>
      <c r="P41" s="72"/>
    </row>
    <row r="42" spans="4:16" x14ac:dyDescent="0.3">
      <c r="D42" s="72"/>
      <c r="E42" s="48" t="str">
        <f>G2</f>
        <v xml:space="preserve">PO3   </v>
      </c>
      <c r="F42" s="48">
        <f>G4</f>
        <v>0</v>
      </c>
      <c r="G42" s="72"/>
      <c r="H42" s="72"/>
      <c r="I42" s="72"/>
      <c r="J42" s="72"/>
      <c r="K42" s="72"/>
      <c r="L42" s="72"/>
      <c r="M42" s="72"/>
      <c r="N42" s="72"/>
      <c r="O42" s="72"/>
      <c r="P42" s="72"/>
    </row>
    <row r="43" spans="4:16" x14ac:dyDescent="0.3">
      <c r="D43" s="72"/>
      <c r="E43" s="50" t="str">
        <f>H2</f>
        <v xml:space="preserve">PO4   </v>
      </c>
      <c r="F43" s="50">
        <f>H4</f>
        <v>0</v>
      </c>
      <c r="G43" s="72"/>
      <c r="H43" s="72"/>
      <c r="I43" s="72"/>
      <c r="J43" s="72"/>
      <c r="K43" s="72"/>
      <c r="L43" s="72"/>
      <c r="M43" s="72"/>
      <c r="N43" s="72"/>
      <c r="O43" s="72"/>
      <c r="P43" s="72"/>
    </row>
    <row r="44" spans="4:16" x14ac:dyDescent="0.3">
      <c r="D44" s="72"/>
      <c r="E44" s="48" t="str">
        <f>I2</f>
        <v xml:space="preserve">PO5   </v>
      </c>
      <c r="F44" s="48">
        <f>I4</f>
        <v>0</v>
      </c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spans="4:16" x14ac:dyDescent="0.3">
      <c r="D45" s="72"/>
      <c r="E45" s="50" t="str">
        <f>J2</f>
        <v xml:space="preserve">PO6   </v>
      </c>
      <c r="F45" s="50">
        <f>J4</f>
        <v>0</v>
      </c>
      <c r="G45" s="72"/>
      <c r="H45" s="72"/>
      <c r="I45" s="72"/>
      <c r="J45" s="72"/>
      <c r="K45" s="72"/>
      <c r="L45" s="72"/>
      <c r="M45" s="72"/>
      <c r="N45" s="72"/>
      <c r="O45" s="72"/>
      <c r="P45" s="72"/>
    </row>
    <row r="46" spans="4:16" x14ac:dyDescent="0.3">
      <c r="D46" s="72"/>
      <c r="E46" s="48" t="str">
        <f>K2</f>
        <v xml:space="preserve">PO7   </v>
      </c>
      <c r="F46" s="48">
        <f>K4</f>
        <v>0</v>
      </c>
      <c r="G46" s="72"/>
      <c r="H46" s="72"/>
      <c r="I46" s="72"/>
      <c r="J46" s="72"/>
      <c r="K46" s="72"/>
      <c r="L46" s="72"/>
      <c r="M46" s="72"/>
      <c r="N46" s="72"/>
      <c r="O46" s="72"/>
      <c r="P46" s="72"/>
    </row>
    <row r="47" spans="4:16" x14ac:dyDescent="0.3">
      <c r="D47" s="72"/>
      <c r="E47" s="50" t="str">
        <f>L2</f>
        <v xml:space="preserve">PO8   </v>
      </c>
      <c r="F47" s="50">
        <f>L4</f>
        <v>0</v>
      </c>
      <c r="G47" s="72"/>
      <c r="H47" s="72"/>
      <c r="I47" s="72"/>
      <c r="J47" s="72"/>
      <c r="K47" s="72"/>
      <c r="L47" s="72"/>
      <c r="M47" s="72"/>
      <c r="N47" s="72"/>
      <c r="O47" s="72"/>
      <c r="P47" s="72"/>
    </row>
    <row r="48" spans="4:16" x14ac:dyDescent="0.3">
      <c r="D48" s="72"/>
      <c r="E48" s="48" t="str">
        <f>M2</f>
        <v xml:space="preserve">PO9   </v>
      </c>
      <c r="F48" s="48">
        <f>M4</f>
        <v>0</v>
      </c>
      <c r="G48" s="72"/>
      <c r="H48" s="72"/>
      <c r="I48" s="72"/>
      <c r="J48" s="72"/>
      <c r="K48" s="72"/>
      <c r="L48" s="72"/>
      <c r="M48" s="72"/>
      <c r="N48" s="72"/>
      <c r="O48" s="72"/>
      <c r="P48" s="72"/>
    </row>
    <row r="49" spans="4:16" x14ac:dyDescent="0.3">
      <c r="D49" s="72"/>
      <c r="E49" s="50" t="str">
        <f>N2</f>
        <v xml:space="preserve">PO10   </v>
      </c>
      <c r="F49" s="50">
        <f>N4</f>
        <v>0</v>
      </c>
      <c r="G49" s="72"/>
      <c r="H49" s="72"/>
      <c r="I49" s="72"/>
      <c r="J49" s="72"/>
      <c r="K49" s="72"/>
      <c r="L49" s="72"/>
      <c r="M49" s="72"/>
      <c r="N49" s="72"/>
      <c r="O49" s="72"/>
      <c r="P49" s="72"/>
    </row>
    <row r="50" spans="4:16" x14ac:dyDescent="0.3">
      <c r="D50" s="72"/>
      <c r="E50" s="48" t="str">
        <f>O2</f>
        <v xml:space="preserve">PO11   </v>
      </c>
      <c r="F50" s="48">
        <f>O4</f>
        <v>2</v>
      </c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spans="4:16" x14ac:dyDescent="0.3">
      <c r="D51" s="72"/>
      <c r="E51" s="50" t="str">
        <f>P2</f>
        <v xml:space="preserve">PO12   </v>
      </c>
      <c r="F51" s="50">
        <f>P4</f>
        <v>2</v>
      </c>
      <c r="G51" s="72"/>
      <c r="H51" s="72"/>
      <c r="I51" s="72"/>
      <c r="J51" s="72"/>
      <c r="K51" s="72"/>
      <c r="L51" s="72"/>
      <c r="M51" s="72"/>
      <c r="N51" s="72"/>
      <c r="O51" s="72"/>
      <c r="P51" s="72"/>
    </row>
    <row r="52" spans="4:16" x14ac:dyDescent="0.3">
      <c r="D52" s="72"/>
      <c r="E52" s="48" t="str">
        <f>Q2</f>
        <v>PSO1</v>
      </c>
      <c r="F52" s="48">
        <f>Q4</f>
        <v>3</v>
      </c>
      <c r="G52" s="72"/>
      <c r="H52" s="72"/>
      <c r="I52" s="72"/>
      <c r="J52" s="72"/>
      <c r="K52" s="72"/>
      <c r="L52" s="72"/>
      <c r="M52" s="72"/>
      <c r="N52" s="72"/>
      <c r="O52" s="72"/>
      <c r="P52" s="72"/>
    </row>
    <row r="53" spans="4:16" x14ac:dyDescent="0.3">
      <c r="D53" s="72"/>
      <c r="E53" s="50" t="str">
        <f>R2</f>
        <v>PSO2</v>
      </c>
      <c r="F53" s="50">
        <f>R4</f>
        <v>0</v>
      </c>
      <c r="G53" s="72"/>
      <c r="H53" s="72"/>
      <c r="I53" s="72"/>
      <c r="J53" s="72"/>
      <c r="K53" s="72"/>
      <c r="L53" s="72"/>
      <c r="M53" s="72"/>
      <c r="N53" s="72"/>
      <c r="O53" s="72"/>
      <c r="P53" s="72"/>
    </row>
    <row r="54" spans="4:16" x14ac:dyDescent="0.3">
      <c r="D54" s="72"/>
      <c r="E54" s="48" t="str">
        <f>S2</f>
        <v>PSO3</v>
      </c>
      <c r="F54" s="48">
        <f>S4</f>
        <v>1</v>
      </c>
      <c r="G54" s="72"/>
      <c r="H54" s="72"/>
      <c r="I54" s="72"/>
      <c r="J54" s="72"/>
      <c r="K54" s="72"/>
      <c r="L54" s="72"/>
      <c r="M54" s="72"/>
      <c r="N54" s="72"/>
      <c r="O54" s="72"/>
      <c r="P54" s="72"/>
    </row>
    <row r="55" spans="4:16" x14ac:dyDescent="0.3">
      <c r="D55" s="72"/>
      <c r="E55" s="50" t="str">
        <f>T2</f>
        <v>PSO4</v>
      </c>
      <c r="F55" s="50">
        <f>T4</f>
        <v>0</v>
      </c>
      <c r="G55" s="72"/>
      <c r="H55" s="72"/>
      <c r="I55" s="72"/>
      <c r="J55" s="72"/>
      <c r="K55" s="72"/>
      <c r="L55" s="72"/>
      <c r="M55" s="72"/>
      <c r="N55" s="72"/>
      <c r="O55" s="72"/>
      <c r="P55" s="72"/>
    </row>
    <row r="56" spans="4:16" x14ac:dyDescent="0.3">
      <c r="D56" s="72"/>
      <c r="E56" s="48" t="str">
        <f>U2</f>
        <v>PSO5</v>
      </c>
      <c r="F56" s="48">
        <f>U4</f>
        <v>0</v>
      </c>
      <c r="G56" s="72"/>
      <c r="H56" s="72"/>
      <c r="I56" s="72"/>
      <c r="J56" s="72"/>
      <c r="K56" s="72"/>
      <c r="L56" s="72"/>
      <c r="M56" s="72"/>
      <c r="N56" s="72"/>
      <c r="O56" s="72"/>
      <c r="P56" s="72"/>
    </row>
    <row r="57" spans="4:16" x14ac:dyDescent="0.3">
      <c r="D57" s="69" t="s">
        <v>29</v>
      </c>
      <c r="E57" s="48" t="str">
        <f>E2</f>
        <v xml:space="preserve">PO1   </v>
      </c>
      <c r="F57" s="48">
        <f>E5</f>
        <v>3</v>
      </c>
      <c r="G57" s="71">
        <f>A_Internal_Components!O58</f>
        <v>100</v>
      </c>
      <c r="H57" s="70">
        <f>IF(AND(G57&gt;0,G57&lt;40),1,IF(AND(G57&gt;=40,G57&lt;60),2,IF(AND(G57&gt;=60,G57&lt;=100),3,"0")))</f>
        <v>3</v>
      </c>
      <c r="I57" s="71">
        <f>A_External_Components!J58</f>
        <v>57.446808510638306</v>
      </c>
      <c r="J57" s="70">
        <f>IF(AND(I57&gt;0,I57&lt;40),1,IF(AND(I57&gt;=40,I57&lt;60),2,IF(AND(I57&gt;=60,I57&lt;=100),3,"0")))</f>
        <v>2</v>
      </c>
      <c r="K57" s="71">
        <f>G57*(B16/100)+I57*(B15/100)</f>
        <v>78.723404255319153</v>
      </c>
      <c r="L57" s="70">
        <f>IF(AND(K57&gt;0,K57&lt;40),1,IF(AND(K57&gt;=40,K57&lt;60),2,IF(AND(K57&gt;=60,K57&lt;=100),3,"0")))</f>
        <v>3</v>
      </c>
      <c r="M57" s="71">
        <f>E13</f>
        <v>42</v>
      </c>
      <c r="N57" s="70">
        <f>IF(AND(M57&gt;0,M57&lt;40),1,IF(AND(M57&gt;=40,M57&lt;60),2,IF(AND(M57&gt;=60,M57&lt;=100),3,"0")))</f>
        <v>2</v>
      </c>
      <c r="O57" s="71">
        <f>K57*(B17/100)+M57*(B18/100)</f>
        <v>71.378723404255325</v>
      </c>
      <c r="P57" s="70">
        <f>IF(AND(O57&gt;0,O57&lt;40),1,IF(AND(O57&gt;=40,O57&lt;60),2,IF(AND(O57&gt;=60,O57&lt;=100),3,"0")))</f>
        <v>3</v>
      </c>
    </row>
    <row r="58" spans="4:16" x14ac:dyDescent="0.3">
      <c r="D58" s="72"/>
      <c r="E58" s="50" t="str">
        <f>F2</f>
        <v xml:space="preserve">PO2   </v>
      </c>
      <c r="F58" s="50">
        <f>F5</f>
        <v>2</v>
      </c>
      <c r="G58" s="72"/>
      <c r="H58" s="72"/>
      <c r="I58" s="72"/>
      <c r="J58" s="72"/>
      <c r="K58" s="72"/>
      <c r="L58" s="72"/>
      <c r="M58" s="72"/>
      <c r="N58" s="72"/>
      <c r="O58" s="72"/>
      <c r="P58" s="72"/>
    </row>
    <row r="59" spans="4:16" x14ac:dyDescent="0.3">
      <c r="D59" s="72"/>
      <c r="E59" s="48" t="str">
        <f>G2</f>
        <v xml:space="preserve">PO3   </v>
      </c>
      <c r="F59" s="48">
        <f>G5</f>
        <v>0</v>
      </c>
      <c r="G59" s="72"/>
      <c r="H59" s="72"/>
      <c r="I59" s="72"/>
      <c r="J59" s="72"/>
      <c r="K59" s="72"/>
      <c r="L59" s="72"/>
      <c r="M59" s="72"/>
      <c r="N59" s="72"/>
      <c r="O59" s="72"/>
      <c r="P59" s="72"/>
    </row>
    <row r="60" spans="4:16" x14ac:dyDescent="0.3">
      <c r="D60" s="72"/>
      <c r="E60" s="50" t="str">
        <f>H2</f>
        <v xml:space="preserve">PO4   </v>
      </c>
      <c r="F60" s="50">
        <f>H5</f>
        <v>0</v>
      </c>
      <c r="G60" s="72"/>
      <c r="H60" s="72"/>
      <c r="I60" s="72"/>
      <c r="J60" s="72"/>
      <c r="K60" s="72"/>
      <c r="L60" s="72"/>
      <c r="M60" s="72"/>
      <c r="N60" s="72"/>
      <c r="O60" s="72"/>
      <c r="P60" s="72"/>
    </row>
    <row r="61" spans="4:16" x14ac:dyDescent="0.3">
      <c r="D61" s="72"/>
      <c r="E61" s="48" t="str">
        <f>I2</f>
        <v xml:space="preserve">PO5   </v>
      </c>
      <c r="F61" s="48">
        <f>I5</f>
        <v>0</v>
      </c>
      <c r="G61" s="72"/>
      <c r="H61" s="72"/>
      <c r="I61" s="72"/>
      <c r="J61" s="72"/>
      <c r="K61" s="72"/>
      <c r="L61" s="72"/>
      <c r="M61" s="72"/>
      <c r="N61" s="72"/>
      <c r="O61" s="72"/>
      <c r="P61" s="72"/>
    </row>
    <row r="62" spans="4:16" x14ac:dyDescent="0.3">
      <c r="D62" s="72"/>
      <c r="E62" s="50" t="str">
        <f>J2</f>
        <v xml:space="preserve">PO6   </v>
      </c>
      <c r="F62" s="50">
        <f>J5</f>
        <v>0</v>
      </c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spans="4:16" x14ac:dyDescent="0.3">
      <c r="D63" s="72"/>
      <c r="E63" s="48" t="str">
        <f>K2</f>
        <v xml:space="preserve">PO7   </v>
      </c>
      <c r="F63" s="48">
        <f>K5</f>
        <v>0</v>
      </c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spans="4:16" x14ac:dyDescent="0.3">
      <c r="D64" s="72"/>
      <c r="E64" s="50" t="str">
        <f>L2</f>
        <v xml:space="preserve">PO8   </v>
      </c>
      <c r="F64" s="50">
        <f>L5</f>
        <v>0</v>
      </c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spans="4:16" x14ac:dyDescent="0.3">
      <c r="D65" s="72"/>
      <c r="E65" s="48" t="str">
        <f>M2</f>
        <v xml:space="preserve">PO9   </v>
      </c>
      <c r="F65" s="48">
        <f>M5</f>
        <v>0</v>
      </c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6" spans="4:16" x14ac:dyDescent="0.3">
      <c r="D66" s="72"/>
      <c r="E66" s="50" t="str">
        <f>N2</f>
        <v xml:space="preserve">PO10   </v>
      </c>
      <c r="F66" s="50">
        <f>N5</f>
        <v>0</v>
      </c>
      <c r="G66" s="72"/>
      <c r="H66" s="72"/>
      <c r="I66" s="72"/>
      <c r="J66" s="72"/>
      <c r="K66" s="72"/>
      <c r="L66" s="72"/>
      <c r="M66" s="72"/>
      <c r="N66" s="72"/>
      <c r="O66" s="72"/>
      <c r="P66" s="72"/>
    </row>
    <row r="67" spans="4:16" x14ac:dyDescent="0.3">
      <c r="D67" s="72"/>
      <c r="E67" s="48" t="str">
        <f>O2</f>
        <v xml:space="preserve">PO11   </v>
      </c>
      <c r="F67" s="48">
        <f>O5</f>
        <v>2</v>
      </c>
      <c r="G67" s="72"/>
      <c r="H67" s="72"/>
      <c r="I67" s="72"/>
      <c r="J67" s="72"/>
      <c r="K67" s="72"/>
      <c r="L67" s="72"/>
      <c r="M67" s="72"/>
      <c r="N67" s="72"/>
      <c r="O67" s="72"/>
      <c r="P67" s="72"/>
    </row>
    <row r="68" spans="4:16" x14ac:dyDescent="0.3">
      <c r="D68" s="72"/>
      <c r="E68" s="50" t="str">
        <f>P2</f>
        <v xml:space="preserve">PO12   </v>
      </c>
      <c r="F68" s="50">
        <f>P5</f>
        <v>2</v>
      </c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spans="4:16" x14ac:dyDescent="0.3">
      <c r="D69" s="72"/>
      <c r="E69" s="48" t="str">
        <f>Q2</f>
        <v>PSO1</v>
      </c>
      <c r="F69" s="48">
        <f>Q5</f>
        <v>3</v>
      </c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spans="4:16" x14ac:dyDescent="0.3">
      <c r="D70" s="72"/>
      <c r="E70" s="50" t="str">
        <f>R2</f>
        <v>PSO2</v>
      </c>
      <c r="F70" s="50">
        <f>R5</f>
        <v>0</v>
      </c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spans="4:16" x14ac:dyDescent="0.3">
      <c r="D71" s="72"/>
      <c r="E71" s="48" t="str">
        <f>S2</f>
        <v>PSO3</v>
      </c>
      <c r="F71" s="48">
        <f>S5</f>
        <v>1</v>
      </c>
      <c r="G71" s="72"/>
      <c r="H71" s="72"/>
      <c r="I71" s="72"/>
      <c r="J71" s="72"/>
      <c r="K71" s="72"/>
      <c r="L71" s="72"/>
      <c r="M71" s="72"/>
      <c r="N71" s="72"/>
      <c r="O71" s="72"/>
      <c r="P71" s="72"/>
    </row>
    <row r="72" spans="4:16" x14ac:dyDescent="0.3">
      <c r="D72" s="72"/>
      <c r="E72" s="50" t="str">
        <f>T2</f>
        <v>PSO4</v>
      </c>
      <c r="F72" s="50">
        <f>T5</f>
        <v>0</v>
      </c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4:16" x14ac:dyDescent="0.3">
      <c r="D73" s="72"/>
      <c r="E73" s="48" t="str">
        <f>U2</f>
        <v>PSO5</v>
      </c>
      <c r="F73" s="48">
        <f>U5</f>
        <v>0</v>
      </c>
      <c r="G73" s="72"/>
      <c r="H73" s="72"/>
      <c r="I73" s="72"/>
      <c r="J73" s="72"/>
      <c r="K73" s="72"/>
      <c r="L73" s="72"/>
      <c r="M73" s="72"/>
      <c r="N73" s="72"/>
      <c r="O73" s="72"/>
      <c r="P73" s="72"/>
    </row>
    <row r="74" spans="4:16" x14ac:dyDescent="0.3">
      <c r="D74" s="77" t="s">
        <v>32</v>
      </c>
      <c r="E74" s="48" t="str">
        <f>E2</f>
        <v xml:space="preserve">PO1   </v>
      </c>
      <c r="F74" s="48">
        <f>E6</f>
        <v>3</v>
      </c>
      <c r="G74" s="71">
        <f>A_Internal_Components!P58</f>
        <v>100</v>
      </c>
      <c r="H74" s="70">
        <f>IF(AND(G74&gt;0,G74&lt;40),1,IF(AND(G74&gt;=40,G74&lt;60),2,IF(AND(G74&gt;=60,G74&lt;=100),3,"0")))</f>
        <v>3</v>
      </c>
      <c r="I74" s="71">
        <f>A_External_Components!K58</f>
        <v>87.2340425531915</v>
      </c>
      <c r="J74" s="70">
        <f>IF(AND(I74&gt;0,I74&lt;40),1,IF(AND(I74&gt;=40,I74&lt;60),2,IF(AND(I74&gt;=60,I74&lt;=100),3,"0")))</f>
        <v>3</v>
      </c>
      <c r="K74" s="71">
        <f>G74*(B16/100)+I74*(B15/100)</f>
        <v>93.61702127659575</v>
      </c>
      <c r="L74" s="70">
        <f>IF(AND(K74&gt;0,K74&lt;40),1,IF(AND(K74&gt;=40,K74&lt;60),2,IF(AND(K74&gt;=60,K74&lt;=100),3,"0")))</f>
        <v>3</v>
      </c>
      <c r="M74" s="71">
        <f>E14</f>
        <v>45</v>
      </c>
      <c r="N74" s="70">
        <f>IF(AND(M74&gt;0,M74&lt;40),1,IF(AND(M74&gt;=40,M74&lt;60),2,IF(AND(M74&gt;=60,M74&lt;=100),3,"0")))</f>
        <v>2</v>
      </c>
      <c r="O74" s="71">
        <f>K74*(B17/100)+M74*(B18/100)</f>
        <v>83.893617021276597</v>
      </c>
      <c r="P74" s="70">
        <f>IF(AND(O74&gt;0,O74&lt;40),1,IF(AND(O74&gt;=40,O74&lt;60),2,IF(AND(O74&gt;=60,O74&lt;=100),3,"0")))</f>
        <v>3</v>
      </c>
    </row>
    <row r="75" spans="4:16" x14ac:dyDescent="0.3">
      <c r="D75" s="72"/>
      <c r="E75" s="50" t="str">
        <f>F2</f>
        <v xml:space="preserve">PO2   </v>
      </c>
      <c r="F75" s="50">
        <f>F6</f>
        <v>2</v>
      </c>
      <c r="G75" s="72"/>
      <c r="H75" s="72"/>
      <c r="I75" s="72"/>
      <c r="J75" s="72"/>
      <c r="K75" s="72"/>
      <c r="L75" s="72"/>
      <c r="M75" s="72"/>
      <c r="N75" s="72"/>
      <c r="O75" s="72"/>
      <c r="P75" s="72"/>
    </row>
    <row r="76" spans="4:16" x14ac:dyDescent="0.3">
      <c r="D76" s="72"/>
      <c r="E76" s="48" t="str">
        <f>G2</f>
        <v xml:space="preserve">PO3   </v>
      </c>
      <c r="F76" s="48">
        <f>G6</f>
        <v>0</v>
      </c>
      <c r="G76" s="72"/>
      <c r="H76" s="72"/>
      <c r="I76" s="72"/>
      <c r="J76" s="72"/>
      <c r="K76" s="72"/>
      <c r="L76" s="72"/>
      <c r="M76" s="72"/>
      <c r="N76" s="72"/>
      <c r="O76" s="72"/>
      <c r="P76" s="72"/>
    </row>
    <row r="77" spans="4:16" x14ac:dyDescent="0.3">
      <c r="D77" s="72"/>
      <c r="E77" s="50" t="str">
        <f>H2</f>
        <v xml:space="preserve">PO4   </v>
      </c>
      <c r="F77" s="50">
        <f>H6</f>
        <v>0</v>
      </c>
      <c r="G77" s="72"/>
      <c r="H77" s="72"/>
      <c r="I77" s="72"/>
      <c r="J77" s="72"/>
      <c r="K77" s="72"/>
      <c r="L77" s="72"/>
      <c r="M77" s="72"/>
      <c r="N77" s="72"/>
      <c r="O77" s="72"/>
      <c r="P77" s="72"/>
    </row>
    <row r="78" spans="4:16" x14ac:dyDescent="0.3">
      <c r="D78" s="72"/>
      <c r="E78" s="48" t="str">
        <f>I2</f>
        <v xml:space="preserve">PO5   </v>
      </c>
      <c r="F78" s="48">
        <f>I6</f>
        <v>0</v>
      </c>
      <c r="G78" s="72"/>
      <c r="H78" s="72"/>
      <c r="I78" s="72"/>
      <c r="J78" s="72"/>
      <c r="K78" s="72"/>
      <c r="L78" s="72"/>
      <c r="M78" s="72"/>
      <c r="N78" s="72"/>
      <c r="O78" s="72"/>
      <c r="P78" s="72"/>
    </row>
    <row r="79" spans="4:16" x14ac:dyDescent="0.3">
      <c r="D79" s="72"/>
      <c r="E79" s="50" t="str">
        <f>J2</f>
        <v xml:space="preserve">PO6   </v>
      </c>
      <c r="F79" s="50">
        <f>J6</f>
        <v>0</v>
      </c>
      <c r="G79" s="72"/>
      <c r="H79" s="72"/>
      <c r="I79" s="72"/>
      <c r="J79" s="72"/>
      <c r="K79" s="72"/>
      <c r="L79" s="72"/>
      <c r="M79" s="72"/>
      <c r="N79" s="72"/>
      <c r="O79" s="72"/>
      <c r="P79" s="72"/>
    </row>
    <row r="80" spans="4:16" x14ac:dyDescent="0.3">
      <c r="D80" s="72"/>
      <c r="E80" s="48" t="str">
        <f>K2</f>
        <v xml:space="preserve">PO7   </v>
      </c>
      <c r="F80" s="48">
        <f>K6</f>
        <v>0</v>
      </c>
      <c r="G80" s="72"/>
      <c r="H80" s="72"/>
      <c r="I80" s="72"/>
      <c r="J80" s="72"/>
      <c r="K80" s="72"/>
      <c r="L80" s="72"/>
      <c r="M80" s="72"/>
      <c r="N80" s="72"/>
      <c r="O80" s="72"/>
      <c r="P80" s="72"/>
    </row>
    <row r="81" spans="4:21" x14ac:dyDescent="0.3">
      <c r="D81" s="72"/>
      <c r="E81" s="50" t="str">
        <f>L2</f>
        <v xml:space="preserve">PO8   </v>
      </c>
      <c r="F81" s="50">
        <f>L6</f>
        <v>0</v>
      </c>
      <c r="G81" s="72"/>
      <c r="H81" s="72"/>
      <c r="I81" s="72"/>
      <c r="J81" s="72"/>
      <c r="K81" s="72"/>
      <c r="L81" s="72"/>
      <c r="M81" s="72"/>
      <c r="N81" s="72"/>
      <c r="O81" s="72"/>
      <c r="P81" s="72"/>
    </row>
    <row r="82" spans="4:21" x14ac:dyDescent="0.3">
      <c r="D82" s="72"/>
      <c r="E82" s="48" t="str">
        <f>M2</f>
        <v xml:space="preserve">PO9   </v>
      </c>
      <c r="F82" s="48">
        <f>M6</f>
        <v>0</v>
      </c>
      <c r="G82" s="72"/>
      <c r="H82" s="72"/>
      <c r="I82" s="72"/>
      <c r="J82" s="72"/>
      <c r="K82" s="72"/>
      <c r="L82" s="72"/>
      <c r="M82" s="72"/>
      <c r="N82" s="72"/>
      <c r="O82" s="72"/>
      <c r="P82" s="72"/>
    </row>
    <row r="83" spans="4:21" x14ac:dyDescent="0.3">
      <c r="D83" s="72"/>
      <c r="E83" s="50" t="str">
        <f>N2</f>
        <v xml:space="preserve">PO10   </v>
      </c>
      <c r="F83" s="50">
        <f>N6</f>
        <v>0</v>
      </c>
      <c r="G83" s="72"/>
      <c r="H83" s="72"/>
      <c r="I83" s="72"/>
      <c r="J83" s="72"/>
      <c r="K83" s="72"/>
      <c r="L83" s="72"/>
      <c r="M83" s="72"/>
      <c r="N83" s="72"/>
      <c r="O83" s="72"/>
      <c r="P83" s="72"/>
    </row>
    <row r="84" spans="4:21" x14ac:dyDescent="0.3">
      <c r="D84" s="72"/>
      <c r="E84" s="48" t="str">
        <f>O2</f>
        <v xml:space="preserve">PO11   </v>
      </c>
      <c r="F84" s="48">
        <f>O6</f>
        <v>2</v>
      </c>
      <c r="G84" s="72"/>
      <c r="H84" s="72"/>
      <c r="I84" s="72"/>
      <c r="J84" s="72"/>
      <c r="K84" s="72"/>
      <c r="L84" s="72"/>
      <c r="M84" s="72"/>
      <c r="N84" s="72"/>
      <c r="O84" s="72"/>
      <c r="P84" s="72"/>
    </row>
    <row r="85" spans="4:21" x14ac:dyDescent="0.3">
      <c r="D85" s="72"/>
      <c r="E85" s="50" t="str">
        <f>P2</f>
        <v xml:space="preserve">PO12   </v>
      </c>
      <c r="F85" s="50">
        <f>P6</f>
        <v>2</v>
      </c>
      <c r="G85" s="72"/>
      <c r="H85" s="72"/>
      <c r="I85" s="72"/>
      <c r="J85" s="72"/>
      <c r="K85" s="72"/>
      <c r="L85" s="72"/>
      <c r="M85" s="72"/>
      <c r="N85" s="72"/>
      <c r="O85" s="72"/>
      <c r="P85" s="72"/>
    </row>
    <row r="86" spans="4:21" x14ac:dyDescent="0.3">
      <c r="D86" s="72"/>
      <c r="E86" s="48" t="str">
        <f>Q2</f>
        <v>PSO1</v>
      </c>
      <c r="F86" s="48">
        <f>Q6</f>
        <v>3</v>
      </c>
      <c r="G86" s="72"/>
      <c r="H86" s="72"/>
      <c r="I86" s="72"/>
      <c r="J86" s="72"/>
      <c r="K86" s="72"/>
      <c r="L86" s="72"/>
      <c r="M86" s="72"/>
      <c r="N86" s="72"/>
      <c r="O86" s="72"/>
      <c r="P86" s="72"/>
    </row>
    <row r="87" spans="4:21" x14ac:dyDescent="0.3">
      <c r="D87" s="72"/>
      <c r="E87" s="50" t="str">
        <f>R2</f>
        <v>PSO2</v>
      </c>
      <c r="F87" s="50">
        <f>R6</f>
        <v>0</v>
      </c>
      <c r="G87" s="72"/>
      <c r="H87" s="72"/>
      <c r="I87" s="72"/>
      <c r="J87" s="72"/>
      <c r="K87" s="72"/>
      <c r="L87" s="72"/>
      <c r="M87" s="72"/>
      <c r="N87" s="72"/>
      <c r="O87" s="72"/>
      <c r="P87" s="72"/>
    </row>
    <row r="88" spans="4:21" x14ac:dyDescent="0.3">
      <c r="D88" s="72"/>
      <c r="E88" s="48" t="str">
        <f>S2</f>
        <v>PSO3</v>
      </c>
      <c r="F88" s="48">
        <f>S6</f>
        <v>1</v>
      </c>
      <c r="G88" s="72"/>
      <c r="H88" s="72"/>
      <c r="I88" s="72"/>
      <c r="J88" s="72"/>
      <c r="K88" s="72"/>
      <c r="L88" s="72"/>
      <c r="M88" s="72"/>
      <c r="N88" s="72"/>
      <c r="O88" s="72"/>
      <c r="P88" s="72"/>
    </row>
    <row r="89" spans="4:21" x14ac:dyDescent="0.3">
      <c r="D89" s="72"/>
      <c r="E89" s="50" t="str">
        <f>T2</f>
        <v>PSO4</v>
      </c>
      <c r="F89" s="50">
        <f>T6</f>
        <v>0</v>
      </c>
      <c r="G89" s="72"/>
      <c r="H89" s="72"/>
      <c r="I89" s="72"/>
      <c r="J89" s="72"/>
      <c r="K89" s="72"/>
      <c r="L89" s="72"/>
      <c r="M89" s="72"/>
      <c r="N89" s="72"/>
      <c r="O89" s="72"/>
      <c r="P89" s="72"/>
    </row>
    <row r="90" spans="4:21" x14ac:dyDescent="0.3">
      <c r="D90" s="72"/>
      <c r="E90" s="48" t="str">
        <f>U2</f>
        <v>PSO5</v>
      </c>
      <c r="F90" s="48">
        <f>U6</f>
        <v>0</v>
      </c>
      <c r="G90" s="72"/>
      <c r="H90" s="72"/>
      <c r="I90" s="72"/>
      <c r="J90" s="72"/>
      <c r="K90" s="72"/>
      <c r="L90" s="72"/>
      <c r="M90" s="72"/>
      <c r="N90" s="72"/>
      <c r="O90" s="72"/>
      <c r="P90" s="72"/>
    </row>
    <row r="94" spans="4:21" x14ac:dyDescent="0.3">
      <c r="D94" s="76" t="s">
        <v>106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spans="4:21" x14ac:dyDescent="0.3">
      <c r="D95" s="27" t="s">
        <v>4</v>
      </c>
      <c r="E95" s="27" t="s">
        <v>107</v>
      </c>
      <c r="F95" s="27" t="s">
        <v>108</v>
      </c>
      <c r="G95" s="27" t="s">
        <v>109</v>
      </c>
      <c r="H95" s="27" t="s">
        <v>110</v>
      </c>
      <c r="I95" s="27" t="s">
        <v>111</v>
      </c>
      <c r="J95" s="27" t="s">
        <v>112</v>
      </c>
      <c r="K95" s="27" t="s">
        <v>113</v>
      </c>
      <c r="L95" s="27" t="s">
        <v>114</v>
      </c>
      <c r="M95" s="27" t="s">
        <v>115</v>
      </c>
      <c r="N95" s="27" t="s">
        <v>116</v>
      </c>
      <c r="O95" s="27" t="s">
        <v>117</v>
      </c>
      <c r="P95" s="27" t="s">
        <v>118</v>
      </c>
      <c r="Q95" s="27" t="s">
        <v>17</v>
      </c>
      <c r="R95" s="27" t="s">
        <v>18</v>
      </c>
      <c r="S95" s="27" t="s">
        <v>19</v>
      </c>
      <c r="T95" s="27" t="s">
        <v>20</v>
      </c>
      <c r="U95" s="27" t="s">
        <v>21</v>
      </c>
    </row>
    <row r="96" spans="4:21" x14ac:dyDescent="0.3">
      <c r="D96" s="27" t="s">
        <v>24</v>
      </c>
      <c r="E96" s="2">
        <f>F23*P23</f>
        <v>9</v>
      </c>
      <c r="F96" s="2">
        <f>F24*P23</f>
        <v>6</v>
      </c>
      <c r="G96" s="2">
        <f>F25*P23</f>
        <v>0</v>
      </c>
      <c r="H96" s="2">
        <f>F26*P23</f>
        <v>0</v>
      </c>
      <c r="I96" s="2">
        <f>F27*P23</f>
        <v>0</v>
      </c>
      <c r="J96" s="2">
        <f>F28*P23</f>
        <v>0</v>
      </c>
      <c r="K96" s="2">
        <f>F29*P23</f>
        <v>0</v>
      </c>
      <c r="L96" s="2">
        <f>F30*P23</f>
        <v>0</v>
      </c>
      <c r="M96" s="2">
        <f>F31*P23</f>
        <v>0</v>
      </c>
      <c r="N96" s="2">
        <f>F32*P23</f>
        <v>0</v>
      </c>
      <c r="O96" s="2">
        <f>F33*P23</f>
        <v>6</v>
      </c>
      <c r="P96" s="2">
        <f>F34*P23</f>
        <v>6</v>
      </c>
      <c r="Q96" s="2">
        <f>F35*P23</f>
        <v>9</v>
      </c>
      <c r="R96" s="2">
        <f>F36*P23</f>
        <v>0</v>
      </c>
      <c r="S96" s="2">
        <f>F37*P23</f>
        <v>3</v>
      </c>
      <c r="T96" s="2">
        <f>F38*P23</f>
        <v>0</v>
      </c>
      <c r="U96" s="2">
        <f>F39*P23</f>
        <v>0</v>
      </c>
    </row>
    <row r="97" spans="1:21" x14ac:dyDescent="0.3">
      <c r="D97" s="27" t="s">
        <v>26</v>
      </c>
      <c r="E97" s="2">
        <f>F40*P40</f>
        <v>9</v>
      </c>
      <c r="F97" s="2">
        <f>F41*P40</f>
        <v>6</v>
      </c>
      <c r="G97" s="2">
        <f>F42*P40</f>
        <v>0</v>
      </c>
      <c r="H97" s="2">
        <f>F43*P40</f>
        <v>0</v>
      </c>
      <c r="I97" s="2">
        <f>F44*P40</f>
        <v>0</v>
      </c>
      <c r="J97" s="2">
        <f>F45*P40</f>
        <v>0</v>
      </c>
      <c r="K97" s="2">
        <f>F46*P40</f>
        <v>0</v>
      </c>
      <c r="L97" s="2">
        <f>F47*P40</f>
        <v>0</v>
      </c>
      <c r="M97" s="2">
        <f>F48*P40</f>
        <v>0</v>
      </c>
      <c r="N97" s="2">
        <f>F49*P40</f>
        <v>0</v>
      </c>
      <c r="O97" s="2">
        <f>F50*P40</f>
        <v>6</v>
      </c>
      <c r="P97" s="2">
        <f>F51*P40</f>
        <v>6</v>
      </c>
      <c r="Q97" s="2">
        <f>F52*P40</f>
        <v>9</v>
      </c>
      <c r="R97" s="2">
        <f>F53*P40</f>
        <v>0</v>
      </c>
      <c r="S97" s="2">
        <f>F54*P40</f>
        <v>3</v>
      </c>
      <c r="T97" s="2">
        <f>F55*P40</f>
        <v>0</v>
      </c>
      <c r="U97" s="2">
        <f>F56*P40</f>
        <v>0</v>
      </c>
    </row>
    <row r="98" spans="1:21" x14ac:dyDescent="0.3">
      <c r="D98" s="27" t="s">
        <v>29</v>
      </c>
      <c r="E98" s="2">
        <f>F57*P57</f>
        <v>9</v>
      </c>
      <c r="F98" s="2">
        <f>F58*P57</f>
        <v>6</v>
      </c>
      <c r="G98" s="2">
        <f>F59*P57</f>
        <v>0</v>
      </c>
      <c r="H98" s="2">
        <f>F60*P57</f>
        <v>0</v>
      </c>
      <c r="I98" s="2">
        <f>F61*P57</f>
        <v>0</v>
      </c>
      <c r="J98" s="2">
        <f>F62*P57</f>
        <v>0</v>
      </c>
      <c r="K98" s="2">
        <f>F63*P57</f>
        <v>0</v>
      </c>
      <c r="L98" s="2">
        <f>F64*P57</f>
        <v>0</v>
      </c>
      <c r="M98" s="2">
        <f>F65*P57</f>
        <v>0</v>
      </c>
      <c r="N98" s="2">
        <f>F66*P57</f>
        <v>0</v>
      </c>
      <c r="O98" s="2">
        <f>F67*P57</f>
        <v>6</v>
      </c>
      <c r="P98" s="2">
        <f>F68*P57</f>
        <v>6</v>
      </c>
      <c r="Q98" s="2">
        <f>F69*P57</f>
        <v>9</v>
      </c>
      <c r="R98" s="2">
        <f>F70*P57</f>
        <v>0</v>
      </c>
      <c r="S98" s="2">
        <f>F71*P57</f>
        <v>3</v>
      </c>
      <c r="T98" s="2">
        <f>F72*P57</f>
        <v>0</v>
      </c>
      <c r="U98" s="2">
        <f>F73*P57</f>
        <v>0</v>
      </c>
    </row>
    <row r="99" spans="1:21" x14ac:dyDescent="0.3">
      <c r="D99" s="27" t="s">
        <v>32</v>
      </c>
      <c r="E99" s="2">
        <f>F74*P74</f>
        <v>9</v>
      </c>
      <c r="F99" s="2">
        <f>F75*P74</f>
        <v>6</v>
      </c>
      <c r="G99" s="2">
        <f>F76*P74</f>
        <v>0</v>
      </c>
      <c r="H99" s="2">
        <f>F77*P74</f>
        <v>0</v>
      </c>
      <c r="I99" s="2">
        <f>F78*P74</f>
        <v>0</v>
      </c>
      <c r="J99" s="2">
        <f>F79*P74</f>
        <v>0</v>
      </c>
      <c r="K99" s="2">
        <f>F80*P74</f>
        <v>0</v>
      </c>
      <c r="L99" s="2">
        <f>F81*P74</f>
        <v>0</v>
      </c>
      <c r="M99" s="2">
        <f>F82*P74</f>
        <v>0</v>
      </c>
      <c r="N99" s="2">
        <f>F83*P74</f>
        <v>0</v>
      </c>
      <c r="O99" s="2">
        <f>F84*P74</f>
        <v>6</v>
      </c>
      <c r="P99" s="2">
        <f>F85*P74</f>
        <v>6</v>
      </c>
      <c r="Q99" s="2">
        <f>F86*P74</f>
        <v>9</v>
      </c>
      <c r="R99" s="2">
        <f>F87*P74</f>
        <v>0</v>
      </c>
      <c r="S99" s="2">
        <f>F88*P74</f>
        <v>3</v>
      </c>
      <c r="T99" s="2">
        <f>F89*P74</f>
        <v>0</v>
      </c>
      <c r="U99" s="2">
        <f>F90*P74</f>
        <v>0</v>
      </c>
    </row>
    <row r="100" spans="1:21" x14ac:dyDescent="0.3">
      <c r="A100" s="51" t="s">
        <v>119</v>
      </c>
      <c r="B100" s="51" t="s">
        <v>37</v>
      </c>
      <c r="C100" s="51" t="s">
        <v>120</v>
      </c>
      <c r="D100" s="51" t="s">
        <v>121</v>
      </c>
      <c r="E100" s="75" t="s">
        <v>122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spans="1:21" x14ac:dyDescent="0.3">
      <c r="A101" s="27" t="s">
        <v>232</v>
      </c>
      <c r="B101" s="27" t="s">
        <v>233</v>
      </c>
      <c r="C101" s="27" t="s">
        <v>230</v>
      </c>
      <c r="D101" s="27" t="s">
        <v>231</v>
      </c>
      <c r="E101" s="2">
        <f t="shared" ref="E101:P101" si="0">IF(AND(SUM(E96:E99)&gt;0, SUM(E3:E6)&gt;0), SUM(E96:E99)/(SUM(E3:E6)), 0)</f>
        <v>3</v>
      </c>
      <c r="F101" s="2">
        <f t="shared" si="0"/>
        <v>3</v>
      </c>
      <c r="G101" s="2">
        <f t="shared" si="0"/>
        <v>0</v>
      </c>
      <c r="H101" s="2">
        <f t="shared" si="0"/>
        <v>0</v>
      </c>
      <c r="I101" s="2">
        <f t="shared" si="0"/>
        <v>0</v>
      </c>
      <c r="J101" s="2">
        <f t="shared" si="0"/>
        <v>0</v>
      </c>
      <c r="K101" s="2">
        <f t="shared" si="0"/>
        <v>0</v>
      </c>
      <c r="L101" s="2">
        <f t="shared" si="0"/>
        <v>0</v>
      </c>
      <c r="M101" s="2">
        <f t="shared" si="0"/>
        <v>0</v>
      </c>
      <c r="N101" s="2">
        <f t="shared" si="0"/>
        <v>0</v>
      </c>
      <c r="O101" s="2">
        <f t="shared" si="0"/>
        <v>3</v>
      </c>
      <c r="P101" s="2">
        <f t="shared" si="0"/>
        <v>3</v>
      </c>
      <c r="Q101" s="2">
        <f>IF(AND(SUM(Q96:Q99)&gt;0, SUM(A_Input_Details!Q3:'A_Input_Details'!Q6)&gt;0), SUM(Q96:Q99)/(SUM(A_Input_Details!Q3:'A_Input_Details'!Q6)), 0)</f>
        <v>3</v>
      </c>
      <c r="R101" s="2">
        <f>IF(AND(SUM(R96:R99)&gt;0, SUM(A_Input_Details!R3:'A_Input_Details'!R6)&gt;0), SUM(R96:R99)/(SUM(A_Input_Details!R3:'A_Input_Details'!R6)), 0)</f>
        <v>0</v>
      </c>
      <c r="S101" s="2">
        <f>IF(AND(SUM(S96:S99)&gt;0, SUM(A_Input_Details!S3:'A_Input_Details'!S6)&gt;0), SUM(S96:S99)/(SUM(A_Input_Details!S3:'A_Input_Details'!S6)), 0)</f>
        <v>3</v>
      </c>
      <c r="T101" s="2">
        <f>IF(AND(SUM(T96:T99)&gt;0, SUM(A_Input_Details!T3:'A_Input_Details'!T6)&gt;0), SUM(T96:T99)/(SUM(A_Input_Details!T3:'A_Input_Details'!T6)), 0)</f>
        <v>0</v>
      </c>
      <c r="U101" s="2">
        <f>IF(AND(SUM(U96:U99)&gt;0, SUM(A_Input_Details!U3:'A_Input_Details'!U6)&gt;0), SUM(U96:U99)/(SUM(A_Input_Details!U3:'A_Input_Details'!U6)), 0)</f>
        <v>0</v>
      </c>
    </row>
  </sheetData>
  <mergeCells count="64">
    <mergeCell ref="H57:H73"/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N57:N73"/>
    <mergeCell ref="A1:B1"/>
    <mergeCell ref="N21:N22"/>
    <mergeCell ref="J23:J39"/>
    <mergeCell ref="M23:M39"/>
    <mergeCell ref="K40:K56"/>
    <mergeCell ref="L23:L39"/>
    <mergeCell ref="M40:M56"/>
    <mergeCell ref="M21:M22"/>
    <mergeCell ref="D1:U1"/>
    <mergeCell ref="O20:P21"/>
    <mergeCell ref="D9:E9"/>
    <mergeCell ref="D40:D56"/>
    <mergeCell ref="K21:L21"/>
    <mergeCell ref="H40:H56"/>
    <mergeCell ref="G23:G39"/>
    <mergeCell ref="F21:F22"/>
    <mergeCell ref="E100:U100"/>
    <mergeCell ref="O74:O90"/>
    <mergeCell ref="D94:U94"/>
    <mergeCell ref="N23:N39"/>
    <mergeCell ref="D74:D90"/>
    <mergeCell ref="P23:P39"/>
    <mergeCell ref="G74:G90"/>
    <mergeCell ref="I23:I39"/>
    <mergeCell ref="P57:P73"/>
    <mergeCell ref="O40:O56"/>
    <mergeCell ref="M57:M73"/>
    <mergeCell ref="O57:O73"/>
    <mergeCell ref="I74:I90"/>
    <mergeCell ref="J40:J56"/>
    <mergeCell ref="L74:L90"/>
    <mergeCell ref="J74:J90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20:E22"/>
    <mergeCell ref="D57:D73"/>
    <mergeCell ref="E19:F19"/>
    <mergeCell ref="G20:L20"/>
    <mergeCell ref="I21:J21"/>
    <mergeCell ref="G19:P19"/>
    <mergeCell ref="K23:K3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8" t="s">
        <v>0</v>
      </c>
      <c r="B1" s="63"/>
      <c r="D1" s="79" t="s">
        <v>123</v>
      </c>
      <c r="E1" s="79" t="s">
        <v>124</v>
      </c>
      <c r="F1" s="78" t="s">
        <v>41</v>
      </c>
      <c r="G1" s="78" t="s">
        <v>125</v>
      </c>
      <c r="H1" s="63"/>
      <c r="I1" s="78" t="s">
        <v>126</v>
      </c>
      <c r="J1" s="63"/>
      <c r="K1" s="78" t="s">
        <v>98</v>
      </c>
      <c r="L1" s="63"/>
      <c r="M1" s="78" t="s">
        <v>99</v>
      </c>
      <c r="N1" s="63"/>
      <c r="O1" s="78" t="s">
        <v>127</v>
      </c>
      <c r="P1" s="63"/>
      <c r="Q1" s="22" t="s">
        <v>128</v>
      </c>
      <c r="R1" s="22" t="s">
        <v>129</v>
      </c>
    </row>
    <row r="2" spans="1:18" x14ac:dyDescent="0.3">
      <c r="A2" s="41" t="s">
        <v>2</v>
      </c>
      <c r="B2" s="41" t="s">
        <v>3</v>
      </c>
      <c r="D2" s="63"/>
      <c r="E2" s="63"/>
      <c r="F2" s="63"/>
      <c r="G2" s="78" t="s">
        <v>130</v>
      </c>
      <c r="H2" s="63"/>
      <c r="I2" s="78" t="s">
        <v>131</v>
      </c>
      <c r="J2" s="63"/>
      <c r="K2" s="78" t="str">
        <f>B15 &amp; " % of CIE + " &amp; B16 &amp; " % of SEE"</f>
        <v>50 % of CIE + 50 % of SEE</v>
      </c>
      <c r="L2" s="63"/>
      <c r="M2" s="63"/>
      <c r="N2" s="63"/>
      <c r="O2" s="78" t="str">
        <f>B17 &amp; " % of Direct + " &amp; B18 &amp; " % of Indirect"</f>
        <v>80 % of Direct + 20 % of Indirect</v>
      </c>
      <c r="P2" s="63"/>
      <c r="Q2" s="22" t="s">
        <v>132</v>
      </c>
      <c r="R2" s="22" t="s">
        <v>133</v>
      </c>
    </row>
    <row r="3" spans="1:18" x14ac:dyDescent="0.3">
      <c r="A3" s="4" t="s">
        <v>22</v>
      </c>
      <c r="B3" s="4" t="s">
        <v>23</v>
      </c>
      <c r="D3" s="63"/>
      <c r="E3" s="63"/>
      <c r="F3" s="63"/>
      <c r="G3" s="52" t="s">
        <v>104</v>
      </c>
      <c r="H3" s="52" t="s">
        <v>134</v>
      </c>
      <c r="I3" s="52" t="s">
        <v>104</v>
      </c>
      <c r="J3" s="52" t="s">
        <v>134</v>
      </c>
      <c r="K3" s="52" t="s">
        <v>104</v>
      </c>
      <c r="L3" s="52" t="s">
        <v>134</v>
      </c>
      <c r="M3" s="52" t="s">
        <v>104</v>
      </c>
      <c r="N3" s="52" t="s">
        <v>134</v>
      </c>
      <c r="O3" s="52" t="s">
        <v>104</v>
      </c>
      <c r="P3" s="52" t="s">
        <v>134</v>
      </c>
      <c r="Q3" s="53"/>
      <c r="R3" s="53"/>
    </row>
    <row r="4" spans="1:18" x14ac:dyDescent="0.3">
      <c r="A4" s="41" t="s">
        <v>25</v>
      </c>
      <c r="B4" s="41">
        <v>2019</v>
      </c>
      <c r="D4" s="80" t="s">
        <v>34</v>
      </c>
      <c r="E4" s="81" t="s">
        <v>31</v>
      </c>
      <c r="F4" s="54" t="s">
        <v>24</v>
      </c>
      <c r="G4" s="22">
        <f>A_Course_Attainment!G23</f>
        <v>93.61702127659575</v>
      </c>
      <c r="H4" s="22">
        <f>A_Course_Attainment!H23</f>
        <v>3</v>
      </c>
      <c r="I4" s="22">
        <f>A_Course_Attainment!I23</f>
        <v>76.59574468085107</v>
      </c>
      <c r="J4" s="22">
        <f>A_Course_Attainment!J23</f>
        <v>3</v>
      </c>
      <c r="K4" s="22">
        <f>A_Course_Attainment!K23</f>
        <v>85.106382978723417</v>
      </c>
      <c r="L4" s="18">
        <f>A_Course_Attainment!L23</f>
        <v>3</v>
      </c>
      <c r="M4" s="22">
        <f>A_Course_Attainment!M23</f>
        <v>43</v>
      </c>
      <c r="N4" s="18">
        <f>A_Course_Attainment!N23</f>
        <v>2</v>
      </c>
      <c r="O4" s="22">
        <f>A_Course_Attainment!O23</f>
        <v>76.685106382978731</v>
      </c>
      <c r="P4" s="18">
        <f>A_Course_Attainment!P23</f>
        <v>3</v>
      </c>
      <c r="Q4" s="54">
        <f>B19</f>
        <v>80</v>
      </c>
      <c r="R4" s="22" t="str">
        <f>IF(O4&gt;=B19,"Yes","No")</f>
        <v>No</v>
      </c>
    </row>
    <row r="5" spans="1:18" x14ac:dyDescent="0.3">
      <c r="A5" s="4" t="s">
        <v>27</v>
      </c>
      <c r="B5" s="4" t="s">
        <v>28</v>
      </c>
      <c r="D5" s="63"/>
      <c r="E5" s="63"/>
      <c r="F5" s="22" t="s">
        <v>26</v>
      </c>
      <c r="G5" s="22">
        <f>A_Course_Attainment!G40</f>
        <v>95.744680851063833</v>
      </c>
      <c r="H5" s="22">
        <f>A_Course_Attainment!H40</f>
        <v>3</v>
      </c>
      <c r="I5" s="22">
        <f>A_Course_Attainment!I40</f>
        <v>87.2340425531915</v>
      </c>
      <c r="J5" s="22">
        <f>A_Course_Attainment!J40</f>
        <v>3</v>
      </c>
      <c r="K5" s="22">
        <f>A_Course_Attainment!K40</f>
        <v>91.489361702127667</v>
      </c>
      <c r="L5" s="18">
        <f>A_Course_Attainment!L40</f>
        <v>3</v>
      </c>
      <c r="M5" s="22">
        <f>A_Course_Attainment!M40</f>
        <v>44</v>
      </c>
      <c r="N5" s="18">
        <f>A_Course_Attainment!N40</f>
        <v>2</v>
      </c>
      <c r="O5" s="22">
        <f>A_Course_Attainment!O40</f>
        <v>81.991489361702136</v>
      </c>
      <c r="P5" s="18">
        <f>A_Course_Attainment!P40</f>
        <v>3</v>
      </c>
      <c r="Q5" s="54">
        <f>B19</f>
        <v>80</v>
      </c>
      <c r="R5" s="22" t="str">
        <f>IF(O5&gt;=B19,"Yes","No")</f>
        <v>Yes</v>
      </c>
    </row>
    <row r="6" spans="1:18" x14ac:dyDescent="0.3">
      <c r="A6" s="41" t="s">
        <v>30</v>
      </c>
      <c r="B6" s="41" t="s">
        <v>31</v>
      </c>
      <c r="D6" s="63"/>
      <c r="E6" s="63"/>
      <c r="F6" s="54" t="s">
        <v>29</v>
      </c>
      <c r="G6" s="22">
        <f>A_Course_Attainment!G57</f>
        <v>100</v>
      </c>
      <c r="H6" s="22">
        <f>A_Course_Attainment!H57</f>
        <v>3</v>
      </c>
      <c r="I6" s="22">
        <f>A_Course_Attainment!I57</f>
        <v>57.446808510638306</v>
      </c>
      <c r="J6" s="22">
        <f>A_Course_Attainment!J57</f>
        <v>2</v>
      </c>
      <c r="K6" s="22">
        <f>A_Course_Attainment!K57</f>
        <v>78.723404255319153</v>
      </c>
      <c r="L6" s="18">
        <f>A_Course_Attainment!L57</f>
        <v>3</v>
      </c>
      <c r="M6" s="22">
        <f>A_Course_Attainment!M57</f>
        <v>42</v>
      </c>
      <c r="N6" s="18">
        <f>A_Course_Attainment!N57</f>
        <v>2</v>
      </c>
      <c r="O6" s="22">
        <f>A_Course_Attainment!O57</f>
        <v>71.378723404255325</v>
      </c>
      <c r="P6" s="18">
        <f>A_Course_Attainment!P57</f>
        <v>3</v>
      </c>
      <c r="Q6" s="54">
        <f>B19</f>
        <v>80</v>
      </c>
      <c r="R6" s="22" t="str">
        <f>IF(O6&gt;=B19,"Yes","No")</f>
        <v>No</v>
      </c>
    </row>
    <row r="7" spans="1:18" x14ac:dyDescent="0.3">
      <c r="A7" s="4" t="s">
        <v>33</v>
      </c>
      <c r="B7" s="4" t="s">
        <v>34</v>
      </c>
      <c r="D7" s="63"/>
      <c r="E7" s="63"/>
      <c r="F7" s="22" t="s">
        <v>32</v>
      </c>
      <c r="G7" s="22">
        <f>A_Course_Attainment!G74</f>
        <v>100</v>
      </c>
      <c r="H7" s="22">
        <f>A_Course_Attainment!H74</f>
        <v>3</v>
      </c>
      <c r="I7" s="22">
        <f>A_Course_Attainment!I74</f>
        <v>87.2340425531915</v>
      </c>
      <c r="J7" s="22">
        <f>A_Course_Attainment!J74</f>
        <v>3</v>
      </c>
      <c r="K7" s="22">
        <f>A_Course_Attainment!K74</f>
        <v>93.61702127659575</v>
      </c>
      <c r="L7" s="18">
        <f>A_Course_Attainment!L74</f>
        <v>3</v>
      </c>
      <c r="M7" s="22">
        <f>A_Course_Attainment!M74</f>
        <v>45</v>
      </c>
      <c r="N7" s="18">
        <f>A_Course_Attainment!N74</f>
        <v>2</v>
      </c>
      <c r="O7" s="22">
        <f>A_Course_Attainment!O74</f>
        <v>83.893617021276597</v>
      </c>
      <c r="P7" s="18">
        <f>A_Course_Attainment!P74</f>
        <v>3</v>
      </c>
      <c r="Q7" s="54">
        <f>B19</f>
        <v>80</v>
      </c>
      <c r="R7" s="22" t="str">
        <f>IF(O7&gt;=B19,"Yes","No")</f>
        <v>Yes</v>
      </c>
    </row>
    <row r="8" spans="1:18" x14ac:dyDescent="0.3">
      <c r="A8" s="41" t="s">
        <v>35</v>
      </c>
      <c r="B8" s="41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1" t="s">
        <v>40</v>
      </c>
      <c r="B10" s="41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8" t="s">
        <v>44</v>
      </c>
      <c r="B13" s="63"/>
    </row>
    <row r="14" spans="1:18" x14ac:dyDescent="0.3">
      <c r="A14" s="41" t="s">
        <v>45</v>
      </c>
      <c r="B14" s="41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1" t="s">
        <v>47</v>
      </c>
      <c r="B16" s="41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1" t="s">
        <v>42</v>
      </c>
      <c r="B18" s="41">
        <f>A_Input_Details!B18</f>
        <v>20</v>
      </c>
    </row>
    <row r="19" spans="1:2" x14ac:dyDescent="0.3">
      <c r="A19" s="4" t="s">
        <v>49</v>
      </c>
      <c r="B19" s="4">
        <f>A_Input_Details!B19</f>
        <v>80</v>
      </c>
    </row>
  </sheetData>
  <sheetProtection sheet="1"/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2024-02-12T06:02:25Z</dcterms:created>
  <dcterms:modified xsi:type="dcterms:W3CDTF">2024-02-12T06:56:52Z</dcterms:modified>
</cp:coreProperties>
</file>