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14" documentId="11_D2D11A05531F6279141A64C860417238BC4B7F12" xr6:coauthVersionLast="47" xr6:coauthVersionMax="47" xr10:uidLastSave="{5069DCB9-DC63-4597-A587-CE06F7B4C6D5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<sst xmlns="http://schemas.openxmlformats.org/spreadsheetml/2006/main" count="709" uniqueCount="231">
  <si>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</si>
  <si>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</si>
  <si>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</si>
  <si>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</si>
  <si>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</si>
  <si>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</si>
  <si>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</si>
  <si>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</si>
  <si>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</si>
  <si>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</si>
  <si>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</si>
  <si>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</si>
  <si>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</si>
  <si>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</si>
  <si>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</si>
  <si>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</si>
  <si>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</si>
  <si>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</si>
  <si>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</si>
  <si>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</si>
  <si>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</si>
  <si>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</si>
  <si>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</si>
  <si>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</si>
  <si>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</si>
  <si>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</si>
  <si>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</si>
  <si>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</si>
  <si>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</si>
  <si>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</si>
  <si>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</si>
  <si>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</si>
  <si>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</si>
  <si>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</si>
  <si>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</si>
  <si>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</si>
  <si>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</si>
  <si>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</si>
  <si>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</si>
  <si>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</si>
  <si>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</si>
  <si>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</si>
  <si>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</si>
  <si>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</si>
  <si>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</si>
  <si>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</si>
  <si>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</si>
  <si>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</si>
  <si>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</si>
  <si>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</si>
  <si>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</si>
  <si>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</si>
  <si>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</si>
  <si>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</si>
  <si>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</si>
  <si>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</si>
  <si>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</si>
  <si>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</si>
  <si>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</si>
  <si>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</si>
  <si>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</si>
  <si>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</si>
  <si>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</si>
  <si>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</si>
  <si>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</si>
  <si>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</si>
  <si>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</si>
  <si>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</si>
  <si>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</si>
  <si>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</si>
  <si>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</si>
  <si>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</si>
  <si>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</si>
  <si>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</si>
  <si>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</si>
  <si>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</si>
  <si>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</si>
  <si>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</si>
  <si>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</si>
  <si>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</si>
  <si>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</si>
  <si>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</si>
  <si>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</si>
  <si>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</si>
  <si>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</si>
  <si>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</si>
  <si>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</si>
  <si>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</si>
  <si>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</si>
  <si>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</si>
  <si>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</si>
  <si>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</si>
  <si>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</si>
  <si>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</si>
  <si>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</si>
  <si>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</si>
  <si>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</si>
  <si>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</si>
  <si>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</si>
  <si>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</si>
  <si>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</si>
  <si>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</si>
  <si>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</si>
  <si>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</si>
  <si>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</si>
  <si>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</si>
  <si>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</si>
  <si>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</si>
  <si>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</si>
  <si>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</si>
  <si>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</si>
  <si>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</si>
  <si>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</si>
  <si>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</si>
  <si>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</si>
  <si>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</si>
  <si>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</si>
  <si>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</si>
  <si>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</si>
  <si>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</si>
  <si>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</si>
  <si>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</si>
  <si>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</si>
  <si>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</si>
  <si>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</si>
  <si>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</si>
  <si>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</si>
  <si>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</si>
  <si>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</si>
  <si>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</si>
  <si>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</si>
  <si>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</si>
  <si>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</si>
  <si>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</si>
  <si>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</si>
  <si>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</si>
  <si>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</si>
  <si>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</si>
  <si>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</si>
  <si>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</si>
  <si>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</si>
  <si>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</si>
  <si>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</si>
  <si>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</si>
  <si>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</si>
  <si>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</si>
  <si>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</si>
  <si>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</si>
  <si>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</si>
  <si>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</si>
  <si>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</si>
  <si>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</si>
  <si>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</si>
  <si>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</si>
  <si>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</si>
  <si>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</si>
  <si>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</si>
  <si>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</si>
  <si>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</si>
  <si>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</si>
  <si>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</si>
  <si>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</si>
  <si>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</si>
  <si>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</si>
  <si>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</si>
  <si>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</si>
  <si>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</si>
  <si>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</si>
  <si>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</si>
  <si>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</si>
  <si>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</si>
  <si>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</si>
  <si>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</si>
  <si>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</si>
  <si>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</si>
  <si>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</si>
  <si>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</si>
  <si>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</si>
  <si>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</si>
  <si>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</si>
  <si>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</si>
  <si>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</si>
  <si>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</si>
  <si>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</si>
  <si>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</si>
  <si>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</si>
  <si>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</si>
  <si>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</si>
  <si>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</si>
  <si>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</si>
  <si>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</si>
  <si>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</si>
  <si>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</si>
  <si>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</si>
  <si>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</si>
  <si>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</si>
  <si>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</si>
  <si>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</si>
  <si>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</si>
  <si>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</si>
  <si>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</si>
  <si>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</si>
  <si>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</si>
  <si>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</si>
  <si>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</si>
  <si>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</si>
  <si>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</si>
  <si>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</si>
  <si>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</si>
  <si>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</si>
  <si>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</si>
  <si>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</si>
  <si>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</si>
  <si>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</si>
  <si>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</si>
  <si>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</si>
  <si>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</si>
  <si>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</si>
  <si>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</si>
  <si>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</si>
  <si>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</si>
  <si>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</si>
  <si>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</si>
  <si>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</si>
  <si>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</si>
  <si>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</si>
  <si>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</si>
  <si>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</si>
  <si>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</si>
  <si>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2023-2024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</si>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</sst>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19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0" sqref="B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9" workbookViewId="0">
      <selection activeCell="B101" sqref="B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28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31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34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38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1" t="s">
        <v>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spans="1:16" x14ac:dyDescent="0.3">
      <c r="A17" s="4" t="s">
        <v>48</v>
      </c>
      <c r="B17" s="4">
        <f>A_Input_Details!B17</f>
        <v>80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 x14ac:dyDescent="0.3">
      <c r="A18" s="41" t="s">
        <v>42</v>
      </c>
      <c r="B18" s="41">
        <f>A_Input_Details!B18</f>
        <v>20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spans="1:16" x14ac:dyDescent="0.3">
      <c r="A19" s="4" t="s">
        <v>49</v>
      </c>
      <c r="B19" s="4">
        <f>A_Input_Details!B19</f>
        <v>80</v>
      </c>
      <c r="D19" s="73" t="s">
        <v>93</v>
      </c>
      <c r="E19" s="73" t="s">
        <v>94</v>
      </c>
      <c r="F19" s="69"/>
      <c r="G19" s="73" t="s">
        <v>95</v>
      </c>
      <c r="H19" s="69"/>
      <c r="I19" s="69"/>
      <c r="J19" s="69"/>
      <c r="K19" s="69"/>
      <c r="L19" s="69"/>
      <c r="M19" s="69"/>
      <c r="N19" s="69"/>
      <c r="O19" s="69"/>
      <c r="P19" s="69"/>
    </row>
    <row r="20" spans="1:16" ht="28.8" x14ac:dyDescent="0.3">
      <c r="D20" s="69"/>
      <c r="E20" s="73" t="s">
        <v>96</v>
      </c>
      <c r="F20" s="47" t="s">
        <v>97</v>
      </c>
      <c r="G20" s="73" t="s">
        <v>98</v>
      </c>
      <c r="H20" s="69"/>
      <c r="I20" s="69"/>
      <c r="J20" s="69"/>
      <c r="K20" s="69"/>
      <c r="L20" s="69"/>
      <c r="M20" s="73" t="s">
        <v>99</v>
      </c>
      <c r="N20" s="69"/>
      <c r="O20" s="75" t="s">
        <v>100</v>
      </c>
      <c r="P20" s="69"/>
    </row>
    <row r="21" spans="1:16" ht="52.05" customHeight="1" x14ac:dyDescent="0.3">
      <c r="D21" s="69"/>
      <c r="E21" s="69"/>
      <c r="F21" s="75" t="s">
        <v>101</v>
      </c>
      <c r="G21" s="73" t="s">
        <v>102</v>
      </c>
      <c r="H21" s="69"/>
      <c r="I21" s="73" t="s">
        <v>103</v>
      </c>
      <c r="J21" s="69"/>
      <c r="K21" s="75" t="str">
        <f>"Weighted Level of Attainment (" &amp; B16 &amp; " SEE + " &amp; B15 &amp; " CIE)"</f>
        <v>Weighted Level of Attainment (50 SEE + 50 CIE)</v>
      </c>
      <c r="L21" s="69"/>
      <c r="M21" s="73" t="s">
        <v>104</v>
      </c>
      <c r="N21" s="73" t="s">
        <v>105</v>
      </c>
      <c r="O21" s="69"/>
      <c r="P21" s="69"/>
    </row>
    <row r="22" spans="1:16" ht="72" x14ac:dyDescent="0.3">
      <c r="D22" s="69"/>
      <c r="E22" s="69"/>
      <c r="F22" s="69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69"/>
      <c r="N22" s="69"/>
      <c r="O22" s="49" t="s">
        <v>104</v>
      </c>
      <c r="P22" s="49" t="s">
        <v>105</v>
      </c>
    </row>
    <row r="23" spans="1:16" x14ac:dyDescent="0.3">
      <c r="D23" s="73" t="s">
        <v>24</v>
      </c>
      <c r="E23" s="48" t="str">
        <f>E2</f>
        <v xml:space="preserve">PO1   </v>
      </c>
      <c r="F23" s="48">
        <f>E3</f>
        <v>3</v>
      </c>
      <c r="G23" s="74">
        <f>A_Internal_Components!M58</f>
        <v>93.61702127659575</v>
      </c>
      <c r="H23" s="69">
        <f>IF(AND(G23&gt;0,G23&lt;40),1,IF(AND(G23&gt;=40,G23&lt;60),2,IF(AND(G23&gt;=60,G23&lt;=100),3,"0")))</f>
        <v>3</v>
      </c>
      <c r="I23" s="74">
        <f>A_External_Components!H58</f>
        <v>76.59574468085107</v>
      </c>
      <c r="J23" s="69">
        <f>IF(AND(I23&gt;0,I23&lt;40),1,IF(AND(I23&gt;=40,I23&lt;60),2,IF(AND(I23&gt;=60,I23&lt;=100),3,"0")))</f>
        <v>3</v>
      </c>
      <c r="K23" s="74">
        <f>G23*(B16/100)+I23*(B15/100)</f>
        <v>85.106382978723417</v>
      </c>
      <c r="L23" s="69">
        <f>IF(AND(K23&gt;0,K23&lt;40),1,IF(AND(K23&gt;=40,K23&lt;60),2,IF(AND(K23&gt;=60,K23&lt;=100),3,"0")))</f>
        <v>3</v>
      </c>
      <c r="M23" s="74">
        <f>E11</f>
        <v>43</v>
      </c>
      <c r="N23" s="69">
        <f>IF(AND(M23&gt;0,M23&lt;40),1,IF(AND(M23&gt;=40,M23&lt;60),2,IF(AND(M23&gt;=60,M23&lt;=100),3,"0")))</f>
        <v>2</v>
      </c>
      <c r="O23" s="74">
        <f>K23*(B17/100)+M23*(B18/100)</f>
        <v>76.685106382978731</v>
      </c>
      <c r="P23" s="69">
        <f>IF(AND(O23&gt;0,O23&lt;40),1,IF(AND(O23&gt;=40,O23&lt;60),2,IF(AND(O23&gt;=60,O23&lt;=100),3,"0")))</f>
        <v>3</v>
      </c>
    </row>
    <row r="24" spans="1:16" x14ac:dyDescent="0.3">
      <c r="D24" s="70"/>
      <c r="E24" s="50" t="str">
        <f>F2</f>
        <v xml:space="preserve">PO2   </v>
      </c>
      <c r="F24" s="50">
        <f>F3</f>
        <v>2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 spans="1:16" x14ac:dyDescent="0.3">
      <c r="D25" s="70"/>
      <c r="E25" s="48" t="str">
        <f>G2</f>
        <v xml:space="preserve">PO3   </v>
      </c>
      <c r="F25" s="48">
        <f>G3</f>
        <v>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16" x14ac:dyDescent="0.3">
      <c r="D26" s="70"/>
      <c r="E26" s="50" t="str">
        <f>H2</f>
        <v xml:space="preserve">PO4   </v>
      </c>
      <c r="F26" s="50">
        <f>H3</f>
        <v>0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</row>
    <row r="27" spans="1:16" x14ac:dyDescent="0.3">
      <c r="D27" s="70"/>
      <c r="E27" s="48" t="str">
        <f>I2</f>
        <v xml:space="preserve">PO5   </v>
      </c>
      <c r="F27" s="48">
        <f>I3</f>
        <v>0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16" x14ac:dyDescent="0.3">
      <c r="D28" s="70"/>
      <c r="E28" s="50" t="str">
        <f>J2</f>
        <v xml:space="preserve">PO6   </v>
      </c>
      <c r="F28" s="50">
        <f>J3</f>
        <v>0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x14ac:dyDescent="0.3">
      <c r="D29" s="70"/>
      <c r="E29" s="48" t="str">
        <f>K2</f>
        <v xml:space="preserve">PO7   </v>
      </c>
      <c r="F29" s="48">
        <f>K3</f>
        <v>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x14ac:dyDescent="0.3">
      <c r="D30" s="70"/>
      <c r="E30" s="50" t="str">
        <f>L2</f>
        <v xml:space="preserve">PO8   </v>
      </c>
      <c r="F30" s="50">
        <f>L3</f>
        <v>0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</row>
    <row r="31" spans="1:16" x14ac:dyDescent="0.3">
      <c r="D31" s="70"/>
      <c r="E31" s="48" t="str">
        <f>M2</f>
        <v xml:space="preserve">PO9   </v>
      </c>
      <c r="F31" s="48">
        <f>M3</f>
        <v>0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x14ac:dyDescent="0.3">
      <c r="D32" s="70"/>
      <c r="E32" s="50" t="str">
        <f>N2</f>
        <v xml:space="preserve">PO10   </v>
      </c>
      <c r="F32" s="50">
        <f>N3</f>
        <v>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4:16" x14ac:dyDescent="0.3">
      <c r="D33" s="70"/>
      <c r="E33" s="48" t="str">
        <f>O2</f>
        <v xml:space="preserve">PO11   </v>
      </c>
      <c r="F33" s="48">
        <f>O3</f>
        <v>2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4:16" x14ac:dyDescent="0.3">
      <c r="D34" s="70"/>
      <c r="E34" s="50" t="str">
        <f>P2</f>
        <v xml:space="preserve">PO12   </v>
      </c>
      <c r="F34" s="50">
        <f>P3</f>
        <v>2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4:16" x14ac:dyDescent="0.3">
      <c r="D35" s="70"/>
      <c r="E35" s="48" t="str">
        <f>Q2</f>
        <v>PSO1</v>
      </c>
      <c r="F35" s="48">
        <f>Q3</f>
        <v>3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4:16" x14ac:dyDescent="0.3">
      <c r="D36" s="70"/>
      <c r="E36" s="50" t="str">
        <f>R2</f>
        <v>PSO2</v>
      </c>
      <c r="F36" s="50">
        <f>R3</f>
        <v>0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4:16" x14ac:dyDescent="0.3">
      <c r="D37" s="70"/>
      <c r="E37" s="48" t="str">
        <f>S2</f>
        <v>PSO3</v>
      </c>
      <c r="F37" s="48">
        <f>S3</f>
        <v>1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4:16" x14ac:dyDescent="0.3">
      <c r="D38" s="70"/>
      <c r="E38" s="50" t="str">
        <f>T2</f>
        <v>PSO4</v>
      </c>
      <c r="F38" s="50">
        <f>T3</f>
        <v>0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4:16" x14ac:dyDescent="0.3">
      <c r="D39" s="70"/>
      <c r="E39" s="48" t="str">
        <f>U2</f>
        <v>PSO5</v>
      </c>
      <c r="F39" s="48">
        <f>U3</f>
        <v>0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4:16" x14ac:dyDescent="0.3">
      <c r="D40" s="75" t="s">
        <v>26</v>
      </c>
      <c r="E40" s="48" t="str">
        <f>E2</f>
        <v xml:space="preserve">PO1   </v>
      </c>
      <c r="F40" s="48">
        <f>E4</f>
        <v>3</v>
      </c>
      <c r="G40" s="74">
        <f>A_Internal_Components!N58</f>
        <v>95.744680851063833</v>
      </c>
      <c r="H40" s="69">
        <f>IF(AND(G40&gt;0,G40&lt;40),1,IF(AND(G40&gt;=40,G40&lt;60),2,IF(AND(G40&gt;=60,G40&lt;=100),3,"0")))</f>
        <v>3</v>
      </c>
      <c r="I40" s="74">
        <f>A_External_Components!I58</f>
        <v>87.2340425531915</v>
      </c>
      <c r="J40" s="69">
        <f>IF(AND(I40&gt;0,I40&lt;40),1,IF(AND(I40&gt;=40,I40&lt;60),2,IF(AND(I40&gt;=60,I40&lt;=100),3,"0")))</f>
        <v>3</v>
      </c>
      <c r="K40" s="74">
        <f>G40*(B16/100)+I40*(B15/100)</f>
        <v>91.489361702127667</v>
      </c>
      <c r="L40" s="69">
        <f>IF(AND(K40&gt;0,K40&lt;40),1,IF(AND(K40&gt;=40,K40&lt;60),2,IF(AND(K40&gt;=60,K40&lt;=100),3,"0")))</f>
        <v>3</v>
      </c>
      <c r="M40" s="74">
        <f>E12</f>
        <v>44</v>
      </c>
      <c r="N40" s="69">
        <f>IF(AND(M40&gt;0,M40&lt;40),1,IF(AND(M40&gt;=40,M40&lt;60),2,IF(AND(M40&gt;=60,M40&lt;=100),3,"0")))</f>
        <v>2</v>
      </c>
      <c r="O40" s="74">
        <f>K40*(B17/100)+M40*(B18/100)</f>
        <v>81.991489361702136</v>
      </c>
      <c r="P40" s="69">
        <f>IF(AND(O40&gt;0,O40&lt;40),1,IF(AND(O40&gt;=40,O40&lt;60),2,IF(AND(O40&gt;=60,O40&lt;=100),3,"0")))</f>
        <v>3</v>
      </c>
    </row>
    <row r="41" spans="4:16" x14ac:dyDescent="0.3">
      <c r="D41" s="70"/>
      <c r="E41" s="50" t="str">
        <f>F2</f>
        <v xml:space="preserve">PO2   </v>
      </c>
      <c r="F41" s="50">
        <f>F4</f>
        <v>2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</row>
    <row r="42" spans="4:16" x14ac:dyDescent="0.3">
      <c r="D42" s="70"/>
      <c r="E42" s="48" t="str">
        <f>G2</f>
        <v xml:space="preserve">PO3   </v>
      </c>
      <c r="F42" s="48">
        <f>G4</f>
        <v>0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4:16" x14ac:dyDescent="0.3">
      <c r="D43" s="70"/>
      <c r="E43" s="50" t="str">
        <f>H2</f>
        <v xml:space="preserve">PO4   </v>
      </c>
      <c r="F43" s="50">
        <f>H4</f>
        <v>0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4:16" x14ac:dyDescent="0.3">
      <c r="D44" s="70"/>
      <c r="E44" s="48" t="str">
        <f>I2</f>
        <v xml:space="preserve">PO5   </v>
      </c>
      <c r="F44" s="48">
        <f>I4</f>
        <v>0</v>
      </c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4:16" x14ac:dyDescent="0.3">
      <c r="D45" s="70"/>
      <c r="E45" s="50" t="str">
        <f>J2</f>
        <v xml:space="preserve">PO6   </v>
      </c>
      <c r="F45" s="50">
        <f>J4</f>
        <v>0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4:16" x14ac:dyDescent="0.3">
      <c r="D46" s="70"/>
      <c r="E46" s="48" t="str">
        <f>K2</f>
        <v xml:space="preserve">PO7   </v>
      </c>
      <c r="F46" s="48">
        <f>K4</f>
        <v>0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</row>
    <row r="47" spans="4:16" x14ac:dyDescent="0.3">
      <c r="D47" s="70"/>
      <c r="E47" s="50" t="str">
        <f>L2</f>
        <v xml:space="preserve">PO8   </v>
      </c>
      <c r="F47" s="50">
        <f>L4</f>
        <v>0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4:16" x14ac:dyDescent="0.3">
      <c r="D48" s="70"/>
      <c r="E48" s="48" t="str">
        <f>M2</f>
        <v xml:space="preserve">PO9   </v>
      </c>
      <c r="F48" s="48">
        <f>M4</f>
        <v>0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4:16" x14ac:dyDescent="0.3">
      <c r="D49" s="70"/>
      <c r="E49" s="50" t="str">
        <f>N2</f>
        <v xml:space="preserve">PO10   </v>
      </c>
      <c r="F49" s="50">
        <f>N4</f>
        <v>0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4:16" x14ac:dyDescent="0.3">
      <c r="D50" s="70"/>
      <c r="E50" s="48" t="str">
        <f>O2</f>
        <v xml:space="preserve">PO11   </v>
      </c>
      <c r="F50" s="48">
        <f>O4</f>
        <v>2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</row>
    <row r="51" spans="4:16" x14ac:dyDescent="0.3">
      <c r="D51" s="70"/>
      <c r="E51" s="50" t="str">
        <f>P2</f>
        <v xml:space="preserve">PO12   </v>
      </c>
      <c r="F51" s="50">
        <f>P4</f>
        <v>2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</row>
    <row r="52" spans="4:16" x14ac:dyDescent="0.3">
      <c r="D52" s="70"/>
      <c r="E52" s="48" t="str">
        <f>Q2</f>
        <v>PSO1</v>
      </c>
      <c r="F52" s="48">
        <f>Q4</f>
        <v>3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 spans="4:16" x14ac:dyDescent="0.3">
      <c r="D53" s="70"/>
      <c r="E53" s="50" t="str">
        <f>R2</f>
        <v>PSO2</v>
      </c>
      <c r="F53" s="50">
        <f>R4</f>
        <v>0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4:16" x14ac:dyDescent="0.3">
      <c r="D54" s="70"/>
      <c r="E54" s="48" t="str">
        <f>S2</f>
        <v>PSO3</v>
      </c>
      <c r="F54" s="48">
        <f>S4</f>
        <v>1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4:16" x14ac:dyDescent="0.3">
      <c r="D55" s="70"/>
      <c r="E55" s="50" t="str">
        <f>T2</f>
        <v>PSO4</v>
      </c>
      <c r="F55" s="50">
        <f>T4</f>
        <v>0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4:16" x14ac:dyDescent="0.3">
      <c r="D56" s="70"/>
      <c r="E56" s="48" t="str">
        <f>U2</f>
        <v>PSO5</v>
      </c>
      <c r="F56" s="48">
        <f>U4</f>
        <v>0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4:16" x14ac:dyDescent="0.3">
      <c r="D57" s="73" t="s">
        <v>29</v>
      </c>
      <c r="E57" s="48" t="str">
        <f>E2</f>
        <v xml:space="preserve">PO1   </v>
      </c>
      <c r="F57" s="48">
        <f>E5</f>
        <v>3</v>
      </c>
      <c r="G57" s="74">
        <f>A_Internal_Components!O58</f>
        <v>100</v>
      </c>
      <c r="H57" s="69">
        <f>IF(AND(G57&gt;0,G57&lt;40),1,IF(AND(G57&gt;=40,G57&lt;60),2,IF(AND(G57&gt;=60,G57&lt;=100),3,"0")))</f>
        <v>3</v>
      </c>
      <c r="I57" s="74">
        <f>A_External_Components!J58</f>
        <v>57.446808510638306</v>
      </c>
      <c r="J57" s="69">
        <f>IF(AND(I57&gt;0,I57&lt;40),1,IF(AND(I57&gt;=40,I57&lt;60),2,IF(AND(I57&gt;=60,I57&lt;=100),3,"0")))</f>
        <v>2</v>
      </c>
      <c r="K57" s="74">
        <f>G57*(B16/100)+I57*(B15/100)</f>
        <v>78.723404255319153</v>
      </c>
      <c r="L57" s="69">
        <f>IF(AND(K57&gt;0,K57&lt;40),1,IF(AND(K57&gt;=40,K57&lt;60),2,IF(AND(K57&gt;=60,K57&lt;=100),3,"0")))</f>
        <v>3</v>
      </c>
      <c r="M57" s="74">
        <f>E13</f>
        <v>42</v>
      </c>
      <c r="N57" s="69">
        <f>IF(AND(M57&gt;0,M57&lt;40),1,IF(AND(M57&gt;=40,M57&lt;60),2,IF(AND(M57&gt;=60,M57&lt;=100),3,"0")))</f>
        <v>2</v>
      </c>
      <c r="O57" s="74">
        <f>K57*(B17/100)+M57*(B18/100)</f>
        <v>71.378723404255325</v>
      </c>
      <c r="P57" s="69">
        <f>IF(AND(O57&gt;0,O57&lt;40),1,IF(AND(O57&gt;=40,O57&lt;60),2,IF(AND(O57&gt;=60,O57&lt;=100),3,"0")))</f>
        <v>3</v>
      </c>
    </row>
    <row r="58" spans="4:16" x14ac:dyDescent="0.3">
      <c r="D58" s="70"/>
      <c r="E58" s="50" t="str">
        <f>F2</f>
        <v xml:space="preserve">PO2   </v>
      </c>
      <c r="F58" s="50">
        <f>F5</f>
        <v>2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</row>
    <row r="59" spans="4:16" x14ac:dyDescent="0.3">
      <c r="D59" s="70"/>
      <c r="E59" s="48" t="str">
        <f>G2</f>
        <v xml:space="preserve">PO3   </v>
      </c>
      <c r="F59" s="48">
        <f>G5</f>
        <v>0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</row>
    <row r="60" spans="4:16" x14ac:dyDescent="0.3">
      <c r="D60" s="70"/>
      <c r="E60" s="50" t="str">
        <f>H2</f>
        <v xml:space="preserve">PO4   </v>
      </c>
      <c r="F60" s="50">
        <f>H5</f>
        <v>0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</row>
    <row r="61" spans="4:16" x14ac:dyDescent="0.3">
      <c r="D61" s="70"/>
      <c r="E61" s="48" t="str">
        <f>I2</f>
        <v xml:space="preserve">PO5   </v>
      </c>
      <c r="F61" s="48">
        <f>I5</f>
        <v>0</v>
      </c>
      <c r="G61" s="70"/>
      <c r="H61" s="70"/>
      <c r="I61" s="70"/>
      <c r="J61" s="70"/>
      <c r="K61" s="70"/>
      <c r="L61" s="70"/>
      <c r="M61" s="70"/>
      <c r="N61" s="70"/>
      <c r="O61" s="70"/>
      <c r="P61" s="70"/>
    </row>
    <row r="62" spans="4:16" x14ac:dyDescent="0.3">
      <c r="D62" s="70"/>
      <c r="E62" s="50" t="str">
        <f>J2</f>
        <v xml:space="preserve">PO6   </v>
      </c>
      <c r="F62" s="50">
        <f>J5</f>
        <v>0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4:16" x14ac:dyDescent="0.3">
      <c r="D63" s="70"/>
      <c r="E63" s="48" t="str">
        <f>K2</f>
        <v xml:space="preserve">PO7   </v>
      </c>
      <c r="F63" s="48">
        <f>K5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4:16" x14ac:dyDescent="0.3">
      <c r="D64" s="70"/>
      <c r="E64" s="50" t="str">
        <f>L2</f>
        <v xml:space="preserve">PO8   </v>
      </c>
      <c r="F64" s="50">
        <f>L5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4:16" x14ac:dyDescent="0.3">
      <c r="D65" s="70"/>
      <c r="E65" s="48" t="str">
        <f>M2</f>
        <v xml:space="preserve">PO9   </v>
      </c>
      <c r="F65" s="48">
        <f>M5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</row>
    <row r="66" spans="4:16" x14ac:dyDescent="0.3">
      <c r="D66" s="70"/>
      <c r="E66" s="50" t="str">
        <f>N2</f>
        <v xml:space="preserve">PO10   </v>
      </c>
      <c r="F66" s="50">
        <f>N5</f>
        <v>0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</row>
    <row r="67" spans="4:16" x14ac:dyDescent="0.3">
      <c r="D67" s="70"/>
      <c r="E67" s="48" t="str">
        <f>O2</f>
        <v xml:space="preserve">PO11   </v>
      </c>
      <c r="F67" s="48">
        <f>O5</f>
        <v>2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</row>
    <row r="68" spans="4:16" x14ac:dyDescent="0.3">
      <c r="D68" s="70"/>
      <c r="E68" s="50" t="str">
        <f>P2</f>
        <v xml:space="preserve">PO12   </v>
      </c>
      <c r="F68" s="50">
        <f>P5</f>
        <v>2</v>
      </c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spans="4:16" x14ac:dyDescent="0.3">
      <c r="D69" s="70"/>
      <c r="E69" s="48" t="str">
        <f>Q2</f>
        <v>PSO1</v>
      </c>
      <c r="F69" s="48">
        <f>Q5</f>
        <v>3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spans="4:16" x14ac:dyDescent="0.3">
      <c r="D70" s="70"/>
      <c r="E70" s="50" t="str">
        <f>R2</f>
        <v>PSO2</v>
      </c>
      <c r="F70" s="50">
        <f>R5</f>
        <v>0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4:16" x14ac:dyDescent="0.3">
      <c r="D71" s="70"/>
      <c r="E71" s="48" t="str">
        <f>S2</f>
        <v>PSO3</v>
      </c>
      <c r="F71" s="48">
        <f>S5</f>
        <v>1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4:16" x14ac:dyDescent="0.3">
      <c r="D72" s="70"/>
      <c r="E72" s="50" t="str">
        <f>T2</f>
        <v>PSO4</v>
      </c>
      <c r="F72" s="50">
        <f>T5</f>
        <v>0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</row>
    <row r="73" spans="4:16" x14ac:dyDescent="0.3">
      <c r="D73" s="70"/>
      <c r="E73" s="48" t="str">
        <f>U2</f>
        <v>PSO5</v>
      </c>
      <c r="F73" s="48">
        <f>U5</f>
        <v>0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</row>
    <row r="74" spans="4:16" x14ac:dyDescent="0.3">
      <c r="D74" s="75" t="s">
        <v>32</v>
      </c>
      <c r="E74" s="48" t="str">
        <f>E2</f>
        <v xml:space="preserve">PO1   </v>
      </c>
      <c r="F74" s="48">
        <f>E6</f>
        <v>3</v>
      </c>
      <c r="G74" s="74">
        <f>A_Internal_Components!P58</f>
        <v>100</v>
      </c>
      <c r="H74" s="69">
        <f>IF(AND(G74&gt;0,G74&lt;40),1,IF(AND(G74&gt;=40,G74&lt;60),2,IF(AND(G74&gt;=60,G74&lt;=100),3,"0")))</f>
        <v>3</v>
      </c>
      <c r="I74" s="74">
        <f>A_External_Components!K58</f>
        <v>87.2340425531915</v>
      </c>
      <c r="J74" s="69">
        <f>IF(AND(I74&gt;0,I74&lt;40),1,IF(AND(I74&gt;=40,I74&lt;60),2,IF(AND(I74&gt;=60,I74&lt;=100),3,"0")))</f>
        <v>3</v>
      </c>
      <c r="K74" s="74">
        <f>G74*(B16/100)+I74*(B15/100)</f>
        <v>93.61702127659575</v>
      </c>
      <c r="L74" s="69">
        <f>IF(AND(K74&gt;0,K74&lt;40),1,IF(AND(K74&gt;=40,K74&lt;60),2,IF(AND(K74&gt;=60,K74&lt;=100),3,"0")))</f>
        <v>3</v>
      </c>
      <c r="M74" s="74">
        <f>E14</f>
        <v>45</v>
      </c>
      <c r="N74" s="69">
        <f>IF(AND(M74&gt;0,M74&lt;40),1,IF(AND(M74&gt;=40,M74&lt;60),2,IF(AND(M74&gt;=60,M74&lt;=100),3,"0")))</f>
        <v>2</v>
      </c>
      <c r="O74" s="74">
        <f>K74*(B17/100)+M74*(B18/100)</f>
        <v>83.893617021276597</v>
      </c>
      <c r="P74" s="69">
        <f>IF(AND(O74&gt;0,O74&lt;40),1,IF(AND(O74&gt;=40,O74&lt;60),2,IF(AND(O74&gt;=60,O74&lt;=100),3,"0")))</f>
        <v>3</v>
      </c>
    </row>
    <row r="75" spans="4:16" x14ac:dyDescent="0.3">
      <c r="D75" s="70"/>
      <c r="E75" s="50" t="str">
        <f>F2</f>
        <v xml:space="preserve">PO2   </v>
      </c>
      <c r="F75" s="50">
        <f>F6</f>
        <v>2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4:16" x14ac:dyDescent="0.3">
      <c r="D76" s="70"/>
      <c r="E76" s="48" t="str">
        <f>G2</f>
        <v xml:space="preserve">PO3   </v>
      </c>
      <c r="F76" s="48">
        <f>G6</f>
        <v>0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</row>
    <row r="77" spans="4:16" x14ac:dyDescent="0.3">
      <c r="D77" s="70"/>
      <c r="E77" s="50" t="str">
        <f>H2</f>
        <v xml:space="preserve">PO4   </v>
      </c>
      <c r="F77" s="50">
        <f>H6</f>
        <v>0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8" spans="4:16" x14ac:dyDescent="0.3">
      <c r="D78" s="70"/>
      <c r="E78" s="48" t="str">
        <f>I2</f>
        <v xml:space="preserve">PO5   </v>
      </c>
      <c r="F78" s="48">
        <f>I6</f>
        <v>0</v>
      </c>
      <c r="G78" s="70"/>
      <c r="H78" s="70"/>
      <c r="I78" s="70"/>
      <c r="J78" s="70"/>
      <c r="K78" s="70"/>
      <c r="L78" s="70"/>
      <c r="M78" s="70"/>
      <c r="N78" s="70"/>
      <c r="O78" s="70"/>
      <c r="P78" s="70"/>
    </row>
    <row r="79" spans="4:16" x14ac:dyDescent="0.3">
      <c r="D79" s="70"/>
      <c r="E79" s="50" t="str">
        <f>J2</f>
        <v xml:space="preserve">PO6   </v>
      </c>
      <c r="F79" s="50">
        <f>J6</f>
        <v>0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</row>
    <row r="80" spans="4:16" x14ac:dyDescent="0.3">
      <c r="D80" s="70"/>
      <c r="E80" s="48" t="str">
        <f>K2</f>
        <v xml:space="preserve">PO7   </v>
      </c>
      <c r="F80" s="48">
        <f>K6</f>
        <v>0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</row>
    <row r="81" spans="4:21" x14ac:dyDescent="0.3">
      <c r="D81" s="70"/>
      <c r="E81" s="50" t="str">
        <f>L2</f>
        <v xml:space="preserve">PO8   </v>
      </c>
      <c r="F81" s="50">
        <f>L6</f>
        <v>0</v>
      </c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4:21" x14ac:dyDescent="0.3">
      <c r="D82" s="70"/>
      <c r="E82" s="48" t="str">
        <f>M2</f>
        <v xml:space="preserve">PO9   </v>
      </c>
      <c r="F82" s="48">
        <f>M6</f>
        <v>0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</row>
    <row r="83" spans="4:21" x14ac:dyDescent="0.3">
      <c r="D83" s="70"/>
      <c r="E83" s="50" t="str">
        <f>N2</f>
        <v xml:space="preserve">PO10   </v>
      </c>
      <c r="F83" s="50">
        <f>N6</f>
        <v>0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</row>
    <row r="84" spans="4:21" x14ac:dyDescent="0.3">
      <c r="D84" s="70"/>
      <c r="E84" s="48" t="str">
        <f>O2</f>
        <v xml:space="preserve">PO11   </v>
      </c>
      <c r="F84" s="48">
        <f>O6</f>
        <v>2</v>
      </c>
      <c r="G84" s="70"/>
      <c r="H84" s="70"/>
      <c r="I84" s="70"/>
      <c r="J84" s="70"/>
      <c r="K84" s="70"/>
      <c r="L84" s="70"/>
      <c r="M84" s="70"/>
      <c r="N84" s="70"/>
      <c r="O84" s="70"/>
      <c r="P84" s="70"/>
    </row>
    <row r="85" spans="4:21" x14ac:dyDescent="0.3">
      <c r="D85" s="70"/>
      <c r="E85" s="50" t="str">
        <f>P2</f>
        <v xml:space="preserve">PO12   </v>
      </c>
      <c r="F85" s="50">
        <f>P6</f>
        <v>2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</row>
    <row r="86" spans="4:21" x14ac:dyDescent="0.3">
      <c r="D86" s="70"/>
      <c r="E86" s="48" t="str">
        <f>Q2</f>
        <v>PSO1</v>
      </c>
      <c r="F86" s="48">
        <f>Q6</f>
        <v>3</v>
      </c>
      <c r="G86" s="70"/>
      <c r="H86" s="70"/>
      <c r="I86" s="70"/>
      <c r="J86" s="70"/>
      <c r="K86" s="70"/>
      <c r="L86" s="70"/>
      <c r="M86" s="70"/>
      <c r="N86" s="70"/>
      <c r="O86" s="70"/>
      <c r="P86" s="70"/>
    </row>
    <row r="87" spans="4:21" x14ac:dyDescent="0.3">
      <c r="D87" s="70"/>
      <c r="E87" s="50" t="str">
        <f>R2</f>
        <v>PSO2</v>
      </c>
      <c r="F87" s="50">
        <f>R6</f>
        <v>0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</row>
    <row r="88" spans="4:21" x14ac:dyDescent="0.3">
      <c r="D88" s="70"/>
      <c r="E88" s="48" t="str">
        <f>S2</f>
        <v>PSO3</v>
      </c>
      <c r="F88" s="48">
        <f>S6</f>
        <v>1</v>
      </c>
      <c r="G88" s="70"/>
      <c r="H88" s="70"/>
      <c r="I88" s="70"/>
      <c r="J88" s="70"/>
      <c r="K88" s="70"/>
      <c r="L88" s="70"/>
      <c r="M88" s="70"/>
      <c r="N88" s="70"/>
      <c r="O88" s="70"/>
      <c r="P88" s="70"/>
    </row>
    <row r="89" spans="4:21" x14ac:dyDescent="0.3">
      <c r="D89" s="70"/>
      <c r="E89" s="50" t="str">
        <f>T2</f>
        <v>PSO4</v>
      </c>
      <c r="F89" s="50">
        <f>T6</f>
        <v>0</v>
      </c>
      <c r="G89" s="70"/>
      <c r="H89" s="70"/>
      <c r="I89" s="70"/>
      <c r="J89" s="70"/>
      <c r="K89" s="70"/>
      <c r="L89" s="70"/>
      <c r="M89" s="70"/>
      <c r="N89" s="70"/>
      <c r="O89" s="70"/>
      <c r="P89" s="70"/>
    </row>
    <row r="90" spans="4:21" x14ac:dyDescent="0.3">
      <c r="D90" s="70"/>
      <c r="E90" s="48" t="str">
        <f>U2</f>
        <v>PSO5</v>
      </c>
      <c r="F90" s="48">
        <f>U6</f>
        <v>0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</row>
    <row r="94" spans="4:21" x14ac:dyDescent="0.3">
      <c r="D94" s="77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6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229</v>
      </c>
      <c r="B101" s="27" t="s">
        <v>230</v>
      </c>
      <c r="C101" s="27" t="s">
        <v>31</v>
      </c>
      <c r="D101" s="27" t="s">
        <v>34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2024-02-12T06:56:32Z</dcterms:modified>
</cp:coreProperties>
</file>