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251de08e55a560/Embedded Course/Course Source Codes/Lect_15/"/>
    </mc:Choice>
  </mc:AlternateContent>
  <xr:revisionPtr revIDLastSave="15" documentId="8_{5B16E7B2-E413-4FF3-B0D2-9E4A294AEC25}" xr6:coauthVersionLast="47" xr6:coauthVersionMax="47" xr10:uidLastSave="{F4D44531-07AD-4520-9063-A8119B0653B7}"/>
  <bookViews>
    <workbookView xWindow="-120" yWindow="-120" windowWidth="29040" windowHeight="15720" xr2:uid="{813F2177-7179-45C1-AA64-6CFACC098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8" i="1"/>
  <c r="J8" i="1" s="1"/>
  <c r="I8" i="1" s="1"/>
  <c r="J3" i="1"/>
  <c r="I3" i="1"/>
  <c r="H3" i="1"/>
  <c r="F8" i="1"/>
  <c r="G8" i="1"/>
  <c r="G3" i="1"/>
</calcChain>
</file>

<file path=xl/sharedStrings.xml><?xml version="1.0" encoding="utf-8"?>
<sst xmlns="http://schemas.openxmlformats.org/spreadsheetml/2006/main" count="26" uniqueCount="22">
  <si>
    <t>ARR Value</t>
  </si>
  <si>
    <t>PSC Value</t>
  </si>
  <si>
    <t>Period (S)</t>
  </si>
  <si>
    <t>Required Timer Clock (Hz)</t>
  </si>
  <si>
    <t>Main Clock (CPU Clock)</t>
  </si>
  <si>
    <t>Desired PWM Frequency</t>
  </si>
  <si>
    <t>Desired PWM Resolution (Steps)</t>
  </si>
  <si>
    <t>Computed</t>
  </si>
  <si>
    <t>Desired Off time (Milliseonds)</t>
  </si>
  <si>
    <t>Max On Time (Milliseconds)</t>
  </si>
  <si>
    <t>Period (mS)</t>
  </si>
  <si>
    <t>Resolution</t>
  </si>
  <si>
    <t>Desired PWM Resolution (in Milliseconds)</t>
  </si>
  <si>
    <t>Timer_Freq</t>
  </si>
  <si>
    <t>Y = 11.11 X + 1500</t>
  </si>
  <si>
    <t>For Servo Motor Calculations</t>
  </si>
  <si>
    <t>For PWM PWM Calculations</t>
  </si>
  <si>
    <t>X (Angle)</t>
  </si>
  <si>
    <t>Y (CCR Value)</t>
  </si>
  <si>
    <t>Slope</t>
  </si>
  <si>
    <t>Intercept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</si>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</sst>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1" fillId="3" borderId="0" xfId="0" applyNumberFormat="1" applyFont="1" applyFill="1"/>
    <xf numFmtId="0" fontId="0" fillId="4" borderId="1" xfId="0" applyFill="1" applyBorder="1"/>
    <xf numFmtId="2" fontId="0" fillId="4" borderId="1" xfId="0" applyNumberForma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9" fontId="1" fillId="3" borderId="0" xfId="0" applyNumberFormat="1" applyFont="1" applyFill="1"/>
    <xf numFmtId="169" fontId="0" fillId="4" borderId="1" xfId="0" applyNumberFormat="1" applyFill="1" applyBorder="1"/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3212-037D-48E4-99C0-EE6368945902}">
  <dimension ref="B1:J20"/>
  <sheetViews>
    <sheetView tabSelected="1" topLeftCell="B1" zoomScale="130" zoomScaleNormal="130" workbookViewId="0">
      <selection activeCell="F22" sqref="F22"/>
    </sheetView>
  </sheetViews>
  <sheetFormatPr defaultRowHeight="15" x14ac:dyDescent="0.25"/>
  <cols>
    <col min="2" max="2" width="22.5703125" bestFit="1" customWidth="1"/>
    <col min="3" max="3" width="25.42578125" bestFit="1" customWidth="1"/>
    <col min="4" max="4" width="48" bestFit="1" customWidth="1"/>
    <col min="5" max="5" width="26" bestFit="1" customWidth="1"/>
    <col min="6" max="6" width="12.140625" bestFit="1" customWidth="1"/>
    <col min="7" max="7" width="13.7109375" bestFit="1" customWidth="1"/>
    <col min="8" max="8" width="24.85546875" bestFit="1" customWidth="1"/>
    <col min="9" max="9" width="16.7109375" bestFit="1" customWidth="1"/>
    <col min="10" max="10" width="17" bestFit="1" customWidth="1"/>
  </cols>
  <sheetData>
    <row r="1" spans="2:10" x14ac:dyDescent="0.25">
      <c r="B1" s="7" t="s">
        <v>16</v>
      </c>
      <c r="C1" s="7"/>
      <c r="D1" s="7"/>
      <c r="E1" s="6"/>
      <c r="G1" s="8" t="s">
        <v>7</v>
      </c>
      <c r="H1" s="9"/>
      <c r="I1" s="9"/>
      <c r="J1" s="10"/>
    </row>
    <row r="2" spans="2:10" x14ac:dyDescent="0.25">
      <c r="B2" s="2" t="s">
        <v>4</v>
      </c>
      <c r="C2" s="2" t="s">
        <v>5</v>
      </c>
      <c r="D2" s="2" t="s">
        <v>6</v>
      </c>
      <c r="E2" s="2"/>
      <c r="G2" s="4" t="s">
        <v>2</v>
      </c>
      <c r="H2" s="4" t="s">
        <v>3</v>
      </c>
      <c r="I2" s="4" t="s">
        <v>1</v>
      </c>
      <c r="J2" s="4" t="s">
        <v>0</v>
      </c>
    </row>
    <row r="3" spans="2:10" x14ac:dyDescent="0.25">
      <c r="B3" s="3">
        <v>72000000</v>
      </c>
      <c r="C3" s="3">
        <v>2000</v>
      </c>
      <c r="D3" s="3">
        <v>1000</v>
      </c>
      <c r="E3" s="3"/>
      <c r="F3" s="1"/>
      <c r="G3" s="4">
        <f>1/C3</f>
        <v>5.0000000000000001E-4</v>
      </c>
      <c r="H3" s="4">
        <f>1000/G3</f>
        <v>2000000</v>
      </c>
      <c r="I3" s="4">
        <f>(B3/H3)-1</f>
        <v>35</v>
      </c>
      <c r="J3" s="5">
        <f>D3</f>
        <v>1000</v>
      </c>
    </row>
    <row r="6" spans="2:10" x14ac:dyDescent="0.25">
      <c r="B6" s="7" t="s">
        <v>15</v>
      </c>
      <c r="C6" s="7"/>
      <c r="D6" s="7"/>
      <c r="E6" s="7"/>
      <c r="F6" s="13"/>
      <c r="G6" s="8" t="s">
        <v>7</v>
      </c>
      <c r="H6" s="9"/>
      <c r="I6" s="9"/>
      <c r="J6" s="10"/>
    </row>
    <row r="7" spans="2:10" x14ac:dyDescent="0.25">
      <c r="B7" s="2" t="s">
        <v>4</v>
      </c>
      <c r="C7" s="2" t="s">
        <v>8</v>
      </c>
      <c r="D7" s="2" t="s">
        <v>12</v>
      </c>
      <c r="E7" s="2" t="s">
        <v>9</v>
      </c>
      <c r="F7" s="2" t="s">
        <v>11</v>
      </c>
      <c r="G7" s="4" t="s">
        <v>10</v>
      </c>
      <c r="H7" s="4" t="s">
        <v>0</v>
      </c>
      <c r="I7" s="4" t="s">
        <v>1</v>
      </c>
      <c r="J7" s="4" t="s">
        <v>13</v>
      </c>
    </row>
    <row r="8" spans="2:10" x14ac:dyDescent="0.25">
      <c r="B8" s="11">
        <v>72000000</v>
      </c>
      <c r="C8" s="11">
        <v>20</v>
      </c>
      <c r="D8" s="11">
        <v>1E-3</v>
      </c>
      <c r="E8" s="11">
        <v>2.5</v>
      </c>
      <c r="F8" s="11">
        <f>0.001</f>
        <v>1E-3</v>
      </c>
      <c r="G8" s="12">
        <f>E8+C8</f>
        <v>22.5</v>
      </c>
      <c r="H8" s="12">
        <f>(E8+C8)/F8</f>
        <v>22500</v>
      </c>
      <c r="I8" s="12">
        <f>(B8/J8)-1</f>
        <v>71</v>
      </c>
      <c r="J8" s="12">
        <f>H8*1000/G8</f>
        <v>1000000</v>
      </c>
    </row>
    <row r="14" spans="2:10" x14ac:dyDescent="0.25">
      <c r="F14" s="2" t="s">
        <v>17</v>
      </c>
      <c r="G14" s="2" t="s">
        <v>18</v>
      </c>
    </row>
    <row r="15" spans="2:10" x14ac:dyDescent="0.25">
      <c r="F15" s="11">
        <v>-90</v>
      </c>
      <c r="G15" s="11">
        <v>500</v>
      </c>
    </row>
    <row r="16" spans="2:10" x14ac:dyDescent="0.25">
      <c r="F16" s="11">
        <v>90</v>
      </c>
      <c r="G16" s="11">
        <v>2500</v>
      </c>
    </row>
    <row r="18" spans="7:8" x14ac:dyDescent="0.25">
      <c r="G18" s="12" t="s">
        <v>19</v>
      </c>
      <c r="H18" s="12">
        <f>SLOPE(G15:G16,F15:F16)</f>
        <v>11.111111111111111</v>
      </c>
    </row>
    <row r="19" spans="7:8" x14ac:dyDescent="0.25">
      <c r="G19" s="12" t="s">
        <v>20</v>
      </c>
      <c r="H19" s="12">
        <f>INTERCEPT(G15:G16,F15:F16)</f>
        <v>1500</v>
      </c>
    </row>
    <row r="20" spans="7:8" x14ac:dyDescent="0.25">
      <c r="G20" s="12" t="s">
        <v>21</v>
      </c>
      <c r="H20" s="12" t="s">
        <v>14</v>
      </c>
    </row>
  </sheetData>
  <mergeCells count="4">
    <mergeCell ref="B1:D1"/>
    <mergeCell ref="G1:J1"/>
    <mergeCell ref="G6:J6"/>
    <mergeCell ref="B6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Sorial</dc:creator>
  <cp:lastModifiedBy>Ramy Sorial</cp:lastModifiedBy>
  <dcterms:created xsi:type="dcterms:W3CDTF">2024-04-14T18:08:36Z</dcterms:created>
  <dcterms:modified xsi:type="dcterms:W3CDTF">2024-04-14T19:28:45Z</dcterms:modified>
</cp:coreProperties>
</file>