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Новая папка\"/>
    </mc:Choice>
  </mc:AlternateContent>
  <bookViews>
    <workbookView xWindow="0" yWindow="600" windowWidth="15960" windowHeight="6060" firstSheet="1" activeTab="2"/>
  </bookViews>
  <sheets>
    <sheet name="Отчет о результатах 1" sheetId="10" r:id="rId1"/>
    <sheet name="Отчет об устойчивости 1" sheetId="11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1" l="1"/>
  <c r="I57" i="1"/>
  <c r="L19" i="1"/>
  <c r="L18" i="1"/>
  <c r="L17" i="1"/>
  <c r="I17" i="1"/>
  <c r="D19" i="1"/>
  <c r="D18" i="1"/>
  <c r="D17" i="1"/>
  <c r="C17" i="1"/>
  <c r="B19" i="1"/>
  <c r="B18" i="1"/>
  <c r="B17" i="1"/>
  <c r="C11" i="1"/>
  <c r="B14" i="1"/>
  <c r="B13" i="1"/>
  <c r="B12" i="1"/>
  <c r="B11" i="1"/>
  <c r="I7" i="1"/>
  <c r="I5" i="1"/>
  <c r="I19" i="1" l="1"/>
  <c r="I18" i="1"/>
  <c r="D14" i="1"/>
  <c r="D13" i="1"/>
  <c r="D12" i="1"/>
  <c r="D11" i="1"/>
  <c r="C14" i="1"/>
  <c r="C13" i="1"/>
  <c r="C12" i="1"/>
  <c r="H41" i="1" l="1"/>
  <c r="E5" i="1" l="1"/>
  <c r="B52" i="1" l="1" a="1"/>
  <c r="B44" i="1" a="1"/>
  <c r="H57" i="1"/>
  <c r="H49" i="1"/>
  <c r="B36" i="1"/>
  <c r="B44" i="1" l="1"/>
  <c r="B52" i="1"/>
  <c r="E6" i="1" l="1"/>
  <c r="E7" i="1"/>
  <c r="B37" i="1" l="1"/>
  <c r="I6" i="1"/>
  <c r="B38" i="1" s="1"/>
  <c r="F3" i="1"/>
  <c r="B22" i="1" a="1"/>
  <c r="D22" i="1" s="1"/>
  <c r="E52" i="1" s="1"/>
  <c r="I52" i="1" l="1"/>
  <c r="G52" i="1"/>
  <c r="B46" i="1"/>
  <c r="B54" i="1"/>
  <c r="B53" i="1"/>
  <c r="B45" i="1"/>
  <c r="B24" i="1"/>
  <c r="E38" i="1" s="1"/>
  <c r="D23" i="1"/>
  <c r="E53" i="1" s="1"/>
  <c r="C22" i="1"/>
  <c r="E44" i="1" s="1"/>
  <c r="C24" i="1"/>
  <c r="E46" i="1" s="1"/>
  <c r="C23" i="1"/>
  <c r="E45" i="1" s="1"/>
  <c r="B22" i="1"/>
  <c r="E36" i="1" s="1"/>
  <c r="B23" i="1"/>
  <c r="E37" i="1" s="1"/>
  <c r="I37" i="1" s="1"/>
  <c r="I41" i="1" s="1"/>
  <c r="I42" i="1" s="1"/>
  <c r="D24" i="1"/>
  <c r="E54" i="1" s="1"/>
  <c r="I54" i="1" s="1"/>
  <c r="G53" i="1" l="1"/>
  <c r="I53" i="1"/>
  <c r="G54" i="1"/>
  <c r="G57" i="1" s="1"/>
  <c r="I46" i="1"/>
  <c r="I49" i="1" s="1"/>
  <c r="I50" i="1" s="1"/>
  <c r="G58" i="1"/>
  <c r="G38" i="1"/>
  <c r="I38" i="1"/>
  <c r="G36" i="1"/>
  <c r="I36" i="1"/>
  <c r="G45" i="1"/>
  <c r="I45" i="1"/>
  <c r="G46" i="1"/>
  <c r="G49" i="1" s="1"/>
  <c r="G50" i="1" s="1"/>
  <c r="I44" i="1"/>
  <c r="G44" i="1"/>
  <c r="G37" i="1"/>
  <c r="G41" i="1" s="1"/>
  <c r="G42" i="1" s="1"/>
  <c r="B26" i="1" a="1"/>
  <c r="B26" i="1" s="1"/>
  <c r="C27" i="1" l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<sst xmlns="http://schemas.openxmlformats.org/spreadsheetml/2006/main" count="169" uniqueCount="90">
  <si>
    <t>x</t>
  </si>
  <si>
    <t>ЦФ</t>
  </si>
  <si>
    <t>x1</t>
  </si>
  <si>
    <t>x2</t>
  </si>
  <si>
    <t>x3</t>
  </si>
  <si>
    <t>огр. 1</t>
  </si>
  <si>
    <t>огр. 2</t>
  </si>
  <si>
    <t>огр. 3</t>
  </si>
  <si>
    <t>&lt;=</t>
  </si>
  <si>
    <t>&gt;=</t>
  </si>
  <si>
    <t>x4</t>
  </si>
  <si>
    <t>x5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</si>
  <si>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</si>
  <si>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</si>
  <si>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</si>
  <si>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</si>
  <si>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</si>
  <si>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</si>
  <si>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</si>
  <si>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</si>
  <si>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</si>
  <si>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</si>
  <si>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</si>
  <si>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</si>
  <si>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</si>
  <si>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</si>
  <si>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</si>
  <si>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</si>
  <si>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</si>
  <si>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</si>
  <si>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</si>
  <si>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</si>
  <si>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</si>
  <si>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</si>
  <si>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</si>
  <si>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</si>
  <si>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</si>
  <si>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</si>
  <si>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</si>
  <si>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</si>
  <si>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</si>
  <si>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</si>
  <si>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</si>
  <si>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</si>
  <si>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</si>
  <si>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</si>
  <si>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</si>
  <si>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</si>
  <si>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</si>
  <si>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</si>
  <si>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</si>
  <si>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</si>
  <si>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</si>
  <si>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</si>
  <si>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</si>
  <si>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</si>
  <si>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</si>
  <si>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</si>
  <si>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</si>
  <si>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</si>
  <si>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</si>
  <si>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</si>
  <si>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</si>
  <si>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</si>
  <si>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</si>
  <si>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</si>
  <si>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</si>
  <si>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</si>
  <si>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</si>
  <si>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</si>
  <si>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</si>
  <si>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</si>
  <si>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</si>
  <si>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</si>
  <si>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</si>
  <si>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</si>
  <si>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</si>
  <si>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</si>
  <si>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</si>
  <si>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</si>
  <si>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 xml:space="preserve"> </t>
  </si>
  <si>
    <t>х6</t>
  </si>
  <si>
    <t>x6</t>
  </si>
  <si>
    <t>Лист: [ОвсеюкЛР07.xlsx]Лист1</t>
  </si>
  <si>
    <t>Отчет создан: 13.12.2021 18:30:00</t>
  </si>
  <si>
    <t>Время решения: 0,032 секунд.</t>
  </si>
  <si>
    <t>Число итераций: 5 Число подзадач: 0</t>
  </si>
  <si>
    <t>$E$5&gt;=$G$5</t>
  </si>
  <si>
    <t>$E$6&lt;=$G$6</t>
  </si>
  <si>
    <t>$E$7&gt;=$G$7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</si>
</sst>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22</v>
      </c>
    </row>
    <row r="2" spans="1:5" x14ac:dyDescent="0.25">
      <c r="A2" s="1" t="s">
        <v>83</v>
      </c>
    </row>
    <row r="3" spans="1:5" x14ac:dyDescent="0.25">
      <c r="A3" s="1" t="s">
        <v>84</v>
      </c>
    </row>
    <row r="4" spans="1:5" x14ac:dyDescent="0.25">
      <c r="A4" s="1" t="s">
        <v>23</v>
      </c>
    </row>
    <row r="5" spans="1:5" x14ac:dyDescent="0.25">
      <c r="A5" s="1" t="s">
        <v>24</v>
      </c>
    </row>
    <row r="6" spans="1:5" x14ac:dyDescent="0.25">
      <c r="A6" s="1"/>
      <c r="B6" t="s">
        <v>25</v>
      </c>
    </row>
    <row r="7" spans="1:5" x14ac:dyDescent="0.25">
      <c r="A7" s="1"/>
      <c r="B7" t="s">
        <v>85</v>
      </c>
    </row>
    <row r="8" spans="1:5" x14ac:dyDescent="0.25">
      <c r="A8" s="1"/>
      <c r="B8" t="s">
        <v>86</v>
      </c>
    </row>
    <row r="9" spans="1:5" x14ac:dyDescent="0.25">
      <c r="A9" s="1" t="s">
        <v>26</v>
      </c>
    </row>
    <row r="10" spans="1:5" x14ac:dyDescent="0.25">
      <c r="B10" t="s">
        <v>27</v>
      </c>
    </row>
    <row r="11" spans="1:5" x14ac:dyDescent="0.25">
      <c r="B11" t="s">
        <v>28</v>
      </c>
    </row>
    <row r="14" spans="1:5" ht="15.75" thickBot="1" x14ac:dyDescent="0.3">
      <c r="A14" t="s">
        <v>29</v>
      </c>
    </row>
    <row r="15" spans="1:5" ht="15.75" thickBot="1" x14ac:dyDescent="0.3">
      <c r="B15" s="17" t="s">
        <v>30</v>
      </c>
      <c r="C15" s="17" t="s">
        <v>31</v>
      </c>
      <c r="D15" s="17" t="s">
        <v>32</v>
      </c>
      <c r="E15" s="17" t="s">
        <v>33</v>
      </c>
    </row>
    <row r="16" spans="1:5" ht="15.75" thickBot="1" x14ac:dyDescent="0.3">
      <c r="B16" s="8" t="s">
        <v>41</v>
      </c>
      <c r="C16" s="8" t="s">
        <v>1</v>
      </c>
      <c r="D16" s="10">
        <v>0</v>
      </c>
      <c r="E16" s="10">
        <v>-414</v>
      </c>
    </row>
    <row r="19" spans="1:7" ht="15.75" thickBot="1" x14ac:dyDescent="0.3">
      <c r="A19" t="s">
        <v>34</v>
      </c>
    </row>
    <row r="20" spans="1:7" ht="15.75" thickBot="1" x14ac:dyDescent="0.3">
      <c r="B20" s="17" t="s">
        <v>30</v>
      </c>
      <c r="C20" s="17" t="s">
        <v>31</v>
      </c>
      <c r="D20" s="17" t="s">
        <v>32</v>
      </c>
      <c r="E20" s="17" t="s">
        <v>33</v>
      </c>
      <c r="F20" s="17" t="s">
        <v>35</v>
      </c>
    </row>
    <row r="21" spans="1:7" x14ac:dyDescent="0.25">
      <c r="B21" s="9" t="s">
        <v>42</v>
      </c>
      <c r="C21" s="9" t="s">
        <v>43</v>
      </c>
      <c r="D21" s="11">
        <v>0</v>
      </c>
      <c r="E21" s="11">
        <v>0</v>
      </c>
      <c r="F21" s="9" t="s">
        <v>44</v>
      </c>
    </row>
    <row r="22" spans="1:7" x14ac:dyDescent="0.25">
      <c r="B22" s="9" t="s">
        <v>45</v>
      </c>
      <c r="C22" s="9" t="s">
        <v>46</v>
      </c>
      <c r="D22" s="11">
        <v>0</v>
      </c>
      <c r="E22" s="11">
        <v>0</v>
      </c>
      <c r="F22" s="9" t="s">
        <v>44</v>
      </c>
    </row>
    <row r="23" spans="1:7" ht="15.75" thickBot="1" x14ac:dyDescent="0.3">
      <c r="B23" s="8" t="s">
        <v>47</v>
      </c>
      <c r="C23" s="8" t="s">
        <v>48</v>
      </c>
      <c r="D23" s="10">
        <v>0</v>
      </c>
      <c r="E23" s="10">
        <v>207</v>
      </c>
      <c r="F23" s="8" t="s">
        <v>44</v>
      </c>
    </row>
    <row r="26" spans="1:7" ht="15.75" thickBot="1" x14ac:dyDescent="0.3">
      <c r="A26" t="s">
        <v>36</v>
      </c>
    </row>
    <row r="27" spans="1:7" ht="15.75" thickBot="1" x14ac:dyDescent="0.3">
      <c r="B27" s="17" t="s">
        <v>30</v>
      </c>
      <c r="C27" s="17" t="s">
        <v>31</v>
      </c>
      <c r="D27" s="17" t="s">
        <v>37</v>
      </c>
      <c r="E27" s="17" t="s">
        <v>38</v>
      </c>
      <c r="F27" s="17" t="s">
        <v>39</v>
      </c>
      <c r="G27" s="17" t="s">
        <v>40</v>
      </c>
    </row>
    <row r="28" spans="1:7" x14ac:dyDescent="0.25">
      <c r="B28" s="9" t="s">
        <v>49</v>
      </c>
      <c r="C28" s="9" t="s">
        <v>5</v>
      </c>
      <c r="D28" s="11">
        <v>621</v>
      </c>
      <c r="E28" s="9" t="s">
        <v>87</v>
      </c>
      <c r="F28" s="9" t="s">
        <v>52</v>
      </c>
      <c r="G28" s="11">
        <v>566</v>
      </c>
    </row>
    <row r="29" spans="1:7" x14ac:dyDescent="0.25">
      <c r="B29" s="9" t="s">
        <v>51</v>
      </c>
      <c r="C29" s="9" t="s">
        <v>6</v>
      </c>
      <c r="D29" s="11">
        <v>207</v>
      </c>
      <c r="E29" s="9" t="s">
        <v>88</v>
      </c>
      <c r="F29" s="9" t="s">
        <v>50</v>
      </c>
      <c r="G29" s="9">
        <v>0</v>
      </c>
    </row>
    <row r="30" spans="1:7" x14ac:dyDescent="0.25">
      <c r="B30" s="9" t="s">
        <v>53</v>
      </c>
      <c r="C30" s="9" t="s">
        <v>7</v>
      </c>
      <c r="D30" s="11">
        <v>414</v>
      </c>
      <c r="E30" s="9" t="s">
        <v>89</v>
      </c>
      <c r="F30" s="9" t="s">
        <v>52</v>
      </c>
      <c r="G30" s="11">
        <v>232</v>
      </c>
    </row>
    <row r="31" spans="1:7" x14ac:dyDescent="0.25">
      <c r="B31" s="9" t="s">
        <v>42</v>
      </c>
      <c r="C31" s="9" t="s">
        <v>43</v>
      </c>
      <c r="D31" s="11">
        <v>0</v>
      </c>
      <c r="E31" s="9" t="s">
        <v>54</v>
      </c>
      <c r="F31" s="9" t="s">
        <v>50</v>
      </c>
      <c r="G31" s="11">
        <v>0</v>
      </c>
    </row>
    <row r="32" spans="1:7" x14ac:dyDescent="0.25">
      <c r="B32" s="9" t="s">
        <v>45</v>
      </c>
      <c r="C32" s="9" t="s">
        <v>46</v>
      </c>
      <c r="D32" s="11">
        <v>0</v>
      </c>
      <c r="E32" s="9" t="s">
        <v>55</v>
      </c>
      <c r="F32" s="9" t="s">
        <v>50</v>
      </c>
      <c r="G32" s="11">
        <v>0</v>
      </c>
    </row>
    <row r="33" spans="2:7" ht="15.75" thickBot="1" x14ac:dyDescent="0.3">
      <c r="B33" s="8" t="s">
        <v>47</v>
      </c>
      <c r="C33" s="8" t="s">
        <v>48</v>
      </c>
      <c r="D33" s="10">
        <v>207</v>
      </c>
      <c r="E33" s="8" t="s">
        <v>56</v>
      </c>
      <c r="F33" s="8" t="s">
        <v>52</v>
      </c>
      <c r="G33" s="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57</v>
      </c>
    </row>
    <row r="2" spans="1:8" x14ac:dyDescent="0.25">
      <c r="A2" s="1" t="s">
        <v>83</v>
      </c>
    </row>
    <row r="3" spans="1:8" x14ac:dyDescent="0.25">
      <c r="A3" s="1" t="s">
        <v>84</v>
      </c>
    </row>
    <row r="6" spans="1:8" ht="15.75" thickBot="1" x14ac:dyDescent="0.3">
      <c r="A6" t="s">
        <v>34</v>
      </c>
    </row>
    <row r="7" spans="1:8" x14ac:dyDescent="0.25">
      <c r="B7" s="18"/>
      <c r="C7" s="18"/>
      <c r="D7" s="18" t="s">
        <v>58</v>
      </c>
      <c r="E7" s="18" t="s">
        <v>60</v>
      </c>
      <c r="F7" s="18" t="s">
        <v>62</v>
      </c>
      <c r="G7" s="18" t="s">
        <v>64</v>
      </c>
      <c r="H7" s="18" t="s">
        <v>64</v>
      </c>
    </row>
    <row r="8" spans="1:8" ht="15.75" thickBot="1" x14ac:dyDescent="0.3">
      <c r="B8" s="19" t="s">
        <v>30</v>
      </c>
      <c r="C8" s="19" t="s">
        <v>31</v>
      </c>
      <c r="D8" s="19" t="s">
        <v>59</v>
      </c>
      <c r="E8" s="19" t="s">
        <v>61</v>
      </c>
      <c r="F8" s="19" t="s">
        <v>63</v>
      </c>
      <c r="G8" s="19" t="s">
        <v>65</v>
      </c>
      <c r="H8" s="19" t="s">
        <v>66</v>
      </c>
    </row>
    <row r="9" spans="1:8" x14ac:dyDescent="0.25">
      <c r="B9" s="9" t="s">
        <v>42</v>
      </c>
      <c r="C9" s="9" t="s">
        <v>43</v>
      </c>
      <c r="D9" s="9">
        <v>0</v>
      </c>
      <c r="E9" s="9">
        <v>11</v>
      </c>
      <c r="F9" s="9">
        <v>9</v>
      </c>
      <c r="G9" s="9">
        <v>1E+30</v>
      </c>
      <c r="H9" s="9">
        <v>11</v>
      </c>
    </row>
    <row r="10" spans="1:8" x14ac:dyDescent="0.25">
      <c r="B10" s="9" t="s">
        <v>45</v>
      </c>
      <c r="C10" s="9" t="s">
        <v>46</v>
      </c>
      <c r="D10" s="9">
        <v>0</v>
      </c>
      <c r="E10" s="9">
        <v>9</v>
      </c>
      <c r="F10" s="9">
        <v>3</v>
      </c>
      <c r="G10" s="9">
        <v>1E+30</v>
      </c>
      <c r="H10" s="9">
        <v>9</v>
      </c>
    </row>
    <row r="11" spans="1:8" ht="15.75" thickBot="1" x14ac:dyDescent="0.3">
      <c r="B11" s="8" t="s">
        <v>47</v>
      </c>
      <c r="C11" s="8" t="s">
        <v>48</v>
      </c>
      <c r="D11" s="8">
        <v>207</v>
      </c>
      <c r="E11" s="8">
        <v>0</v>
      </c>
      <c r="F11" s="8">
        <v>-2</v>
      </c>
      <c r="G11" s="8">
        <v>2</v>
      </c>
      <c r="H11" s="8">
        <v>1E+30</v>
      </c>
    </row>
    <row r="13" spans="1:8" ht="15.75" thickBot="1" x14ac:dyDescent="0.3">
      <c r="A13" t="s">
        <v>36</v>
      </c>
    </row>
    <row r="14" spans="1:8" x14ac:dyDescent="0.25">
      <c r="B14" s="18"/>
      <c r="C14" s="18"/>
      <c r="D14" s="18" t="s">
        <v>58</v>
      </c>
      <c r="E14" s="18" t="s">
        <v>67</v>
      </c>
      <c r="F14" s="18" t="s">
        <v>69</v>
      </c>
      <c r="G14" s="18" t="s">
        <v>64</v>
      </c>
      <c r="H14" s="18" t="s">
        <v>64</v>
      </c>
    </row>
    <row r="15" spans="1:8" ht="15.75" thickBot="1" x14ac:dyDescent="0.3">
      <c r="B15" s="19" t="s">
        <v>30</v>
      </c>
      <c r="C15" s="19" t="s">
        <v>31</v>
      </c>
      <c r="D15" s="19" t="s">
        <v>59</v>
      </c>
      <c r="E15" s="19" t="s">
        <v>68</v>
      </c>
      <c r="F15" s="19" t="s">
        <v>70</v>
      </c>
      <c r="G15" s="19" t="s">
        <v>65</v>
      </c>
      <c r="H15" s="19" t="s">
        <v>66</v>
      </c>
    </row>
    <row r="16" spans="1:8" x14ac:dyDescent="0.25">
      <c r="B16" s="9" t="s">
        <v>49</v>
      </c>
      <c r="C16" s="9" t="s">
        <v>5</v>
      </c>
      <c r="D16" s="9">
        <v>621</v>
      </c>
      <c r="E16" s="9">
        <v>0</v>
      </c>
      <c r="F16" s="9">
        <v>55</v>
      </c>
      <c r="G16" s="9">
        <v>566</v>
      </c>
      <c r="H16" s="9">
        <v>1E+30</v>
      </c>
    </row>
    <row r="17" spans="2:8" x14ac:dyDescent="0.25">
      <c r="B17" s="9" t="s">
        <v>51</v>
      </c>
      <c r="C17" s="9" t="s">
        <v>6</v>
      </c>
      <c r="D17" s="9">
        <v>207</v>
      </c>
      <c r="E17" s="9">
        <v>-2</v>
      </c>
      <c r="F17" s="9">
        <v>207</v>
      </c>
      <c r="G17" s="9">
        <v>1E+30</v>
      </c>
      <c r="H17" s="9">
        <v>115.99999999999999</v>
      </c>
    </row>
    <row r="18" spans="2:8" ht="15.75" thickBot="1" x14ac:dyDescent="0.3">
      <c r="B18" s="8" t="s">
        <v>53</v>
      </c>
      <c r="C18" s="8" t="s">
        <v>7</v>
      </c>
      <c r="D18" s="8">
        <v>414</v>
      </c>
      <c r="E18" s="8">
        <v>0</v>
      </c>
      <c r="F18" s="8">
        <v>182</v>
      </c>
      <c r="G18" s="8">
        <v>231.99999999999997</v>
      </c>
      <c r="H18" s="8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1" zoomScale="108" workbookViewId="0">
      <selection activeCell="I59" sqref="I59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3">
        <v>0</v>
      </c>
      <c r="C2" s="3">
        <v>0</v>
      </c>
      <c r="D2" s="3">
        <v>207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9</v>
      </c>
      <c r="C3" s="3">
        <v>3</v>
      </c>
      <c r="D3" s="3">
        <v>-2</v>
      </c>
      <c r="E3" s="5"/>
      <c r="F3" s="5">
        <f>SUMPRODUCT(B2:D2,B3:D3)</f>
        <v>-414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1</v>
      </c>
      <c r="C5" s="3">
        <v>3</v>
      </c>
      <c r="D5" s="3">
        <v>3</v>
      </c>
      <c r="E5" s="14">
        <f>SUMPRODUCT(B5:D5,$B$2:$D$2)</f>
        <v>621</v>
      </c>
      <c r="F5" s="3" t="s">
        <v>9</v>
      </c>
      <c r="G5" s="3">
        <v>55</v>
      </c>
      <c r="H5" s="2"/>
      <c r="I5" s="13">
        <f>E5-G5</f>
        <v>566</v>
      </c>
      <c r="J5" s="3" t="s">
        <v>10</v>
      </c>
      <c r="K5" s="2"/>
      <c r="L5" s="2"/>
    </row>
    <row r="6" spans="1:12" x14ac:dyDescent="0.25">
      <c r="A6" s="3" t="s">
        <v>6</v>
      </c>
      <c r="B6" s="3">
        <v>1</v>
      </c>
      <c r="C6" s="3">
        <v>3</v>
      </c>
      <c r="D6" s="3">
        <v>1</v>
      </c>
      <c r="E6" s="14">
        <f t="shared" ref="E6:E7" si="0">SUMPRODUCT(B6:D6,$B$2:$D$2)</f>
        <v>207</v>
      </c>
      <c r="F6" s="3" t="s">
        <v>8</v>
      </c>
      <c r="G6" s="3">
        <v>207</v>
      </c>
      <c r="H6" s="2"/>
      <c r="I6" s="13">
        <f>E6-G6</f>
        <v>0</v>
      </c>
      <c r="J6" s="3" t="s">
        <v>11</v>
      </c>
      <c r="K6" s="2"/>
      <c r="L6" s="2"/>
    </row>
    <row r="7" spans="1:12" x14ac:dyDescent="0.25">
      <c r="A7" s="3" t="s">
        <v>7</v>
      </c>
      <c r="B7" s="3">
        <v>1</v>
      </c>
      <c r="C7" s="3">
        <v>2</v>
      </c>
      <c r="D7" s="3">
        <v>2</v>
      </c>
      <c r="E7" s="3">
        <f t="shared" si="0"/>
        <v>414</v>
      </c>
      <c r="F7" s="3" t="s">
        <v>9</v>
      </c>
      <c r="G7" s="3">
        <v>182</v>
      </c>
      <c r="H7" s="2"/>
      <c r="I7" s="15">
        <f>E7-G7</f>
        <v>232</v>
      </c>
      <c r="J7" s="16" t="s">
        <v>81</v>
      </c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12</v>
      </c>
      <c r="B9" s="2"/>
      <c r="C9" s="2"/>
      <c r="D9" s="2"/>
      <c r="E9" s="2"/>
      <c r="F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10</v>
      </c>
      <c r="F10" s="3" t="s">
        <v>11</v>
      </c>
      <c r="G10" s="12" t="s">
        <v>82</v>
      </c>
      <c r="H10" s="2"/>
      <c r="I10" s="2"/>
      <c r="J10" s="2"/>
      <c r="K10" s="2"/>
      <c r="L10" s="2"/>
    </row>
    <row r="11" spans="1:12" x14ac:dyDescent="0.25">
      <c r="A11" s="5" t="s">
        <v>13</v>
      </c>
      <c r="B11" s="3">
        <f>B3</f>
        <v>9</v>
      </c>
      <c r="C11" s="3">
        <f>C3</f>
        <v>3</v>
      </c>
      <c r="D11" s="3">
        <f>D3</f>
        <v>-2</v>
      </c>
      <c r="E11" s="3">
        <v>0</v>
      </c>
      <c r="F11" s="3">
        <v>0</v>
      </c>
      <c r="G11" s="12">
        <v>0</v>
      </c>
      <c r="H11" s="2"/>
      <c r="I11" s="2"/>
      <c r="J11" s="2"/>
      <c r="K11" s="2"/>
      <c r="L11" s="2"/>
    </row>
    <row r="12" spans="1:12" x14ac:dyDescent="0.25">
      <c r="A12" s="5" t="s">
        <v>14</v>
      </c>
      <c r="B12" s="3">
        <f>B5</f>
        <v>1</v>
      </c>
      <c r="C12" s="3">
        <f t="shared" ref="B12:D14" si="1">C5</f>
        <v>3</v>
      </c>
      <c r="D12" s="3">
        <f t="shared" si="1"/>
        <v>3</v>
      </c>
      <c r="E12" s="3">
        <v>-1</v>
      </c>
      <c r="F12" s="3">
        <v>0</v>
      </c>
      <c r="G12" s="12">
        <v>0</v>
      </c>
      <c r="H12" s="2"/>
      <c r="I12" s="2"/>
      <c r="J12" s="2"/>
      <c r="K12" s="2"/>
      <c r="L12" s="2"/>
    </row>
    <row r="13" spans="1:12" x14ac:dyDescent="0.25">
      <c r="A13" s="5"/>
      <c r="B13" s="3">
        <f>B6</f>
        <v>1</v>
      </c>
      <c r="C13" s="3">
        <f t="shared" si="1"/>
        <v>3</v>
      </c>
      <c r="D13" s="3">
        <f t="shared" si="1"/>
        <v>1</v>
      </c>
      <c r="E13" s="3">
        <v>0</v>
      </c>
      <c r="F13" s="3">
        <v>1</v>
      </c>
      <c r="G13" s="12">
        <v>0</v>
      </c>
      <c r="H13" s="2"/>
      <c r="I13" s="2"/>
      <c r="J13" s="2"/>
      <c r="K13" s="2"/>
      <c r="L13" s="2"/>
    </row>
    <row r="14" spans="1:12" x14ac:dyDescent="0.25">
      <c r="A14" s="5"/>
      <c r="B14" s="3">
        <f>B7</f>
        <v>1</v>
      </c>
      <c r="C14" s="3">
        <f t="shared" si="1"/>
        <v>2</v>
      </c>
      <c r="D14" s="3">
        <f t="shared" si="1"/>
        <v>2</v>
      </c>
      <c r="E14" s="3">
        <v>0</v>
      </c>
      <c r="F14" s="3">
        <v>0</v>
      </c>
      <c r="G14" s="12">
        <v>-1</v>
      </c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4</v>
      </c>
      <c r="C16" s="3" t="s">
        <v>10</v>
      </c>
      <c r="D16" s="3" t="s">
        <v>82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15</v>
      </c>
      <c r="B17" s="3">
        <f>D12</f>
        <v>3</v>
      </c>
      <c r="C17" s="6">
        <f>E12</f>
        <v>-1</v>
      </c>
      <c r="D17" s="3">
        <f>G12</f>
        <v>0</v>
      </c>
      <c r="E17" s="5"/>
      <c r="F17" s="2"/>
      <c r="G17" s="2"/>
      <c r="H17" s="2" t="s">
        <v>16</v>
      </c>
      <c r="I17" s="3">
        <f>D3</f>
        <v>-2</v>
      </c>
      <c r="J17" s="2"/>
      <c r="K17" s="2" t="s">
        <v>17</v>
      </c>
      <c r="L17" s="13">
        <f>D2</f>
        <v>207</v>
      </c>
    </row>
    <row r="18" spans="1:12" x14ac:dyDescent="0.25">
      <c r="A18" s="2"/>
      <c r="B18" s="3">
        <f>D13</f>
        <v>1</v>
      </c>
      <c r="C18" s="6">
        <v>0</v>
      </c>
      <c r="D18" s="3">
        <f>G13</f>
        <v>0</v>
      </c>
      <c r="E18" s="5"/>
      <c r="F18" s="2"/>
      <c r="G18" s="2"/>
      <c r="H18" s="2"/>
      <c r="I18" s="3">
        <f>E11</f>
        <v>0</v>
      </c>
      <c r="J18" s="2"/>
      <c r="K18" s="2"/>
      <c r="L18" s="13">
        <f>I5</f>
        <v>566</v>
      </c>
    </row>
    <row r="19" spans="1:12" x14ac:dyDescent="0.25">
      <c r="A19" s="2"/>
      <c r="B19" s="3">
        <f>D14</f>
        <v>2</v>
      </c>
      <c r="C19" s="6">
        <v>0</v>
      </c>
      <c r="D19" s="3">
        <f>G14</f>
        <v>-1</v>
      </c>
      <c r="E19" s="5"/>
      <c r="F19" s="2"/>
      <c r="G19" s="2"/>
      <c r="H19" s="2"/>
      <c r="I19" s="3">
        <f>F11</f>
        <v>0</v>
      </c>
      <c r="J19" s="2"/>
      <c r="K19" s="2"/>
      <c r="L19" s="13">
        <f>I7</f>
        <v>232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18</v>
      </c>
      <c r="B22" s="3">
        <f t="array" ref="B22:D24">MINVERSE(B17:D19)</f>
        <v>0</v>
      </c>
      <c r="C22" s="3">
        <v>1</v>
      </c>
      <c r="D22" s="3">
        <v>0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-1</v>
      </c>
      <c r="C23" s="3">
        <v>3</v>
      </c>
      <c r="D23" s="3">
        <v>0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0</v>
      </c>
      <c r="C24" s="3">
        <v>2</v>
      </c>
      <c r="D24" s="3">
        <v>-1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19</v>
      </c>
      <c r="B26" s="7">
        <f t="array" ref="B26:D28">TRANSPOSE(B22:D24)</f>
        <v>0</v>
      </c>
      <c r="C26" s="7">
        <v>-1</v>
      </c>
      <c r="D26" s="7">
        <v>0</v>
      </c>
    </row>
    <row r="27" spans="1:12" x14ac:dyDescent="0.25">
      <c r="B27" s="7">
        <v>1</v>
      </c>
      <c r="C27" s="7">
        <v>3</v>
      </c>
      <c r="D27" s="7">
        <v>2</v>
      </c>
    </row>
    <row r="28" spans="1:12" x14ac:dyDescent="0.25">
      <c r="B28" s="7">
        <v>0</v>
      </c>
      <c r="C28" s="7">
        <v>0</v>
      </c>
      <c r="D28" s="7">
        <v>-1</v>
      </c>
    </row>
    <row r="30" spans="1:12" x14ac:dyDescent="0.25">
      <c r="A30" s="2" t="s">
        <v>20</v>
      </c>
      <c r="B30" s="7">
        <f t="array" ref="B30:B32">MMULT(B26:D28,I17:I19)</f>
        <v>0</v>
      </c>
    </row>
    <row r="31" spans="1:12" x14ac:dyDescent="0.25">
      <c r="B31" s="7">
        <v>-2</v>
      </c>
    </row>
    <row r="32" spans="1:12" x14ac:dyDescent="0.25">
      <c r="B32" s="7">
        <v>0</v>
      </c>
    </row>
    <row r="34" spans="1:10" x14ac:dyDescent="0.25">
      <c r="A34" s="1" t="s">
        <v>21</v>
      </c>
    </row>
    <row r="36" spans="1:10" x14ac:dyDescent="0.25">
      <c r="A36" s="2" t="s">
        <v>17</v>
      </c>
      <c r="B36" s="3">
        <f>L17</f>
        <v>207</v>
      </c>
      <c r="D36" s="2" t="s">
        <v>5</v>
      </c>
      <c r="E36" s="12">
        <f>B22</f>
        <v>0</v>
      </c>
      <c r="G36" s="12" t="str">
        <f>IF(E36&gt;0,B36/E36,"inf")</f>
        <v>inf</v>
      </c>
      <c r="I36" s="12" t="str">
        <f>IF(E36&lt;0,-B36/E36,"inf")</f>
        <v>inf</v>
      </c>
    </row>
    <row r="37" spans="1:10" x14ac:dyDescent="0.25">
      <c r="B37" s="3">
        <f>L18</f>
        <v>566</v>
      </c>
      <c r="E37" s="12">
        <f>B23</f>
        <v>-1</v>
      </c>
      <c r="G37" s="12" t="str">
        <f>IF(E37&gt;0,B37/E37,"inf")</f>
        <v>inf</v>
      </c>
      <c r="I37" s="12">
        <f>IF(E37&lt;0,-B37/E37,"inf")</f>
        <v>566</v>
      </c>
    </row>
    <row r="38" spans="1:10" x14ac:dyDescent="0.25">
      <c r="B38" s="3">
        <f>L19</f>
        <v>232</v>
      </c>
      <c r="E38" s="12">
        <f>B24</f>
        <v>0</v>
      </c>
      <c r="G38" s="12" t="str">
        <f>IF(E38&gt;0,B38/E38,"inf")</f>
        <v>inf</v>
      </c>
      <c r="I38" s="12" t="str">
        <f t="shared" ref="I38" si="2">IF(E38&lt;0,-B38/E38,"inf")</f>
        <v>inf</v>
      </c>
    </row>
    <row r="40" spans="1:10" x14ac:dyDescent="0.25">
      <c r="G40" s="2" t="s">
        <v>71</v>
      </c>
      <c r="H40" s="2" t="s">
        <v>73</v>
      </c>
      <c r="I40" s="2" t="s">
        <v>72</v>
      </c>
    </row>
    <row r="41" spans="1:10" x14ac:dyDescent="0.25">
      <c r="F41" t="s">
        <v>74</v>
      </c>
      <c r="G41" s="2" t="str">
        <f>G37</f>
        <v>inf</v>
      </c>
      <c r="H41" s="2">
        <f>G5</f>
        <v>55</v>
      </c>
      <c r="I41" s="2">
        <f>I37</f>
        <v>566</v>
      </c>
    </row>
    <row r="42" spans="1:10" x14ac:dyDescent="0.25">
      <c r="F42" t="s">
        <v>75</v>
      </c>
      <c r="G42" s="2" t="str">
        <f>IF(ISNUMBER(G41),H41-G41,"inf")</f>
        <v>inf</v>
      </c>
      <c r="H42" s="2" t="s">
        <v>77</v>
      </c>
      <c r="I42" s="2">
        <f>IF(ISNUMBER(I41),H41+I41,"inf")</f>
        <v>621</v>
      </c>
      <c r="J42" t="s">
        <v>76</v>
      </c>
    </row>
    <row r="44" spans="1:10" x14ac:dyDescent="0.25">
      <c r="A44" s="2" t="s">
        <v>17</v>
      </c>
      <c r="B44" s="3">
        <f t="array" ref="B44:B46">B36:B38</f>
        <v>207</v>
      </c>
      <c r="D44" s="2" t="s">
        <v>6</v>
      </c>
      <c r="E44" s="12">
        <f>C22</f>
        <v>1</v>
      </c>
      <c r="G44" s="12">
        <f>IF(E44&gt;0,B44/E44,"inf")</f>
        <v>207</v>
      </c>
      <c r="I44" s="12" t="str">
        <f>IF(E44&lt;0,-B44/E44,"inf")</f>
        <v>inf</v>
      </c>
    </row>
    <row r="45" spans="1:10" x14ac:dyDescent="0.25">
      <c r="B45" s="3">
        <v>566</v>
      </c>
      <c r="D45" s="2"/>
      <c r="E45" s="12">
        <f t="shared" ref="E45:E46" si="3">C23</f>
        <v>3</v>
      </c>
      <c r="G45" s="12">
        <f>IF(E45&gt;0,B45/E45,"inf")</f>
        <v>188.66666666666666</v>
      </c>
      <c r="I45" s="12" t="str">
        <f t="shared" ref="I45" si="4">IF(E45&lt;0,-B45/E45,"inf")</f>
        <v>inf</v>
      </c>
    </row>
    <row r="46" spans="1:10" x14ac:dyDescent="0.25">
      <c r="B46" s="3">
        <v>232</v>
      </c>
      <c r="D46" s="2"/>
      <c r="E46" s="12">
        <f t="shared" si="3"/>
        <v>2</v>
      </c>
      <c r="G46" s="12">
        <f>IF(E46&gt;0,B46/E46,"inf")</f>
        <v>116</v>
      </c>
      <c r="I46" s="12" t="str">
        <f>IF(E46&lt;0,-B46/E46,"inf")</f>
        <v>inf</v>
      </c>
    </row>
    <row r="47" spans="1:10" x14ac:dyDescent="0.25">
      <c r="D47" s="2"/>
      <c r="E47" s="2"/>
    </row>
    <row r="48" spans="1:10" x14ac:dyDescent="0.25">
      <c r="G48" s="2" t="s">
        <v>71</v>
      </c>
      <c r="H48" s="2" t="s">
        <v>78</v>
      </c>
      <c r="I48" s="2" t="s">
        <v>72</v>
      </c>
    </row>
    <row r="49" spans="1:12" x14ac:dyDescent="0.25">
      <c r="F49" t="s">
        <v>74</v>
      </c>
      <c r="G49" s="2">
        <f>G46</f>
        <v>116</v>
      </c>
      <c r="H49" s="2">
        <f>G6</f>
        <v>207</v>
      </c>
      <c r="I49" s="2" t="str">
        <f>I46</f>
        <v>inf</v>
      </c>
    </row>
    <row r="50" spans="1:12" x14ac:dyDescent="0.25">
      <c r="F50" t="s">
        <v>75</v>
      </c>
      <c r="G50" s="2">
        <f>IF(ISNUMBER(G49),H49-G49,"inf")</f>
        <v>91</v>
      </c>
      <c r="H50" s="2" t="s">
        <v>77</v>
      </c>
      <c r="I50" s="2" t="str">
        <f>IF(ISNUMBER(I49),H49+I49,"inf")</f>
        <v>inf</v>
      </c>
      <c r="J50" t="s">
        <v>76</v>
      </c>
    </row>
    <row r="52" spans="1:12" x14ac:dyDescent="0.25">
      <c r="A52" s="2" t="s">
        <v>17</v>
      </c>
      <c r="B52" s="3">
        <f t="array" ref="B52:B54">B36:B38</f>
        <v>207</v>
      </c>
      <c r="D52" s="2" t="s">
        <v>7</v>
      </c>
      <c r="E52" s="12">
        <f>D22</f>
        <v>0</v>
      </c>
      <c r="G52" s="12" t="str">
        <f>IF(E52&gt;0,B52/E52,"inf")</f>
        <v>inf</v>
      </c>
      <c r="I52" s="12" t="str">
        <f>IF(E52&lt;0,-B52/E52,"inf")</f>
        <v>inf</v>
      </c>
    </row>
    <row r="53" spans="1:12" x14ac:dyDescent="0.25">
      <c r="B53" s="3">
        <v>566</v>
      </c>
      <c r="E53" s="12">
        <f t="shared" ref="E53:E54" si="5">D23</f>
        <v>0</v>
      </c>
      <c r="G53" s="12" t="str">
        <f>IF(E53&gt;0,B53/E53,"inf")</f>
        <v>inf</v>
      </c>
      <c r="I53" s="12" t="str">
        <f>IF(E53&lt;0,-B53/E53,"inf")</f>
        <v>inf</v>
      </c>
    </row>
    <row r="54" spans="1:12" x14ac:dyDescent="0.25">
      <c r="B54" s="3">
        <v>232</v>
      </c>
      <c r="E54" s="12">
        <f t="shared" si="5"/>
        <v>-1</v>
      </c>
      <c r="G54" s="12" t="str">
        <f t="shared" ref="G54" si="6">IF(E54&gt;0,B54/E54,"inf")</f>
        <v>inf</v>
      </c>
      <c r="I54" s="12">
        <f>IF(E54&lt;0,-B54/E54,"inf")</f>
        <v>232</v>
      </c>
    </row>
    <row r="55" spans="1:12" x14ac:dyDescent="0.25">
      <c r="L55" t="s">
        <v>80</v>
      </c>
    </row>
    <row r="56" spans="1:12" x14ac:dyDescent="0.25">
      <c r="G56" s="2" t="s">
        <v>71</v>
      </c>
      <c r="H56" s="2" t="s">
        <v>79</v>
      </c>
      <c r="I56" s="2" t="s">
        <v>72</v>
      </c>
    </row>
    <row r="57" spans="1:12" x14ac:dyDescent="0.25">
      <c r="F57" t="s">
        <v>74</v>
      </c>
      <c r="G57" s="2" t="str">
        <f>G54</f>
        <v>inf</v>
      </c>
      <c r="H57" s="2">
        <f>G7</f>
        <v>182</v>
      </c>
      <c r="I57" s="2">
        <f>I54</f>
        <v>232</v>
      </c>
    </row>
    <row r="58" spans="1:12" x14ac:dyDescent="0.25">
      <c r="F58" t="s">
        <v>75</v>
      </c>
      <c r="G58" s="2" t="str">
        <f>IF(ISNUMBER(G57),H57-G57,"inf")</f>
        <v>inf</v>
      </c>
      <c r="H58" s="2" t="s">
        <v>77</v>
      </c>
      <c r="I58" s="2">
        <f>IF(ISNUMBER(I57),H57+I57,"inf")</f>
        <v>414</v>
      </c>
      <c r="J5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об устойчивости 1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2021-12-13T15:45:53Z</dcterms:modified>
</cp:coreProperties>
</file>