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3\Лабы САиИО\2 сем\"/>
    </mc:Choice>
  </mc:AlternateContent>
  <bookViews>
    <workbookView xWindow="0" yWindow="1800" windowWidth="15960" windowHeight="592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S15" i="1"/>
  <c r="S16" i="1"/>
  <c r="S17" i="1"/>
  <c r="S13" i="1"/>
  <c r="S4" i="1"/>
  <c r="S5" i="1"/>
  <c r="S6" i="1"/>
  <c r="S7" i="1"/>
  <c r="S3" i="1"/>
  <c r="H13" i="1" l="1"/>
  <c r="B10" i="1" l="1"/>
  <c r="M3" i="1" l="1"/>
  <c r="B13" i="1"/>
  <c r="M13" i="1" s="1"/>
  <c r="B22" i="1"/>
  <c r="B23" i="1"/>
  <c r="B24" i="1"/>
  <c r="B25" i="1"/>
  <c r="B21" i="1"/>
  <c r="C22" i="1"/>
  <c r="C23" i="1"/>
  <c r="C24" i="1"/>
  <c r="C25" i="1"/>
  <c r="C21" i="1"/>
  <c r="H3" i="1"/>
  <c r="H4" i="1"/>
  <c r="H5" i="1"/>
  <c r="H6" i="1"/>
  <c r="H7" i="1"/>
  <c r="M4" i="1"/>
  <c r="N3" i="1"/>
  <c r="O3" i="1"/>
  <c r="P3" i="1"/>
  <c r="Q3" i="1"/>
  <c r="R3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C10" i="1"/>
  <c r="D10" i="1"/>
  <c r="D13" i="1" s="1"/>
  <c r="O13" i="1" s="1"/>
  <c r="E10" i="1"/>
  <c r="E17" i="1" s="1"/>
  <c r="P17" i="1" s="1"/>
  <c r="F10" i="1"/>
  <c r="F14" i="1" s="1"/>
  <c r="Q14" i="1" s="1"/>
  <c r="G10" i="1"/>
  <c r="G14" i="1" s="1"/>
  <c r="R14" i="1" s="1"/>
  <c r="C13" i="1" l="1"/>
  <c r="N13" i="1" s="1"/>
  <c r="D21" i="1"/>
  <c r="E21" i="1" s="1"/>
  <c r="F21" i="1" s="1"/>
  <c r="D25" i="1"/>
  <c r="E25" i="1" s="1"/>
  <c r="F25" i="1" s="1"/>
  <c r="D24" i="1"/>
  <c r="E24" i="1" s="1"/>
  <c r="D23" i="1"/>
  <c r="E23" i="1" s="1"/>
  <c r="D22" i="1"/>
  <c r="I8" i="1"/>
  <c r="E16" i="1"/>
  <c r="P16" i="1" s="1"/>
  <c r="C14" i="1"/>
  <c r="N14" i="1" s="1"/>
  <c r="E14" i="1"/>
  <c r="P14" i="1" s="1"/>
  <c r="F17" i="1"/>
  <c r="Q17" i="1" s="1"/>
  <c r="B14" i="1"/>
  <c r="E15" i="1"/>
  <c r="P15" i="1" s="1"/>
  <c r="F16" i="1"/>
  <c r="Q16" i="1" s="1"/>
  <c r="F15" i="1"/>
  <c r="Q15" i="1" s="1"/>
  <c r="B16" i="1"/>
  <c r="C17" i="1"/>
  <c r="N17" i="1" s="1"/>
  <c r="F13" i="1"/>
  <c r="Q13" i="1" s="1"/>
  <c r="B17" i="1"/>
  <c r="M17" i="1" s="1"/>
  <c r="B15" i="1"/>
  <c r="C16" i="1"/>
  <c r="N16" i="1" s="1"/>
  <c r="E13" i="1"/>
  <c r="P13" i="1" s="1"/>
  <c r="G13" i="1"/>
  <c r="R13" i="1" s="1"/>
  <c r="C15" i="1"/>
  <c r="N15" i="1" s="1"/>
  <c r="G17" i="1"/>
  <c r="R17" i="1" s="1"/>
  <c r="G16" i="1"/>
  <c r="R16" i="1" s="1"/>
  <c r="G15" i="1"/>
  <c r="R15" i="1" s="1"/>
  <c r="D17" i="1"/>
  <c r="O17" i="1" s="1"/>
  <c r="D16" i="1"/>
  <c r="O16" i="1" s="1"/>
  <c r="D15" i="1"/>
  <c r="O15" i="1" s="1"/>
  <c r="D14" i="1"/>
  <c r="O14" i="1" s="1"/>
  <c r="S8" i="1" l="1"/>
  <c r="D26" i="1"/>
  <c r="F24" i="1"/>
  <c r="E22" i="1"/>
  <c r="F22" i="1" s="1"/>
  <c r="F23" i="1"/>
  <c r="E26" i="1"/>
  <c r="M14" i="1"/>
  <c r="H14" i="1"/>
  <c r="M15" i="1"/>
  <c r="H15" i="1"/>
  <c r="M16" i="1"/>
  <c r="H16" i="1"/>
  <c r="F26" i="1" l="1"/>
  <c r="I17" i="1"/>
  <c r="S18" i="1"/>
</calcChain>
</file>

<file path=xl/sharedStrings.xml><?xml version="1.0" encoding="utf-8"?>
<sst xmlns="http://schemas.openxmlformats.org/spreadsheetml/2006/main" count="79" uniqueCount="36">
  <si>
    <t>A1</t>
  </si>
  <si>
    <t>A2</t>
  </si>
  <si>
    <t>A3</t>
  </si>
  <si>
    <t>A4</t>
  </si>
  <si>
    <t>A5</t>
  </si>
  <si>
    <t>П1</t>
  </si>
  <si>
    <t>П2</t>
  </si>
  <si>
    <t>П3</t>
  </si>
  <si>
    <t>П4</t>
  </si>
  <si>
    <t>П5</t>
  </si>
  <si>
    <t>П6</t>
  </si>
  <si>
    <t>p</t>
  </si>
  <si>
    <t>β2</t>
  </si>
  <si>
    <t>максимальные значеня в столбцах</t>
  </si>
  <si>
    <t>Матрица рисков</t>
  </si>
  <si>
    <t>критерий Байеса-Лапласса</t>
  </si>
  <si>
    <t>rij*qj</t>
  </si>
  <si>
    <t>a̅i</t>
  </si>
  <si>
    <t xml:space="preserve">a̅ = </t>
  </si>
  <si>
    <t>Оптимальна по критерию Байеса-Лапласса стратегия А5</t>
  </si>
  <si>
    <t>wi</t>
  </si>
  <si>
    <t>Оптимальная стратегия A2</t>
  </si>
  <si>
    <t>Максимальный кртитерий Вальда</t>
  </si>
  <si>
    <t>Критерий минимального риска Сэвиджа</t>
  </si>
  <si>
    <t>si</t>
  </si>
  <si>
    <t xml:space="preserve">W = </t>
  </si>
  <si>
    <t xml:space="preserve">S = </t>
  </si>
  <si>
    <t>Критерий пессимизма-оптимизма Гурвицца</t>
  </si>
  <si>
    <t>vi</t>
  </si>
  <si>
    <t xml:space="preserve">H = </t>
  </si>
  <si>
    <t xml:space="preserve">Матрица выигрышей </t>
  </si>
  <si>
    <t>hi y=0,25</t>
  </si>
  <si>
    <t>hi y=0,5</t>
  </si>
  <si>
    <t>hi y=0,75</t>
  </si>
  <si>
    <t>Во всех случаях оптимальный критерий А5</t>
  </si>
  <si>
    <t>Оптимальная стратегия 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</si>
</sst>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4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18" xfId="0" applyFont="1" applyFill="1" applyBorder="1"/>
    <xf numFmtId="0" fontId="2" fillId="2" borderId="16" xfId="0" applyFont="1" applyFill="1" applyBorder="1" applyAlignment="1">
      <alignment horizontal="right"/>
    </xf>
    <xf numFmtId="0" fontId="2" fillId="4" borderId="7" xfId="0" applyFont="1" applyFill="1" applyBorder="1"/>
    <xf numFmtId="0" fontId="2" fillId="4" borderId="8" xfId="0" applyFont="1" applyFill="1" applyBorder="1"/>
    <xf numFmtId="0" fontId="2" fillId="4" borderId="37" xfId="0" applyFont="1" applyFill="1" applyBorder="1"/>
    <xf numFmtId="0" fontId="2" fillId="4" borderId="3" xfId="0" applyFont="1" applyFill="1" applyBorder="1"/>
    <xf numFmtId="0" fontId="2" fillId="4" borderId="1" xfId="0" applyFont="1" applyFill="1" applyBorder="1"/>
    <xf numFmtId="0" fontId="2" fillId="4" borderId="34" xfId="0" applyFont="1" applyFill="1" applyBorder="1"/>
    <xf numFmtId="0" fontId="2" fillId="4" borderId="14" xfId="0" applyFont="1" applyFill="1" applyBorder="1"/>
    <xf numFmtId="0" fontId="2" fillId="4" borderId="35" xfId="0" applyFont="1" applyFill="1" applyBorder="1"/>
    <xf numFmtId="0" fontId="2" fillId="4" borderId="0" xfId="0" applyFont="1" applyFill="1"/>
    <xf numFmtId="0" fontId="2" fillId="4" borderId="2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0" xfId="0" applyFont="1" applyFill="1" applyBorder="1"/>
    <xf numFmtId="0" fontId="2" fillId="4" borderId="6" xfId="0" applyFont="1" applyFill="1" applyBorder="1"/>
    <xf numFmtId="0" fontId="2" fillId="4" borderId="24" xfId="0" applyFont="1" applyFill="1" applyBorder="1"/>
    <xf numFmtId="0" fontId="2" fillId="4" borderId="29" xfId="0" applyFont="1" applyFill="1" applyBorder="1"/>
    <xf numFmtId="0" fontId="2" fillId="4" borderId="33" xfId="0" applyFont="1" applyFill="1" applyBorder="1"/>
    <xf numFmtId="0" fontId="2" fillId="4" borderId="30" xfId="0" applyFont="1" applyFill="1" applyBorder="1"/>
    <xf numFmtId="0" fontId="2" fillId="4" borderId="31" xfId="0" applyFont="1" applyFill="1" applyBorder="1"/>
    <xf numFmtId="0" fontId="2" fillId="4" borderId="18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4" borderId="15" xfId="0" applyFont="1" applyFill="1" applyBorder="1"/>
    <xf numFmtId="0" fontId="2" fillId="4" borderId="43" xfId="0" applyFont="1" applyFill="1" applyBorder="1"/>
    <xf numFmtId="0" fontId="2" fillId="4" borderId="44" xfId="0" applyFont="1" applyFill="1" applyBorder="1"/>
    <xf numFmtId="0" fontId="2" fillId="4" borderId="11" xfId="0" applyFont="1" applyFill="1" applyBorder="1"/>
    <xf numFmtId="0" fontId="2" fillId="4" borderId="25" xfId="0" applyFont="1" applyFill="1" applyBorder="1"/>
    <xf numFmtId="0" fontId="2" fillId="4" borderId="38" xfId="0" applyFont="1" applyFill="1" applyBorder="1"/>
    <xf numFmtId="0" fontId="2" fillId="4" borderId="26" xfId="0" applyFont="1" applyFill="1" applyBorder="1"/>
    <xf numFmtId="0" fontId="2" fillId="4" borderId="39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2" fillId="4" borderId="46" xfId="0" applyFont="1" applyFill="1" applyBorder="1"/>
    <xf numFmtId="0" fontId="2" fillId="4" borderId="45" xfId="0" applyFont="1" applyFill="1" applyBorder="1"/>
    <xf numFmtId="0" fontId="2" fillId="4" borderId="47" xfId="0" applyFont="1" applyFill="1" applyBorder="1"/>
    <xf numFmtId="0" fontId="2" fillId="5" borderId="6" xfId="0" applyFont="1" applyFill="1" applyBorder="1"/>
    <xf numFmtId="0" fontId="2" fillId="6" borderId="2" xfId="0" applyFont="1" applyFill="1" applyBorder="1"/>
    <xf numFmtId="0" fontId="2" fillId="9" borderId="2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0" fontId="2" fillId="9" borderId="36" xfId="0" applyFont="1" applyFill="1" applyBorder="1"/>
    <xf numFmtId="0" fontId="2" fillId="10" borderId="6" xfId="0" applyFont="1" applyFill="1" applyBorder="1"/>
    <xf numFmtId="0" fontId="2" fillId="10" borderId="4" xfId="0" applyFont="1" applyFill="1" applyBorder="1"/>
    <xf numFmtId="0" fontId="2" fillId="10" borderId="12" xfId="0" applyFont="1" applyFill="1" applyBorder="1"/>
    <xf numFmtId="0" fontId="2" fillId="10" borderId="9" xfId="0" applyFont="1" applyFill="1" applyBorder="1"/>
    <xf numFmtId="0" fontId="2" fillId="10" borderId="10" xfId="0" applyFont="1" applyFill="1" applyBorder="1"/>
    <xf numFmtId="0" fontId="2" fillId="10" borderId="36" xfId="0" applyFont="1" applyFill="1" applyBorder="1"/>
    <xf numFmtId="0" fontId="2" fillId="10" borderId="5" xfId="0" applyFont="1" applyFill="1" applyBorder="1"/>
    <xf numFmtId="0" fontId="2" fillId="10" borderId="11" xfId="0" applyFont="1" applyFill="1" applyBorder="1"/>
    <xf numFmtId="0" fontId="2" fillId="10" borderId="2" xfId="0" applyFont="1" applyFill="1" applyBorder="1"/>
    <xf numFmtId="0" fontId="2" fillId="10" borderId="18" xfId="0" applyFont="1" applyFill="1" applyBorder="1"/>
    <xf numFmtId="0" fontId="2" fillId="10" borderId="16" xfId="0" applyFont="1" applyFill="1" applyBorder="1" applyAlignment="1">
      <alignment horizontal="right"/>
    </xf>
    <xf numFmtId="0" fontId="2" fillId="10" borderId="22" xfId="0" applyFont="1" applyFill="1" applyBorder="1"/>
    <xf numFmtId="0" fontId="2" fillId="10" borderId="23" xfId="0" applyFont="1" applyFill="1" applyBorder="1"/>
    <xf numFmtId="0" fontId="2" fillId="10" borderId="32" xfId="0" applyFont="1" applyFill="1" applyBorder="1"/>
    <xf numFmtId="0" fontId="2" fillId="10" borderId="19" xfId="0" applyFont="1" applyFill="1" applyBorder="1"/>
    <xf numFmtId="0" fontId="2" fillId="10" borderId="20" xfId="0" applyFont="1" applyFill="1" applyBorder="1"/>
    <xf numFmtId="0" fontId="2" fillId="10" borderId="21" xfId="0" applyFont="1" applyFill="1" applyBorder="1"/>
    <xf numFmtId="0" fontId="2" fillId="9" borderId="18" xfId="0" applyFont="1" applyFill="1" applyBorder="1"/>
    <xf numFmtId="0" fontId="2" fillId="9" borderId="16" xfId="0" applyFont="1" applyFill="1" applyBorder="1" applyAlignment="1">
      <alignment horizontal="right"/>
    </xf>
    <xf numFmtId="0" fontId="2" fillId="9" borderId="41" xfId="0" applyFont="1" applyFill="1" applyBorder="1"/>
    <xf numFmtId="0" fontId="2" fillId="9" borderId="48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" xfId="0" applyFont="1" applyFill="1" applyBorder="1"/>
    <xf numFmtId="0" fontId="2" fillId="3" borderId="34" xfId="0" applyFont="1" applyFill="1" applyBorder="1"/>
    <xf numFmtId="0" fontId="2" fillId="6" borderId="16" xfId="0" applyFont="1" applyFill="1" applyBorder="1" applyAlignment="1">
      <alignment horizontal="right"/>
    </xf>
    <xf numFmtId="0" fontId="2" fillId="6" borderId="18" xfId="0" applyFont="1" applyFill="1" applyBorder="1"/>
    <xf numFmtId="0" fontId="2" fillId="11" borderId="6" xfId="0" applyFont="1" applyFill="1" applyBorder="1"/>
    <xf numFmtId="0" fontId="2" fillId="11" borderId="4" xfId="0" applyFont="1" applyFill="1" applyBorder="1"/>
    <xf numFmtId="0" fontId="2" fillId="12" borderId="12" xfId="0" applyFont="1" applyFill="1" applyBorder="1"/>
    <xf numFmtId="0" fontId="2" fillId="2" borderId="40" xfId="0" applyFont="1" applyFill="1" applyBorder="1"/>
    <xf numFmtId="0" fontId="2" fillId="8" borderId="42" xfId="0" applyFont="1" applyFill="1" applyBorder="1"/>
    <xf numFmtId="0" fontId="2" fillId="8" borderId="4" xfId="0" applyFont="1" applyFill="1" applyBorder="1"/>
    <xf numFmtId="0" fontId="2" fillId="8" borderId="12" xfId="0" applyFont="1" applyFill="1" applyBorder="1"/>
    <xf numFmtId="0" fontId="2" fillId="13" borderId="4" xfId="0" applyFont="1" applyFill="1" applyBorder="1"/>
    <xf numFmtId="0" fontId="2" fillId="7" borderId="6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295275</xdr:colOff>
      <xdr:row>13</xdr:row>
      <xdr:rowOff>9525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23F0EB9D-8FCE-4150-9441-76648D118C42}"/>
            </a:ext>
          </a:extLst>
        </xdr:cNvPr>
        <xdr:cNvSpPr txBox="1"/>
      </xdr:nvSpPr>
      <xdr:spPr>
        <a:xfrm>
          <a:off x="5781675" y="2454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Normal="100" workbookViewId="0">
      <selection activeCell="S4" sqref="S4"/>
    </sheetView>
  </sheetViews>
  <sheetFormatPr defaultRowHeight="18" x14ac:dyDescent="0.25"/>
  <cols>
    <col min="1" max="3" width="9.140625" style="11"/>
    <col min="4" max="4" width="12.5703125" style="11" customWidth="1"/>
    <col min="5" max="5" width="11.140625" style="11" customWidth="1"/>
    <col min="6" max="6" width="11.85546875" style="11" customWidth="1"/>
    <col min="7" max="9" width="9.140625" style="11"/>
    <col min="10" max="10" width="16.42578125" style="11" customWidth="1"/>
    <col min="11" max="11" width="17.42578125" style="11" customWidth="1"/>
    <col min="12" max="16384" width="9.140625" style="11"/>
  </cols>
  <sheetData>
    <row r="1" spans="1:19" ht="18.75" thickBot="1" x14ac:dyDescent="0.3">
      <c r="A1" s="11" t="s">
        <v>30</v>
      </c>
      <c r="H1" s="11" t="s">
        <v>22</v>
      </c>
      <c r="L1" s="11" t="s">
        <v>15</v>
      </c>
    </row>
    <row r="2" spans="1:19" ht="18.75" thickBot="1" x14ac:dyDescent="0.3">
      <c r="A2" s="12"/>
      <c r="B2" s="47" t="s">
        <v>5</v>
      </c>
      <c r="C2" s="48" t="s">
        <v>6</v>
      </c>
      <c r="D2" s="48" t="s">
        <v>7</v>
      </c>
      <c r="E2" s="48" t="s">
        <v>8</v>
      </c>
      <c r="F2" s="48" t="s">
        <v>9</v>
      </c>
      <c r="G2" s="49" t="s">
        <v>10</v>
      </c>
      <c r="H2" s="39" t="s">
        <v>20</v>
      </c>
      <c r="I2" s="15"/>
      <c r="J2" s="15"/>
      <c r="L2" s="12" t="s">
        <v>16</v>
      </c>
      <c r="M2" s="55" t="s">
        <v>5</v>
      </c>
      <c r="N2" s="56" t="s">
        <v>6</v>
      </c>
      <c r="O2" s="56" t="s">
        <v>7</v>
      </c>
      <c r="P2" s="56" t="s">
        <v>8</v>
      </c>
      <c r="Q2" s="56" t="s">
        <v>9</v>
      </c>
      <c r="R2" s="57" t="s">
        <v>10</v>
      </c>
      <c r="S2" s="40" t="s">
        <v>17</v>
      </c>
    </row>
    <row r="3" spans="1:19" x14ac:dyDescent="0.25">
      <c r="A3" s="44" t="s">
        <v>0</v>
      </c>
      <c r="B3" s="3">
        <v>-53</v>
      </c>
      <c r="C3" s="4">
        <v>82</v>
      </c>
      <c r="D3" s="4">
        <v>3</v>
      </c>
      <c r="E3" s="4">
        <v>-52</v>
      </c>
      <c r="F3" s="4">
        <v>-71</v>
      </c>
      <c r="G3" s="5">
        <v>-80</v>
      </c>
      <c r="H3" s="71">
        <f>MIN(B3:G3)</f>
        <v>-80</v>
      </c>
      <c r="I3" s="15"/>
      <c r="J3" s="15"/>
      <c r="L3" s="58" t="s">
        <v>0</v>
      </c>
      <c r="M3" s="17">
        <f>$B$8*B3</f>
        <v>-11.129999999999999</v>
      </c>
      <c r="N3" s="18">
        <f>$C$8*C3</f>
        <v>5.74</v>
      </c>
      <c r="O3" s="18">
        <f>$D$8*D3</f>
        <v>0.39</v>
      </c>
      <c r="P3" s="18">
        <f>$E$8*E3</f>
        <v>-2.08</v>
      </c>
      <c r="Q3" s="18">
        <f>$F$8*F3</f>
        <v>-12.78</v>
      </c>
      <c r="R3" s="19">
        <f>$G$8*G3</f>
        <v>-29.6</v>
      </c>
      <c r="S3" s="38">
        <f>SUM(M3:R3)</f>
        <v>-49.46</v>
      </c>
    </row>
    <row r="4" spans="1:19" x14ac:dyDescent="0.25">
      <c r="A4" s="45" t="s">
        <v>1</v>
      </c>
      <c r="B4" s="6">
        <v>-12</v>
      </c>
      <c r="C4" s="7">
        <v>-49</v>
      </c>
      <c r="D4" s="67">
        <v>98</v>
      </c>
      <c r="E4" s="7">
        <v>-66</v>
      </c>
      <c r="F4" s="7">
        <v>26</v>
      </c>
      <c r="G4" s="68">
        <v>38</v>
      </c>
      <c r="H4" s="72">
        <f t="shared" ref="H4:H7" si="0">MIN(B4:G4)</f>
        <v>-66</v>
      </c>
      <c r="I4" s="15"/>
      <c r="J4" s="15"/>
      <c r="L4" s="59" t="s">
        <v>1</v>
      </c>
      <c r="M4" s="20">
        <f>$B$8*B4</f>
        <v>-2.52</v>
      </c>
      <c r="N4" s="7">
        <f>$C$8*C4</f>
        <v>-3.43</v>
      </c>
      <c r="O4" s="7">
        <f>$D$8*D4</f>
        <v>12.74</v>
      </c>
      <c r="P4" s="7">
        <f>$E$8*E4</f>
        <v>-2.64</v>
      </c>
      <c r="Q4" s="7">
        <f>$F$8*F4</f>
        <v>4.68</v>
      </c>
      <c r="R4" s="8">
        <f>$G$8*G4</f>
        <v>14.06</v>
      </c>
      <c r="S4" s="38">
        <f t="shared" ref="S4:S7" si="1">SUM(M4:R4)</f>
        <v>22.89</v>
      </c>
    </row>
    <row r="5" spans="1:19" x14ac:dyDescent="0.25">
      <c r="A5" s="45" t="s">
        <v>2</v>
      </c>
      <c r="B5" s="6">
        <v>79</v>
      </c>
      <c r="C5" s="7">
        <v>-85</v>
      </c>
      <c r="D5" s="7">
        <v>-35</v>
      </c>
      <c r="E5" s="7">
        <v>31</v>
      </c>
      <c r="F5" s="7">
        <v>-80</v>
      </c>
      <c r="G5" s="8">
        <v>-21</v>
      </c>
      <c r="H5" s="72">
        <f t="shared" si="0"/>
        <v>-85</v>
      </c>
      <c r="I5" s="15"/>
      <c r="J5" s="15"/>
      <c r="L5" s="59" t="s">
        <v>2</v>
      </c>
      <c r="M5" s="20">
        <f>$B$8*B5</f>
        <v>16.59</v>
      </c>
      <c r="N5" s="7">
        <f>$C$8*C5</f>
        <v>-5.95</v>
      </c>
      <c r="O5" s="7">
        <f>$D$8*D5</f>
        <v>-4.55</v>
      </c>
      <c r="P5" s="7">
        <f>$E$8*E5</f>
        <v>1.24</v>
      </c>
      <c r="Q5" s="7">
        <f>$F$8*F5</f>
        <v>-14.399999999999999</v>
      </c>
      <c r="R5" s="8">
        <f>$G$8*G5</f>
        <v>-7.77</v>
      </c>
      <c r="S5" s="38">
        <f t="shared" si="1"/>
        <v>-14.839999999999996</v>
      </c>
    </row>
    <row r="6" spans="1:19" x14ac:dyDescent="0.25">
      <c r="A6" s="45" t="s">
        <v>3</v>
      </c>
      <c r="B6" s="6">
        <v>64</v>
      </c>
      <c r="C6" s="7">
        <v>-86</v>
      </c>
      <c r="D6" s="7">
        <v>-16</v>
      </c>
      <c r="E6" s="7">
        <v>-99</v>
      </c>
      <c r="F6" s="7">
        <v>11</v>
      </c>
      <c r="G6" s="8">
        <v>-15</v>
      </c>
      <c r="H6" s="72">
        <f t="shared" si="0"/>
        <v>-99</v>
      </c>
      <c r="I6" s="15"/>
      <c r="J6" s="15"/>
      <c r="L6" s="59" t="s">
        <v>3</v>
      </c>
      <c r="M6" s="20">
        <f>$B$8*B6</f>
        <v>13.44</v>
      </c>
      <c r="N6" s="7">
        <f>$C$8*C6</f>
        <v>-6.0200000000000005</v>
      </c>
      <c r="O6" s="7">
        <f>$D$8*D6</f>
        <v>-2.08</v>
      </c>
      <c r="P6" s="7">
        <f>$E$8*E6</f>
        <v>-3.96</v>
      </c>
      <c r="Q6" s="7">
        <f>$F$8*F6</f>
        <v>1.98</v>
      </c>
      <c r="R6" s="8">
        <f>$G$8*G6</f>
        <v>-5.55</v>
      </c>
      <c r="S6" s="38">
        <f t="shared" si="1"/>
        <v>-2.1900000000000008</v>
      </c>
    </row>
    <row r="7" spans="1:19" ht="18.75" thickBot="1" x14ac:dyDescent="0.3">
      <c r="A7" s="46" t="s">
        <v>4</v>
      </c>
      <c r="B7" s="65">
        <v>87</v>
      </c>
      <c r="C7" s="66">
        <v>91</v>
      </c>
      <c r="D7" s="9">
        <v>-13</v>
      </c>
      <c r="E7" s="66">
        <v>61</v>
      </c>
      <c r="F7" s="66">
        <v>93</v>
      </c>
      <c r="G7" s="10">
        <v>24</v>
      </c>
      <c r="H7" s="73">
        <f t="shared" si="0"/>
        <v>-13</v>
      </c>
      <c r="I7" s="15"/>
      <c r="J7" s="15"/>
      <c r="L7" s="60" t="s">
        <v>4</v>
      </c>
      <c r="M7" s="21">
        <f>$B$8*B7</f>
        <v>18.27</v>
      </c>
      <c r="N7" s="9">
        <f>$C$8*C7</f>
        <v>6.370000000000001</v>
      </c>
      <c r="O7" s="9">
        <f>$D$8*D7</f>
        <v>-1.69</v>
      </c>
      <c r="P7" s="9">
        <f>$E$8*E7</f>
        <v>2.44</v>
      </c>
      <c r="Q7" s="9">
        <f>$F$8*F7</f>
        <v>16.739999999999998</v>
      </c>
      <c r="R7" s="10">
        <f>$G$8*G7</f>
        <v>8.879999999999999</v>
      </c>
      <c r="S7" s="79">
        <f t="shared" si="1"/>
        <v>51.009999999999991</v>
      </c>
    </row>
    <row r="8" spans="1:19" ht="18.75" thickBot="1" x14ac:dyDescent="0.3">
      <c r="A8" s="40" t="s">
        <v>11</v>
      </c>
      <c r="B8" s="41">
        <v>0.21</v>
      </c>
      <c r="C8" s="42">
        <v>7.0000000000000007E-2</v>
      </c>
      <c r="D8" s="42">
        <v>0.13</v>
      </c>
      <c r="E8" s="42">
        <v>0.04</v>
      </c>
      <c r="F8" s="42">
        <v>0.18</v>
      </c>
      <c r="G8" s="43">
        <v>0.37</v>
      </c>
      <c r="H8" s="69" t="s">
        <v>25</v>
      </c>
      <c r="I8" s="70">
        <f>MAX(H3:H7)</f>
        <v>-13</v>
      </c>
      <c r="J8" s="15"/>
      <c r="L8" s="23" t="s">
        <v>19</v>
      </c>
      <c r="M8" s="24"/>
      <c r="N8" s="24"/>
      <c r="O8" s="24"/>
      <c r="P8" s="24"/>
      <c r="Q8" s="24"/>
      <c r="R8" s="54" t="s">
        <v>18</v>
      </c>
      <c r="S8" s="61">
        <f>MAX(S3:S7)</f>
        <v>51.009999999999991</v>
      </c>
    </row>
    <row r="9" spans="1:19" ht="18.75" thickBot="1" x14ac:dyDescent="0.3">
      <c r="A9" s="25" t="s">
        <v>13</v>
      </c>
      <c r="H9" s="26" t="s">
        <v>35</v>
      </c>
      <c r="I9" s="27"/>
      <c r="J9" s="22"/>
    </row>
    <row r="10" spans="1:19" ht="18.75" thickBot="1" x14ac:dyDescent="0.3">
      <c r="A10" s="40" t="s">
        <v>12</v>
      </c>
      <c r="B10" s="13">
        <f>MAX(B3:B7)</f>
        <v>87</v>
      </c>
      <c r="C10" s="14">
        <f t="shared" ref="C10:G10" si="2">MAX(C3:C7)</f>
        <v>91</v>
      </c>
      <c r="D10" s="14">
        <f t="shared" si="2"/>
        <v>98</v>
      </c>
      <c r="E10" s="14">
        <f t="shared" si="2"/>
        <v>61</v>
      </c>
      <c r="F10" s="14">
        <f t="shared" si="2"/>
        <v>93</v>
      </c>
      <c r="G10" s="28">
        <f t="shared" si="2"/>
        <v>38</v>
      </c>
    </row>
    <row r="11" spans="1:19" ht="18.75" thickBot="1" x14ac:dyDescent="0.3">
      <c r="A11" s="11" t="s">
        <v>14</v>
      </c>
      <c r="H11" s="11" t="s">
        <v>23</v>
      </c>
    </row>
    <row r="12" spans="1:19" ht="18.75" thickBot="1" x14ac:dyDescent="0.3">
      <c r="A12" s="12"/>
      <c r="B12" s="47" t="s">
        <v>5</v>
      </c>
      <c r="C12" s="48" t="s">
        <v>6</v>
      </c>
      <c r="D12" s="48" t="s">
        <v>7</v>
      </c>
      <c r="E12" s="48" t="s">
        <v>8</v>
      </c>
      <c r="F12" s="48" t="s">
        <v>9</v>
      </c>
      <c r="G12" s="51" t="s">
        <v>10</v>
      </c>
      <c r="H12" s="74" t="s">
        <v>24</v>
      </c>
      <c r="L12" s="12" t="s">
        <v>16</v>
      </c>
      <c r="M12" s="55" t="s">
        <v>5</v>
      </c>
      <c r="N12" s="56" t="s">
        <v>6</v>
      </c>
      <c r="O12" s="56" t="s">
        <v>7</v>
      </c>
      <c r="P12" s="56" t="s">
        <v>8</v>
      </c>
      <c r="Q12" s="56" t="s">
        <v>9</v>
      </c>
      <c r="R12" s="57" t="s">
        <v>10</v>
      </c>
      <c r="S12" s="40" t="s">
        <v>17</v>
      </c>
    </row>
    <row r="13" spans="1:19" x14ac:dyDescent="0.25">
      <c r="A13" s="44" t="s">
        <v>0</v>
      </c>
      <c r="B13" s="17">
        <f>$B$10-B3</f>
        <v>140</v>
      </c>
      <c r="C13" s="29">
        <f>$C$10-C3</f>
        <v>9</v>
      </c>
      <c r="D13" s="29">
        <f>$D$10-D3</f>
        <v>95</v>
      </c>
      <c r="E13" s="29">
        <f>$E$10-E3</f>
        <v>113</v>
      </c>
      <c r="F13" s="29">
        <f>$F$10-F3</f>
        <v>164</v>
      </c>
      <c r="G13" s="30">
        <f>$G$10-G3</f>
        <v>118</v>
      </c>
      <c r="H13" s="75">
        <f>MAX(B13:G13)</f>
        <v>164</v>
      </c>
      <c r="L13" s="58" t="s">
        <v>0</v>
      </c>
      <c r="M13" s="17">
        <f>$B$8*B13</f>
        <v>29.4</v>
      </c>
      <c r="N13" s="18">
        <f>$C$8*C13</f>
        <v>0.63000000000000012</v>
      </c>
      <c r="O13" s="18">
        <f>$D$8*D13</f>
        <v>12.35</v>
      </c>
      <c r="P13" s="18">
        <f>$E$8*E13</f>
        <v>4.5200000000000005</v>
      </c>
      <c r="Q13" s="18">
        <f>$F$8*F13</f>
        <v>29.52</v>
      </c>
      <c r="R13" s="19">
        <f>$G$8*G13</f>
        <v>43.66</v>
      </c>
      <c r="S13" s="38">
        <f>SUM(M13:R13)</f>
        <v>120.08</v>
      </c>
    </row>
    <row r="14" spans="1:19" x14ac:dyDescent="0.25">
      <c r="A14" s="45" t="s">
        <v>1</v>
      </c>
      <c r="B14" s="31">
        <f>$B$10-B4</f>
        <v>99</v>
      </c>
      <c r="C14" s="3">
        <f>$C$10-C4</f>
        <v>140</v>
      </c>
      <c r="D14" s="3">
        <f>$D$10-D4</f>
        <v>0</v>
      </c>
      <c r="E14" s="3">
        <f>$E$10-E4</f>
        <v>127</v>
      </c>
      <c r="F14" s="3">
        <f>$F$10-F4</f>
        <v>67</v>
      </c>
      <c r="G14" s="32">
        <f>$G$10-G4</f>
        <v>0</v>
      </c>
      <c r="H14" s="78">
        <f>MAX(B14:G14)</f>
        <v>140</v>
      </c>
      <c r="L14" s="59" t="s">
        <v>1</v>
      </c>
      <c r="M14" s="20">
        <f>$B$8*B14</f>
        <v>20.79</v>
      </c>
      <c r="N14" s="7">
        <f>$C$8*C14</f>
        <v>9.8000000000000007</v>
      </c>
      <c r="O14" s="7">
        <f>$D$8*D14</f>
        <v>0</v>
      </c>
      <c r="P14" s="7">
        <f>$E$8*E14</f>
        <v>5.08</v>
      </c>
      <c r="Q14" s="7">
        <f>$F$8*F14</f>
        <v>12.059999999999999</v>
      </c>
      <c r="R14" s="8">
        <f>$G$8*G14</f>
        <v>0</v>
      </c>
      <c r="S14" s="38">
        <f t="shared" ref="S14:S17" si="3">SUM(M14:R14)</f>
        <v>47.730000000000004</v>
      </c>
    </row>
    <row r="15" spans="1:19" x14ac:dyDescent="0.25">
      <c r="A15" s="45" t="s">
        <v>2</v>
      </c>
      <c r="B15" s="31">
        <f>$B$10-B5</f>
        <v>8</v>
      </c>
      <c r="C15" s="3">
        <f>$C$10-C5</f>
        <v>176</v>
      </c>
      <c r="D15" s="3">
        <f>$D$10-D5</f>
        <v>133</v>
      </c>
      <c r="E15" s="3">
        <f>$E$10-E5</f>
        <v>30</v>
      </c>
      <c r="F15" s="3">
        <f>$F$10-F5</f>
        <v>173</v>
      </c>
      <c r="G15" s="32">
        <f>$G$10-G5</f>
        <v>59</v>
      </c>
      <c r="H15" s="76">
        <f>MAX(B15:G15)</f>
        <v>176</v>
      </c>
      <c r="L15" s="59" t="s">
        <v>2</v>
      </c>
      <c r="M15" s="20">
        <f>$B$8*B15</f>
        <v>1.68</v>
      </c>
      <c r="N15" s="7">
        <f>$C$8*C15</f>
        <v>12.32</v>
      </c>
      <c r="O15" s="7">
        <f>$D$8*D15</f>
        <v>17.29</v>
      </c>
      <c r="P15" s="7">
        <f>$E$8*E15</f>
        <v>1.2</v>
      </c>
      <c r="Q15" s="7">
        <f>$F$8*F15</f>
        <v>31.14</v>
      </c>
      <c r="R15" s="8">
        <f>$G$8*G15</f>
        <v>21.83</v>
      </c>
      <c r="S15" s="38">
        <f t="shared" si="3"/>
        <v>85.460000000000008</v>
      </c>
    </row>
    <row r="16" spans="1:19" ht="18.75" thickBot="1" x14ac:dyDescent="0.3">
      <c r="A16" s="45" t="s">
        <v>3</v>
      </c>
      <c r="B16" s="31">
        <f>$B$10-B6</f>
        <v>23</v>
      </c>
      <c r="C16" s="3">
        <f>$C$10-C6</f>
        <v>177</v>
      </c>
      <c r="D16" s="3">
        <f>$D$10-D6</f>
        <v>114</v>
      </c>
      <c r="E16" s="3">
        <f>$E$10-E6</f>
        <v>160</v>
      </c>
      <c r="F16" s="3">
        <f>$F$10-F6</f>
        <v>82</v>
      </c>
      <c r="G16" s="32">
        <f>$G$10-G6</f>
        <v>53</v>
      </c>
      <c r="H16" s="77">
        <f>MAX(B16:G16)</f>
        <v>177</v>
      </c>
      <c r="L16" s="59" t="s">
        <v>3</v>
      </c>
      <c r="M16" s="20">
        <f>$B$8*B16</f>
        <v>4.83</v>
      </c>
      <c r="N16" s="7">
        <f>$C$8*C16</f>
        <v>12.39</v>
      </c>
      <c r="O16" s="7">
        <f>$D$8*D16</f>
        <v>14.82</v>
      </c>
      <c r="P16" s="7">
        <f>$E$8*E16</f>
        <v>6.4</v>
      </c>
      <c r="Q16" s="7">
        <f>$F$8*F16</f>
        <v>14.76</v>
      </c>
      <c r="R16" s="8">
        <f>$G$8*G16</f>
        <v>19.61</v>
      </c>
      <c r="S16" s="38">
        <f t="shared" si="3"/>
        <v>72.81</v>
      </c>
    </row>
    <row r="17" spans="1:19" ht="18.75" thickBot="1" x14ac:dyDescent="0.3">
      <c r="A17" s="50" t="s">
        <v>4</v>
      </c>
      <c r="B17" s="33">
        <f>$B$10-B7</f>
        <v>0</v>
      </c>
      <c r="C17" s="34">
        <f>$C$10-C7</f>
        <v>0</v>
      </c>
      <c r="D17" s="34">
        <f>$D$10-D7</f>
        <v>111</v>
      </c>
      <c r="E17" s="34">
        <f>$E$10-E7</f>
        <v>0</v>
      </c>
      <c r="F17" s="34">
        <f>$F$10-F7</f>
        <v>0</v>
      </c>
      <c r="G17" s="27">
        <f>$G$10-G7</f>
        <v>14</v>
      </c>
      <c r="H17" s="2" t="s">
        <v>26</v>
      </c>
      <c r="I17" s="1">
        <f>MIN(H13:H16)</f>
        <v>140</v>
      </c>
      <c r="L17" s="60" t="s">
        <v>4</v>
      </c>
      <c r="M17" s="21">
        <f>$B$8*B17</f>
        <v>0</v>
      </c>
      <c r="N17" s="9">
        <f>$C$8*C17</f>
        <v>0</v>
      </c>
      <c r="O17" s="9">
        <f>$D$8*D17</f>
        <v>14.43</v>
      </c>
      <c r="P17" s="9">
        <f>$E$8*E17</f>
        <v>0</v>
      </c>
      <c r="Q17" s="9">
        <f>$F$8*F17</f>
        <v>0</v>
      </c>
      <c r="R17" s="10">
        <f>$G$8*G17</f>
        <v>5.18</v>
      </c>
      <c r="S17" s="79">
        <f t="shared" si="3"/>
        <v>19.61</v>
      </c>
    </row>
    <row r="18" spans="1:19" ht="18.75" thickBot="1" x14ac:dyDescent="0.3">
      <c r="H18" s="26" t="s">
        <v>21</v>
      </c>
      <c r="I18" s="27"/>
      <c r="J18" s="22"/>
      <c r="L18" s="23" t="s">
        <v>19</v>
      </c>
      <c r="M18" s="24"/>
      <c r="N18" s="24"/>
      <c r="O18" s="24"/>
      <c r="P18" s="24"/>
      <c r="Q18" s="24"/>
      <c r="R18" s="54" t="s">
        <v>18</v>
      </c>
      <c r="S18" s="61">
        <f>MIN(S13:S17)</f>
        <v>19.61</v>
      </c>
    </row>
    <row r="19" spans="1:19" ht="18.75" thickBot="1" x14ac:dyDescent="0.3">
      <c r="A19" s="15" t="s">
        <v>27</v>
      </c>
    </row>
    <row r="20" spans="1:19" ht="18.75" thickBot="1" x14ac:dyDescent="0.3">
      <c r="A20" s="12"/>
      <c r="B20" s="47" t="s">
        <v>20</v>
      </c>
      <c r="C20" s="49" t="s">
        <v>28</v>
      </c>
      <c r="D20" s="52" t="s">
        <v>31</v>
      </c>
      <c r="E20" s="51" t="s">
        <v>32</v>
      </c>
      <c r="F20" s="51" t="s">
        <v>33</v>
      </c>
    </row>
    <row r="21" spans="1:19" x14ac:dyDescent="0.25">
      <c r="A21" s="44" t="s">
        <v>0</v>
      </c>
      <c r="B21" s="3">
        <f>MIN(B3:G3)</f>
        <v>-80</v>
      </c>
      <c r="C21" s="5">
        <f>MAX(B3:G3)</f>
        <v>82</v>
      </c>
      <c r="D21" s="16">
        <f>0.25*B21+(1-0.25)*C21</f>
        <v>41.5</v>
      </c>
      <c r="E21" s="35">
        <f>0.5*C21+(1-0.5)*D21</f>
        <v>61.75</v>
      </c>
      <c r="F21" s="35">
        <f>0.75*D21+(1-0.75)*E21</f>
        <v>46.5625</v>
      </c>
    </row>
    <row r="22" spans="1:19" x14ac:dyDescent="0.25">
      <c r="A22" s="45" t="s">
        <v>1</v>
      </c>
      <c r="B22" s="6">
        <f t="shared" ref="B22:B25" si="4">MIN(B4:G4)</f>
        <v>-66</v>
      </c>
      <c r="C22" s="8">
        <f>MAX(B4:G4)</f>
        <v>98</v>
      </c>
      <c r="D22" s="16">
        <f t="shared" ref="D22:D25" si="5">0.25*B22+(1-0.25)*C22</f>
        <v>57</v>
      </c>
      <c r="E22" s="35">
        <f t="shared" ref="E22:E25" si="6">0.5*C22+(1-0.5)*D22</f>
        <v>77.5</v>
      </c>
      <c r="F22" s="35">
        <f t="shared" ref="F22:F24" si="7">0.75*D22+(1-0.75)*E22</f>
        <v>62.125</v>
      </c>
    </row>
    <row r="23" spans="1:19" x14ac:dyDescent="0.25">
      <c r="A23" s="45" t="s">
        <v>2</v>
      </c>
      <c r="B23" s="6">
        <f t="shared" si="4"/>
        <v>-85</v>
      </c>
      <c r="C23" s="8">
        <f>MAX(B5:G5)</f>
        <v>79</v>
      </c>
      <c r="D23" s="16">
        <f t="shared" si="5"/>
        <v>38</v>
      </c>
      <c r="E23" s="35">
        <f t="shared" si="6"/>
        <v>58.5</v>
      </c>
      <c r="F23" s="35">
        <f t="shared" si="7"/>
        <v>43.125</v>
      </c>
    </row>
    <row r="24" spans="1:19" x14ac:dyDescent="0.25">
      <c r="A24" s="45" t="s">
        <v>3</v>
      </c>
      <c r="B24" s="6">
        <f t="shared" si="4"/>
        <v>-99</v>
      </c>
      <c r="C24" s="8">
        <f>MAX(B6:G6)</f>
        <v>64</v>
      </c>
      <c r="D24" s="16">
        <f t="shared" si="5"/>
        <v>23.25</v>
      </c>
      <c r="E24" s="35">
        <f t="shared" si="6"/>
        <v>43.625</v>
      </c>
      <c r="F24" s="35">
        <f t="shared" si="7"/>
        <v>28.34375</v>
      </c>
    </row>
    <row r="25" spans="1:19" ht="18.75" thickBot="1" x14ac:dyDescent="0.3">
      <c r="A25" s="50" t="s">
        <v>4</v>
      </c>
      <c r="B25" s="36">
        <f t="shared" si="4"/>
        <v>-13</v>
      </c>
      <c r="C25" s="37">
        <f>MAX(B7:G7)</f>
        <v>93</v>
      </c>
      <c r="D25" s="63">
        <f t="shared" si="5"/>
        <v>66.5</v>
      </c>
      <c r="E25" s="64">
        <f t="shared" si="6"/>
        <v>79.75</v>
      </c>
      <c r="F25" s="64">
        <f>0.75*D25+(1-0.75)*E25</f>
        <v>69.8125</v>
      </c>
    </row>
    <row r="26" spans="1:19" ht="18.75" thickBot="1" x14ac:dyDescent="0.3">
      <c r="A26" s="15"/>
      <c r="B26" s="15"/>
      <c r="C26" s="62" t="s">
        <v>29</v>
      </c>
      <c r="D26" s="52">
        <f>MAX(D21:D25)</f>
        <v>66.5</v>
      </c>
      <c r="E26" s="53">
        <f t="shared" ref="E26:F26" si="8">MAX(E21:E25)</f>
        <v>79.75</v>
      </c>
      <c r="F26" s="53">
        <f t="shared" si="8"/>
        <v>69.8125</v>
      </c>
    </row>
    <row r="27" spans="1:19" x14ac:dyDescent="0.25">
      <c r="C27" s="11" t="s">
        <v>34</v>
      </c>
    </row>
    <row r="28" spans="1:19" x14ac:dyDescent="0.25">
      <c r="A28" s="15"/>
      <c r="B28" s="15"/>
      <c r="C28" s="15"/>
      <c r="D28" s="15"/>
      <c r="E28" s="15"/>
      <c r="F28" s="15"/>
      <c r="G28" s="15"/>
    </row>
    <row r="29" spans="1:19" x14ac:dyDescent="0.25">
      <c r="A29" s="15"/>
      <c r="B29" s="15"/>
      <c r="C29" s="15"/>
      <c r="D29" s="15"/>
      <c r="E29" s="15"/>
      <c r="F29" s="15"/>
      <c r="G29" s="15"/>
    </row>
    <row r="30" spans="1:19" x14ac:dyDescent="0.25">
      <c r="A30" s="15"/>
      <c r="B30" s="15"/>
      <c r="C30" s="15"/>
      <c r="D30" s="15"/>
      <c r="E30" s="15"/>
      <c r="F30" s="15"/>
      <c r="G30" s="15"/>
    </row>
    <row r="31" spans="1:19" x14ac:dyDescent="0.25">
      <c r="A31" s="15"/>
      <c r="B31" s="15"/>
      <c r="C31" s="15"/>
      <c r="D31" s="15"/>
      <c r="E31" s="15"/>
      <c r="F31" s="15"/>
      <c r="G31" s="15"/>
    </row>
    <row r="32" spans="1:19" x14ac:dyDescent="0.25">
      <c r="A32" s="15"/>
      <c r="B32" s="15"/>
      <c r="C32" s="15"/>
      <c r="D32" s="15"/>
      <c r="E32" s="15"/>
      <c r="F32" s="15"/>
      <c r="G32" s="15"/>
    </row>
    <row r="33" spans="1:7" x14ac:dyDescent="0.25">
      <c r="A33" s="15"/>
      <c r="B33" s="15"/>
      <c r="C33" s="15"/>
      <c r="D33" s="15"/>
      <c r="E33" s="15"/>
      <c r="F33" s="15"/>
      <c r="G33" s="15"/>
    </row>
    <row r="34" spans="1:7" x14ac:dyDescent="0.25">
      <c r="A34" s="15"/>
      <c r="B34" s="15"/>
      <c r="C34" s="15"/>
      <c r="D34" s="15"/>
      <c r="E34" s="15"/>
      <c r="F34" s="15"/>
      <c r="G34" s="15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Пытляков Данил</dc:creator>
  <cp:lastModifiedBy>Image&amp;Matros ®</cp:lastModifiedBy>
  <dcterms:created xsi:type="dcterms:W3CDTF">2022-05-05T09:14:37Z</dcterms:created>
  <dcterms:modified xsi:type="dcterms:W3CDTF">2022-05-11T09:02:03Z</dcterms:modified>
</cp:coreProperties>
</file>