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tables/table1.xml" ContentType="application/vnd.openxmlformats-officedocument.spreadsheetml.table+xml"/>
  <Override PartName="/xl/pivotTables/pivotTable10.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alya\Desktop\ramya\career\Excel\HR_Analytics\"/>
    </mc:Choice>
  </mc:AlternateContent>
  <xr:revisionPtr revIDLastSave="0" documentId="13_ncr:1_{485B7FD0-FF7B-494F-9931-62BE5A187E9C}" xr6:coauthVersionLast="47" xr6:coauthVersionMax="47" xr10:uidLastSave="{00000000-0000-0000-0000-000000000000}"/>
  <bookViews>
    <workbookView xWindow="-108" yWindow="-108" windowWidth="23256" windowHeight="12456" firstSheet="8" activeTab="10" xr2:uid="{00000000-000D-0000-FFFF-FFFF00000000}"/>
  </bookViews>
  <sheets>
    <sheet name="Rating" sheetId="6" state="hidden" r:id="rId1"/>
    <sheet name="Gender" sheetId="8" state="hidden" r:id="rId2"/>
    <sheet name="Education" sheetId="9" state="hidden" r:id="rId3"/>
    <sheet name="Job" sheetId="10" state="hidden" r:id="rId4"/>
    <sheet name="Department" sheetId="11" state="hidden" r:id="rId5"/>
    <sheet name="Age" sheetId="12" state="hidden" r:id="rId6"/>
    <sheet name="Marital Status" sheetId="13" state="hidden" r:id="rId7"/>
    <sheet name="Sheet6" sheetId="14" state="hidden" r:id="rId8"/>
    <sheet name="Dataset" sheetId="1" r:id="rId9"/>
    <sheet name="KPI" sheetId="5" state="hidden" r:id="rId10"/>
    <sheet name="Dashboard" sheetId="4" r:id="rId11"/>
  </sheets>
  <definedNames>
    <definedName name="_xlchart.v1.0" hidden="1">Job!$D$4:$D$12</definedName>
    <definedName name="_xlchart.v1.1" hidden="1">Job!$E$3</definedName>
    <definedName name="_xlchart.v1.2" hidden="1">Job!$E$4:$E$12</definedName>
    <definedName name="_xlchart.v1.6" hidden="1">Job!$D$4:$D$12</definedName>
    <definedName name="_xlchart.v1.7" hidden="1">Job!$E$3</definedName>
    <definedName name="_xlchart.v1.8" hidden="1">Job!$E$4:$E$12</definedName>
    <definedName name="_xlchart.v2.10" hidden="1">'Marital Status'!$E$3</definedName>
    <definedName name="_xlchart.v2.11" hidden="1">'Marital Status'!$E$4:$E$6</definedName>
    <definedName name="_xlchart.v2.3" hidden="1">'Marital Status'!$D$4:$D$6</definedName>
    <definedName name="_xlchart.v2.4" hidden="1">'Marital Status'!$E$3</definedName>
    <definedName name="_xlchart.v2.5" hidden="1">'Marital Status'!$E$4:$E$6</definedName>
    <definedName name="_xlchart.v2.9" hidden="1">'Marital Status'!$D$4:$D$6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D5" i="13" l="1"/>
  <c r="D6" i="13"/>
  <c r="D4" i="13"/>
  <c r="D5" i="10"/>
  <c r="D6" i="10"/>
  <c r="D7" i="10"/>
  <c r="D8" i="10"/>
  <c r="D9" i="10"/>
  <c r="D10" i="10"/>
  <c r="D11" i="10"/>
  <c r="D12" i="10"/>
  <c r="D4" i="10"/>
  <c r="B6" i="6"/>
  <c r="C8" i="5"/>
  <c r="B8" i="5"/>
  <c r="A8" i="5"/>
  <c r="E5" i="13"/>
  <c r="E6" i="13"/>
  <c r="E4" i="13"/>
  <c r="E6" i="10"/>
  <c r="E8" i="10"/>
  <c r="E11" i="10"/>
  <c r="E12" i="10"/>
  <c r="E5" i="10"/>
  <c r="E7" i="10"/>
  <c r="E9" i="10"/>
  <c r="E10" i="10"/>
  <c r="E4" i="10"/>
  <c r="B11" i="8"/>
  <c r="B10" i="8"/>
  <c r="C10" i="8" l="1"/>
  <c r="C11" i="8"/>
  <c r="B7" i="6"/>
  <c r="C7" i="6" s="1"/>
  <c r="C6" i="6"/>
  <c r="D8" i="5"/>
  <c r="E8" i="5"/>
</calcChain>
</file>

<file path=xl/sharedStrings.xml><?xml version="1.0" encoding="utf-8"?>
<sst xmlns="http://schemas.openxmlformats.org/spreadsheetml/2006/main" count="19220" uniqueCount="1572">
  <si>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</si>
  <si>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</si>
  <si>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</si>
  <si>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</si>
  <si>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</si>
  <si>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</si>
  <si>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</si>
  <si>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</si>
  <si>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</si>
  <si>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</si>
  <si>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</si>
  <si>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</si>
  <si>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</si>
  <si>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</si>
  <si>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</si>
  <si>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</si>
  <si>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</si>
  <si>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</si>
  <si>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</si>
  <si>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</si>
  <si>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</si>
  <si>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</si>
  <si>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</si>
  <si>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</si>
  <si>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</si>
  <si>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</si>
  <si>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</si>
  <si>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</si>
  <si>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</si>
  <si>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</si>
  <si>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</si>
  <si>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</si>
  <si>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</si>
  <si>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</si>
  <si>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</si>
  <si>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</si>
  <si>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</si>
  <si>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</si>
  <si>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</si>
  <si>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</si>
  <si>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</si>
  <si>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</si>
  <si>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</si>
  <si>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</si>
  <si>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</si>
  <si>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</si>
  <si>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</si>
  <si>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</si>
  <si>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</si>
  <si>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</si>
  <si>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</si>
  <si>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</si>
  <si>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</si>
  <si>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</si>
  <si>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</si>
  <si>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</si>
  <si>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</si>
  <si>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</si>
  <si>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</si>
  <si>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</si>
  <si>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</si>
  <si>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</si>
  <si>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</si>
  <si>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</si>
  <si>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</si>
  <si>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</si>
  <si>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</si>
  <si>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</si>
  <si>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</si>
  <si>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</si>
  <si>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</si>
  <si>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</si>
  <si>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</si>
  <si>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</si>
  <si>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</si>
  <si>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</si>
  <si>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</si>
  <si>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</si>
  <si>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</si>
  <si>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</si>
  <si>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</si>
  <si>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</si>
  <si>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</si>
  <si>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</si>
  <si>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</si>
  <si>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</si>
  <si>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</si>
  <si>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</si>
  <si>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</si>
  <si>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</si>
  <si>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</si>
  <si>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</si>
  <si>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</si>
  <si>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</si>
  <si>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</si>
  <si>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</si>
  <si>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</si>
  <si>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</si>
  <si>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</si>
  <si>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</si>
  <si>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</si>
  <si>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</si>
  <si>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</si>
  <si>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</si>
  <si>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</si>
  <si>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</si>
  <si>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</si>
  <si>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</si>
  <si>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</si>
  <si>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</si>
  <si>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</si>
  <si>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</si>
  <si>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</si>
  <si>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</si>
  <si>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</si>
  <si>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</si>
  <si>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</si>
  <si>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</si>
  <si>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</si>
  <si>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</si>
  <si>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</si>
  <si>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</si>
  <si>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</si>
  <si>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</si>
  <si>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</si>
  <si>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</si>
  <si>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</si>
  <si>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</si>
  <si>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</si>
  <si>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</si>
  <si>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</si>
  <si>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</si>
  <si>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</si>
  <si>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</si>
  <si>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</si>
  <si>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</si>
  <si>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</si>
  <si>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</si>
  <si>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</si>
  <si>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</si>
  <si>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</si>
  <si>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</si>
  <si>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</si>
  <si>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</si>
  <si>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</si>
  <si>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</si>
  <si>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</si>
  <si>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</si>
  <si>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</si>
  <si>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</si>
  <si>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</si>
  <si>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</si>
  <si>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</si>
  <si>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</si>
  <si>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</si>
  <si>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</si>
  <si>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</si>
  <si>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</si>
  <si>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</si>
  <si>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</si>
  <si>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</si>
  <si>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</si>
  <si>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</si>
  <si>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</si>
  <si>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</si>
  <si>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</si>
  <si>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</si>
  <si>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</si>
  <si>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</si>
  <si>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</si>
  <si>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</si>
  <si>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</si>
  <si>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</si>
  <si>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</si>
  <si>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</si>
  <si>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</si>
  <si>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</si>
  <si>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</si>
  <si>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</si>
  <si>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</si>
  <si>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</si>
  <si>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</si>
  <si>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</si>
  <si>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</si>
  <si>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</si>
  <si>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</si>
  <si>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</si>
  <si>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</si>
  <si>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</si>
  <si>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</si>
  <si>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</si>
  <si>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</si>
  <si>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</si>
  <si>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</si>
  <si>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</si>
  <si>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</si>
  <si>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</si>
  <si>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</si>
  <si>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</si>
  <si>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</si>
  <si>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</si>
  <si>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</si>
  <si>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</si>
  <si>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</si>
  <si>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</si>
  <si>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</si>
  <si>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</si>
  <si>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</si>
  <si>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</si>
  <si>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</si>
  <si>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</si>
  <si>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</si>
  <si>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</si>
  <si>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</si>
  <si>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</si>
  <si>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</si>
  <si>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</si>
  <si>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</si>
  <si>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</si>
  <si>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</si>
  <si>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</si>
  <si>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</si>
  <si>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</si>
  <si>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</si>
  <si>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</si>
  <si>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</si>
  <si>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</si>
  <si>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</si>
  <si>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</si>
  <si>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</si>
  <si>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</si>
  <si>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</si>
  <si>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</si>
  <si>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</si>
  <si>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</si>
  <si>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</si>
  <si>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</si>
  <si>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</si>
  <si>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</si>
  <si>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</si>
  <si>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</si>
  <si>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</si>
  <si>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</si>
  <si>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</si>
  <si>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</si>
  <si>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</si>
  <si>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</si>
  <si>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</si>
  <si>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</si>
  <si>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</si>
  <si>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</si>
  <si>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</si>
  <si>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</si>
  <si>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</si>
  <si>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</si>
  <si>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</si>
  <si>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</si>
  <si>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</si>
  <si>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</si>
  <si>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</si>
  <si>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</si>
  <si>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</si>
  <si>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</si>
  <si>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</si>
  <si>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</si>
  <si>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</si>
  <si>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</si>
  <si>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</si>
  <si>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</si>
  <si>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</si>
  <si>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</si>
  <si>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</si>
  <si>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</si>
  <si>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</si>
  <si>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</si>
  <si>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</si>
  <si>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</si>
  <si>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</si>
  <si>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</si>
  <si>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</si>
  <si>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</si>
  <si>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</si>
  <si>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</si>
  <si>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</si>
  <si>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</si>
  <si>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</si>
  <si>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</si>
  <si>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</si>
  <si>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</si>
  <si>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</si>
  <si>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</si>
  <si>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</si>
  <si>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</si>
  <si>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</si>
  <si>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</si>
  <si>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</si>
  <si>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</si>
  <si>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</si>
  <si>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</si>
  <si>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</si>
  <si>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</si>
  <si>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</si>
  <si>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</si>
  <si>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</si>
  <si>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</si>
  <si>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</si>
  <si>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</si>
  <si>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</si>
  <si>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</si>
  <si>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</si>
  <si>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</si>
  <si>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</si>
  <si>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</si>
  <si>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</si>
  <si>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</si>
  <si>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</si>
  <si>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</si>
  <si>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</si>
  <si>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</si>
  <si>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</si>
  <si>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</si>
  <si>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</si>
  <si>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</si>
  <si>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</si>
  <si>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</si>
  <si>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</si>
  <si>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</si>
  <si>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</si>
  <si>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</si>
  <si>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</si>
  <si>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</si>
  <si>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</si>
  <si>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</si>
  <si>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</si>
  <si>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</si>
  <si>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</si>
  <si>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</si>
  <si>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</si>
  <si>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</si>
  <si>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</si>
  <si>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</si>
  <si>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</si>
  <si>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</si>
  <si>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</si>
  <si>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</si>
  <si>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</si>
  <si>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</si>
  <si>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</si>
  <si>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</si>
  <si>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</si>
  <si>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</si>
  <si>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</si>
  <si>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</si>
  <si>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</si>
  <si>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</si>
  <si>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</si>
  <si>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</si>
  <si>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</si>
  <si>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</si>
  <si>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</si>
  <si>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</si>
  <si>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</si>
  <si>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</si>
  <si>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</si>
  <si>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</si>
  <si>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</si>
  <si>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</si>
  <si>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</si>
  <si>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</si>
  <si>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</si>
  <si>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</si>
  <si>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</si>
  <si>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</si>
  <si>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</si>
  <si>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</si>
  <si>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</si>
  <si>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</si>
  <si>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</si>
  <si>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</si>
  <si>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</si>
  <si>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</si>
  <si>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</si>
  <si>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</si>
  <si>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</si>
  <si>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</si>
  <si>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</si>
  <si>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</si>
  <si>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</si>
  <si>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</si>
  <si>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</si>
  <si>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</si>
  <si>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</si>
  <si>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</si>
  <si>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</si>
  <si>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</si>
  <si>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</si>
  <si>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</si>
  <si>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</si>
  <si>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</si>
  <si>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</si>
  <si>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</si>
  <si>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</si>
  <si>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</si>
  <si>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</si>
  <si>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</si>
  <si>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</si>
  <si>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</si>
  <si>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</si>
  <si>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</si>
  <si>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</si>
  <si>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</si>
  <si>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</si>
  <si>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</si>
  <si>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</si>
  <si>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</si>
  <si>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</si>
  <si>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</si>
  <si>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</si>
  <si>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</si>
  <si>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</si>
  <si>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</si>
  <si>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</si>
  <si>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</si>
  <si>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</si>
  <si>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</si>
  <si>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</si>
  <si>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</si>
  <si>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</si>
  <si>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</si>
  <si>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</si>
  <si>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</si>
  <si>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</si>
  <si>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</si>
  <si>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</si>
  <si>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</si>
  <si>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</si>
  <si>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</si>
  <si>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</si>
  <si>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</si>
  <si>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</si>
  <si>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</si>
  <si>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</si>
  <si>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</si>
  <si>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</si>
  <si>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</si>
  <si>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</si>
  <si>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</si>
  <si>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</si>
  <si>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</si>
  <si>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</si>
  <si>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</si>
  <si>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</si>
  <si>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</si>
  <si>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</si>
  <si>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</si>
  <si>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</si>
  <si>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</si>
  <si>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</si>
  <si>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</si>
  <si>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</si>
  <si>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</si>
  <si>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</si>
  <si>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</si>
  <si>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</si>
  <si>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</si>
  <si>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</si>
  <si>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</si>
  <si>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</si>
  <si>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</si>
  <si>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</si>
  <si>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</si>
  <si>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</si>
  <si>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</si>
  <si>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</si>
  <si>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</si>
  <si>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</si>
  <si>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</si>
  <si>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</si>
  <si>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</si>
  <si>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</si>
  <si>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</si>
  <si>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</si>
  <si>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</si>
  <si>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</si>
  <si>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</si>
  <si>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</si>
  <si>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</si>
  <si>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</si>
  <si>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</si>
  <si>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</si>
  <si>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</si>
  <si>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</si>
  <si>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</si>
  <si>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</si>
  <si>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</si>
  <si>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</si>
  <si>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</si>
  <si>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</si>
  <si>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</si>
  <si>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</si>
  <si>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</si>
  <si>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</si>
  <si>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</si>
  <si>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</si>
  <si>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</si>
  <si>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</si>
  <si>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</si>
  <si>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</si>
  <si>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</si>
  <si>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</si>
  <si>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</si>
  <si>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</si>
  <si>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</si>
  <si>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</si>
  <si>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</si>
  <si>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</si>
  <si>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</si>
  <si>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</si>
  <si>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</si>
  <si>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</si>
  <si>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</si>
  <si>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</si>
  <si>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</si>
  <si>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</si>
  <si>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</si>
  <si>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</si>
  <si>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</si>
  <si>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</si>
  <si>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</si>
  <si>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</si>
  <si>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</si>
  <si>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</si>
  <si>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</si>
  <si>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</si>
  <si>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</si>
  <si>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</si>
  <si>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</si>
  <si>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</si>
  <si>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</si>
  <si>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</si>
  <si>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</si>
  <si>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</si>
  <si>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</si>
  <si>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</si>
  <si>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</si>
  <si>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</si>
  <si>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</si>
  <si>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</si>
  <si>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</si>
  <si>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</si>
  <si>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</si>
  <si>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</si>
  <si>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</si>
  <si>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</si>
  <si>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</si>
  <si>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</si>
  <si>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</si>
  <si>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</si>
  <si>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</si>
  <si>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</si>
  <si>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</si>
  <si>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</si>
  <si>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</si>
  <si>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</si>
  <si>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</si>
  <si>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</si>
  <si>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</si>
  <si>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</si>
  <si>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</si>
  <si>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</si>
  <si>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</si>
  <si>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</si>
  <si>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</si>
  <si>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</si>
  <si>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</si>
  <si>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</si>
  <si>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</si>
  <si>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</si>
  <si>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</si>
  <si>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</si>
  <si>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</si>
  <si>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</si>
  <si>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</si>
  <si>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</si>
  <si>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</si>
  <si>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</si>
  <si>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</si>
  <si>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</si>
  <si>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</si>
  <si>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</si>
  <si>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</si>
  <si>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</si>
  <si>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</si>
  <si>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</si>
  <si>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</si>
  <si>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</si>
  <si>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</si>
  <si>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</si>
  <si>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</si>
  <si>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</si>
  <si>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</si>
  <si>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</si>
  <si>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</si>
  <si>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</si>
  <si>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</si>
  <si>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</si>
  <si>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</si>
  <si>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</si>
  <si>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</si>
  <si>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</si>
  <si>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</si>
  <si>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</si>
  <si>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</si>
  <si>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</si>
  <si>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</si>
  <si>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</si>
  <si>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</si>
  <si>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</si>
  <si>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</si>
  <si>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</si>
  <si>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</si>
  <si>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</si>
  <si>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</si>
  <si>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</si>
  <si>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</si>
  <si>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</si>
  <si>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</si>
  <si>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</si>
  <si>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</si>
  <si>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</si>
  <si>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</si>
  <si>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</si>
  <si>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</si>
  <si>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</si>
  <si>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</si>
  <si>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</si>
  <si>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</si>
  <si>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</si>
  <si>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</si>
  <si>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</si>
  <si>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</si>
  <si>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</si>
  <si>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</si>
  <si>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</si>
  <si>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</si>
  <si>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</si>
  <si>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</si>
  <si>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</si>
  <si>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</si>
  <si>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</si>
  <si>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</si>
  <si>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</si>
  <si>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</si>
  <si>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</si>
  <si>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</si>
  <si>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</si>
  <si>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</si>
  <si>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</si>
  <si>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</si>
  <si>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</si>
  <si>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</si>
  <si>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</si>
  <si>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</si>
  <si>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</si>
  <si>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</si>
  <si>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</si>
  <si>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</si>
  <si>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</si>
  <si>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</si>
  <si>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</si>
  <si>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</si>
  <si>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</si>
  <si>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</si>
  <si>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</si>
  <si>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</si>
  <si>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</si>
  <si>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</si>
  <si>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</si>
  <si>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</si>
  <si>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</si>
  <si>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</si>
  <si>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</si>
  <si>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</si>
  <si>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</si>
  <si>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</si>
  <si>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</si>
  <si>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</si>
  <si>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</si>
  <si>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</si>
  <si>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</si>
  <si>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</si>
  <si>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</si>
  <si>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</si>
  <si>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</si>
  <si>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</si>
  <si>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</si>
  <si>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</si>
  <si>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</si>
  <si>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</si>
  <si>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</si>
  <si>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</si>
  <si>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</si>
  <si>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</si>
  <si>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</si>
  <si>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</si>
  <si>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</si>
  <si>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</si>
  <si>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</si>
  <si>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</si>
  <si>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</si>
  <si>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</si>
  <si>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</si>
  <si>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</si>
  <si>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</si>
  <si>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</si>
  <si>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</si>
  <si>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</si>
  <si>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</si>
  <si>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</si>
  <si>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</si>
  <si>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</si>
  <si>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</si>
  <si>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</si>
  <si>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</si>
  <si>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</si>
  <si>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</si>
  <si>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</si>
  <si>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</si>
  <si>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</si>
  <si>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</si>
  <si>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</si>
  <si>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</si>
  <si>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</si>
  <si>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</si>
  <si>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</si>
  <si>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</si>
  <si>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</si>
  <si>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</si>
  <si>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</si>
  <si>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</si>
  <si>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</si>
  <si>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</si>
  <si>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</si>
  <si>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</si>
  <si>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</si>
  <si>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</si>
  <si>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</si>
  <si>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</si>
  <si>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</si>
  <si>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</si>
  <si>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</si>
  <si>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</si>
  <si>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</si>
  <si>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</si>
  <si>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</si>
  <si>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</si>
  <si>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</si>
  <si>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</si>
  <si>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</si>
  <si>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</si>
  <si>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</si>
  <si>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</si>
  <si>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</si>
  <si>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</si>
  <si>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</si>
  <si>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</si>
  <si>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</si>
  <si>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</si>
  <si>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</si>
  <si>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</si>
  <si>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</si>
  <si>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</si>
  <si>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</si>
  <si>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</si>
  <si>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</si>
  <si>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</si>
  <si>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</si>
  <si>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</si>
  <si>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</si>
  <si>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</si>
  <si>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</si>
  <si>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</si>
  <si>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</si>
  <si>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</si>
  <si>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</si>
  <si>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</si>
  <si>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</si>
  <si>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</si>
  <si>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</si>
  <si>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</si>
  <si>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</si>
  <si>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</si>
  <si>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</si>
  <si>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</si>
  <si>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</si>
  <si>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</si>
  <si>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</si>
  <si>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</si>
  <si>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</si>
  <si>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</si>
  <si>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</si>
  <si>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</si>
  <si>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</si>
  <si>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</si>
  <si>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</si>
  <si>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</si>
  <si>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</si>
  <si>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</si>
  <si>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</si>
  <si>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</si>
  <si>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</si>
  <si>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</si>
  <si>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</si>
  <si>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</si>
  <si>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</si>
  <si>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</si>
  <si>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</si>
  <si>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</si>
  <si>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</si>
  <si>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</si>
  <si>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</si>
  <si>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</si>
  <si>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</si>
  <si>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</si>
  <si>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</si>
  <si>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</si>
  <si>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</si>
  <si>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</si>
  <si>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</si>
  <si>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</si>
  <si>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</si>
  <si>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</si>
  <si>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</si>
  <si>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</si>
  <si>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</si>
  <si>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</si>
  <si>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</si>
  <si>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</si>
  <si>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</si>
  <si>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</si>
  <si>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</si>
  <si>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</si>
  <si>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</si>
  <si>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</si>
  <si>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</si>
  <si>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</si>
  <si>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</si>
  <si>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</si>
  <si>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</si>
  <si>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</si>
  <si>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</si>
  <si>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</si>
  <si>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</si>
  <si>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</si>
  <si>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</si>
  <si>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</si>
  <si>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</si>
  <si>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</si>
  <si>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</si>
  <si>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</si>
  <si>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</si>
  <si>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</si>
  <si>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</si>
  <si>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</si>
  <si>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</si>
  <si>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</si>
  <si>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</si>
  <si>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</si>
  <si>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</si>
  <si>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</si>
  <si>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</si>
  <si>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</si>
  <si>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</si>
  <si>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</si>
  <si>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</si>
  <si>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</si>
  <si>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</si>
  <si>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</si>
  <si>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</si>
  <si>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</si>
  <si>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</si>
  <si>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</si>
  <si>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</si>
  <si>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</si>
  <si>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</si>
  <si>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</si>
  <si>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</si>
  <si>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</si>
  <si>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</si>
  <si>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</si>
  <si>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</si>
  <si>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</si>
  <si>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</si>
  <si>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</si>
  <si>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</si>
  <si>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</si>
  <si>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</si>
  <si>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</si>
  <si>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</si>
  <si>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</si>
  <si>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</si>
  <si>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</si>
  <si>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</si>
  <si>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</si>
  <si>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</si>
  <si>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</si>
  <si>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</si>
  <si>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</si>
  <si>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</si>
  <si>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</si>
  <si>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</si>
  <si>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</si>
  <si>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</si>
  <si>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</si>
  <si>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</si>
  <si>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</si>
  <si>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</si>
  <si>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</si>
  <si>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</si>
  <si>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</si>
  <si>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</si>
  <si>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</si>
  <si>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</si>
  <si>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</si>
  <si>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</si>
  <si>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</si>
  <si>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</si>
  <si>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</si>
  <si>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</si>
  <si>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</si>
  <si>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</si>
  <si>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</si>
  <si>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</si>
  <si>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</si>
  <si>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</si>
  <si>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</si>
  <si>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</si>
  <si>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</si>
  <si>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</si>
  <si>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</si>
  <si>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</si>
  <si>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</si>
  <si>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</si>
  <si>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</si>
  <si>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</si>
  <si>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</si>
  <si>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</si>
  <si>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</si>
  <si>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</si>
  <si>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</si>
  <si>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</si>
  <si>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</si>
  <si>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</si>
  <si>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</si>
  <si>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</si>
  <si>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</si>
  <si>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</si>
  <si>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</si>
  <si>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</si>
  <si>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</si>
  <si>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</si>
  <si>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</si>
  <si>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</si>
  <si>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</si>
  <si>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</si>
  <si>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</si>
  <si>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</si>
  <si>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</si>
  <si>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</si>
  <si>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</si>
  <si>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</si>
  <si>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</si>
  <si>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</si>
  <si>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</si>
  <si>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</si>
  <si>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</si>
  <si>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</si>
  <si>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</si>
  <si>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</si>
  <si>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</si>
  <si>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</si>
  <si>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</si>
  <si>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</si>
  <si>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</si>
  <si>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</si>
  <si>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</si>
  <si>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</si>
  <si>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</si>
  <si>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</si>
  <si>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</si>
  <si>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</si>
  <si>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</si>
  <si>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</si>
  <si>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</si>
  <si>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</si>
  <si>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</si>
  <si>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</si>
  <si>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</si>
  <si>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</si>
  <si>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</si>
  <si>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</si>
  <si>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</si>
  <si>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</si>
  <si>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</si>
  <si>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</si>
  <si>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</si>
  <si>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</si>
  <si>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</si>
  <si>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</si>
  <si>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</si>
  <si>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</si>
  <si>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</si>
  <si>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</si>
  <si>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</si>
  <si>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</si>
  <si>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</si>
  <si>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</si>
  <si>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</si>
  <si>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</si>
  <si>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</si>
  <si>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</si>
  <si>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</si>
  <si>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</si>
  <si>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</si>
  <si>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</si>
  <si>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</si>
  <si>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</si>
  <si>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</si>
  <si>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</si>
  <si>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</si>
  <si>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</si>
  <si>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</si>
  <si>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</si>
  <si>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</si>
  <si>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</si>
  <si>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</si>
  <si>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</si>
  <si>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</si>
  <si>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</si>
  <si>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</si>
  <si>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</si>
  <si>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</si>
  <si>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</si>
  <si>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</si>
  <si>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</si>
  <si>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</si>
  <si>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</si>
  <si>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</si>
  <si>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</si>
  <si>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</si>
  <si>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</si>
  <si>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</si>
  <si>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</si>
  <si>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</si>
  <si>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</si>
  <si>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</si>
  <si>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</si>
  <si>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</si>
  <si>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</si>
  <si>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</si>
  <si>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</si>
  <si>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</si>
  <si>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</si>
  <si>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</si>
  <si>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</si>
  <si>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</si>
  <si>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</si>
  <si>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</si>
  <si>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</si>
  <si>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</si>
  <si>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</si>
  <si>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</si>
  <si>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</si>
  <si>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</si>
  <si>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</si>
  <si>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</si>
  <si>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</si>
  <si>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</si>
  <si>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</si>
  <si>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</si>
  <si>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</si>
  <si>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</si>
  <si>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</si>
  <si>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</si>
  <si>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</si>
  <si>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</si>
  <si>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</si>
  <si>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</si>
  <si>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</si>
  <si>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</si>
  <si>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</si>
  <si>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</si>
  <si>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</si>
  <si>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</si>
  <si>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</si>
  <si>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</si>
  <si>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</si>
  <si>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</si>
  <si>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</si>
  <si>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</si>
  <si>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</si>
  <si>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</si>
  <si>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</si>
  <si>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</si>
  <si>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</si>
  <si>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</si>
  <si>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</si>
  <si>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</si>
  <si>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</si>
  <si>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</si>
  <si>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</si>
  <si>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</si>
  <si>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</si>
  <si>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</si>
  <si>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</si>
  <si>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</si>
  <si>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</si>
  <si>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</si>
  <si>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</si>
  <si>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</si>
  <si>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</si>
  <si>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</si>
  <si>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</si>
  <si>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</si>
  <si>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</si>
  <si>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</si>
  <si>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</si>
  <si>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</si>
  <si>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</si>
  <si>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</si>
  <si>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</si>
  <si>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</si>
  <si>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</si>
  <si>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</si>
  <si>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</si>
  <si>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</si>
  <si>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</si>
  <si>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</si>
  <si>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</si>
  <si>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</si>
  <si>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</si>
  <si>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</si>
  <si>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</si>
  <si>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</si>
  <si>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</si>
  <si>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</si>
  <si>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</si>
  <si>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</si>
  <si>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</si>
  <si>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</si>
  <si>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</si>
  <si>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</si>
  <si>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</si>
  <si>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</si>
  <si>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</si>
  <si>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</si>
  <si>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</si>
  <si>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</si>
  <si>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</si>
  <si>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</si>
  <si>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</si>
  <si>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</si>
  <si>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</si>
  <si>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</si>
  <si>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</si>
  <si>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</si>
  <si>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</si>
  <si>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</si>
  <si>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</si>
  <si>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</si>
  <si>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</si>
  <si>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</si>
  <si>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</si>
  <si>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</si>
  <si>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</si>
  <si>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</si>
  <si>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</si>
  <si>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</si>
  <si>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</si>
  <si>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</si>
  <si>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</si>
  <si>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</si>
  <si>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</si>
  <si>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</si>
  <si>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</si>
  <si>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</si>
  <si>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</si>
  <si>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</si>
  <si>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</si>
  <si>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</si>
  <si>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</si>
  <si>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</si>
  <si>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</si>
  <si>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</si>
  <si>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</si>
  <si>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</si>
  <si>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</si>
  <si>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</si>
  <si>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</si>
  <si>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</si>
  <si>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</si>
  <si>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</si>
  <si>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</si>
  <si>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</si>
  <si>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</si>
  <si>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</si>
  <si>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</si>
  <si>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</si>
  <si>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</si>
  <si>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</si>
  <si>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</si>
  <si>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</si>
  <si>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</si>
  <si>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</si>
  <si>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</si>
  <si>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</si>
  <si>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</si>
  <si>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</si>
  <si>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</si>
  <si>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</si>
  <si>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</si>
  <si>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</si>
  <si>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</si>
  <si>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</si>
  <si>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</si>
  <si>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</si>
  <si>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</si>
  <si>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</si>
  <si>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</si>
  <si>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</si>
  <si>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</si>
  <si>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</si>
  <si>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</si>
  <si>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</si>
  <si>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</si>
  <si>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</si>
  <si>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</si>
  <si>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</si>
  <si>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</si>
  <si>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</si>
  <si>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</si>
  <si>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</si>
  <si>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</si>
  <si>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</si>
  <si>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</si>
  <si>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</si>
  <si>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</si>
  <si>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</si>
  <si>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</si>
  <si>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</si>
  <si>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</si>
  <si>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</si>
  <si>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</si>
  <si>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</si>
  <si>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</si>
  <si>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</si>
  <si>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</si>
  <si>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</si>
  <si>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</si>
  <si>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</si>
  <si>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</si>
  <si>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</si>
  <si>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</si>
  <si>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</si>
  <si>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</si>
  <si>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</si>
  <si>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</si>
  <si>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</si>
  <si>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</si>
  <si>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</si>
  <si>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</si>
  <si>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</si>
  <si>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</si>
  <si>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</si>
  <si>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</si>
  <si>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</si>
  <si>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</si>
  <si>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</si>
  <si>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</si>
  <si>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</si>
  <si>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</si>
  <si>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</si>
  <si>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</si>
  <si>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</si>
  <si>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</si>
  <si>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</si>
  <si>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</si>
  <si>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</si>
  <si>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</si>
  <si>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</si>
  <si>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</si>
  <si>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</si>
  <si>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</si>
  <si>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</si>
  <si>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</si>
  <si>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</si>
  <si>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</si>
  <si>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</si>
  <si>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</si>
  <si>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</si>
  <si>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</si>
  <si>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</si>
  <si>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</si>
  <si>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</si>
  <si>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</si>
  <si>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</si>
  <si>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</si>
  <si>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</si>
  <si>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</si>
  <si>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</si>
  <si>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</si>
  <si>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</si>
  <si>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</si>
  <si>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</si>
  <si>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</si>
  <si>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</si>
  <si>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</si>
  <si>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</si>
  <si>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</si>
  <si>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</si>
  <si>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</si>
  <si>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</si>
  <si>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</si>
  <si>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</si>
  <si>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</si>
  <si>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</si>
  <si>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</si>
  <si>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</si>
  <si>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</si>
  <si>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</si>
  <si>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</si>
  <si>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</si>
  <si>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</si>
  <si>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</si>
  <si>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</si>
  <si>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</si>
  <si>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</si>
  <si>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</si>
  <si>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</si>
  <si>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</si>
  <si>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</si>
  <si>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</si>
  <si>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</si>
  <si>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</si>
  <si>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</si>
  <si>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</si>
  <si>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</si>
  <si>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</si>
  <si>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</si>
  <si>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</si>
  <si>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</si>
  <si>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</si>
  <si>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</si>
  <si>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</si>
  <si>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</si>
  <si>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</si>
  <si>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</si>
  <si>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</si>
  <si>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</si>
  <si>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</si>
  <si>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</si>
  <si>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</si>
  <si>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</si>
  <si>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</si>
  <si>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</si>
  <si>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</si>
  <si>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</si>
  <si>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</si>
  <si>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</si>
  <si>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</si>
  <si>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</si>
  <si>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</si>
  <si>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</si>
  <si>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</si>
  <si>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</si>
  <si>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</si>
  <si>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</si>
  <si>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</si>
  <si>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</si>
  <si>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</si>
  <si>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</si>
  <si>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</si>
  <si>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</si>
  <si>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</si>
  <si>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</si>
  <si>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</si>
  <si>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</si>
  <si>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</si>
  <si>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</si>
  <si>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</si>
  <si>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</si>
  <si>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</si>
  <si>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</si>
  <si>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</si>
  <si>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</si>
  <si>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</si>
  <si>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</si>
  <si>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</si>
  <si>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</si>
  <si>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</si>
  <si>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</si>
  <si>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</si>
  <si>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</si>
  <si>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</si>
  <si>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</si>
  <si>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</si>
  <si>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</si>
  <si>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</si>
  <si>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</si>
  <si>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</si>
  <si>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</si>
  <si>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</si>
  <si>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</si>
  <si>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</si>
  <si>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</si>
  <si>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</si>
  <si>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</si>
  <si>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</si>
  <si>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</si>
  <si>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</si>
  <si>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</si>
  <si>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</si>
  <si>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</si>
  <si>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</si>
  <si>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</si>
  <si>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</si>
  <si>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</si>
  <si>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</si>
  <si>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</si>
  <si>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</si>
  <si>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</si>
  <si>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</si>
  <si>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</si>
  <si>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</si>
  <si>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</si>
  <si>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</si>
  <si>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</si>
  <si>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</si>
  <si>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</si>
  <si>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</si>
  <si>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</si>
  <si>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</si>
  <si>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</si>
  <si>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</si>
  <si>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</si>
  <si>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</si>
  <si>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</si>
  <si>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</si>
  <si>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</si>
  <si>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</si>
  <si>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</si>
  <si>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</si>
  <si>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</si>
  <si>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</si>
  <si>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</si>
  <si>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</si>
  <si>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</si>
  <si>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</si>
  <si>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</si>
  <si>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</si>
  <si>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</si>
  <si>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</si>
  <si>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</si>
  <si>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</si>
  <si>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</si>
  <si>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</si>
  <si>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</si>
  <si>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</si>
  <si>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</si>
  <si>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</si>
  <si>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</si>
  <si>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</si>
  <si>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</si>
  <si>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</si>
  <si>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</si>
  <si>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</si>
  <si>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</si>
  <si>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</si>
  <si>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</si>
  <si>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</si>
  <si>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</si>
  <si>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</si>
  <si>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</si>
  <si>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</si>
  <si>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</si>
  <si>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</si>
  <si>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</si>
  <si>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</si>
  <si>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</si>
  <si>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</si>
  <si>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</si>
  <si>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</si>
  <si>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</si>
  <si>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</si>
  <si>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</si>
  <si>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</si>
  <si>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</si>
  <si>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</si>
  <si>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</si>
  <si>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</si>
  <si>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</si>
  <si>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</si>
  <si>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</si>
  <si>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</si>
  <si>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</si>
  <si>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</si>
  <si>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</si>
  <si>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</si>
  <si>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</si>
  <si>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</si>
  <si>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</si>
  <si>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</si>
  <si>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</si>
  <si>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</si>
  <si>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</si>
  <si>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</si>
  <si>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</si>
  <si>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</si>
  <si>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</si>
  <si>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</si>
  <si>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</si>
  <si>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</si>
  <si>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</si>
  <si>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</si>
  <si>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</si>
  <si>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</si>
  <si>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</si>
  <si>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</si>
  <si>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</si>
  <si>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</si>
  <si>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</si>
  <si>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</si>
  <si>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</si>
  <si>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</si>
  <si>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</si>
  <si>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</si>
  <si>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</si>
  <si>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</si>
  <si>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</si>
  <si>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</si>
  <si>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</si>
  <si>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</si>
  <si>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</si>
  <si>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</si>
  <si>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</si>
  <si>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</si>
  <si>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</si>
  <si>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</si>
  <si>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</si>
  <si>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</si>
  <si>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</si>
  <si>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</si>
  <si>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</si>
  <si>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</si>
  <si>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</si>
  <si>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</si>
  <si>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</si>
  <si>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 </t>
  </si>
  <si>
    <t>Attrition Count</t>
  </si>
  <si>
    <t>Average Age</t>
  </si>
  <si>
    <t>Active Employees</t>
  </si>
  <si>
    <t>Attrition Rate</t>
  </si>
  <si>
    <t xml:space="preserve"> </t>
  </si>
  <si>
    <t xml:space="preserve">                                                                                                                              </t>
  </si>
  <si>
    <t>Average of Job Satisfaction</t>
  </si>
  <si>
    <t>Rating</t>
  </si>
  <si>
    <t>Balance Rating</t>
  </si>
  <si>
    <t>Row Labels</t>
  </si>
  <si>
    <t>Grand Total</t>
  </si>
  <si>
    <t>Count of Employee Count</t>
  </si>
  <si>
    <t xml:space="preserve">Job Roles </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</si>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</sst>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5">
    <border>
      <left/>
      <right/>
      <top/>
      <bottom/>
      <diagonal/>
    </border>
    <border>
      <left/>
      <right/>
      <top style="thin">
        <color theme="4" tint="0.79998168889431442"/>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1" fillId="0" borderId="0" xfId="0" applyFont="1"/>
    <xf numFmtId="0" fontId="0" fillId="0" borderId="1" xfId="0" applyBorder="1"/>
    <xf numFmtId="10" fontId="0" fillId="0" borderId="0" xfId="1" applyNumberFormat="1" applyFont="1"/>
    <xf numFmtId="1" fontId="0" fillId="0" borderId="1" xfId="0" applyNumberFormat="1" applyBorder="1"/>
    <xf numFmtId="0" fontId="0" fillId="2" borderId="0" xfId="0" applyFill="1"/>
    <xf numFmtId="0" fontId="0" fillId="0" borderId="2" xfId="0" applyBorder="1"/>
    <xf numFmtId="0" fontId="2" fillId="0" borderId="0" xfId="0" applyFont="1"/>
    <xf numFmtId="164" fontId="0" fillId="0" borderId="0" xfId="0" applyNumberFormat="1"/>
    <xf numFmtId="0" fontId="0" fillId="0" borderId="5" xfId="0" pivotButton="1" applyBorder="1"/>
    <xf numFmtId="0" fontId="0" fillId="0" borderId="5" xfId="0" applyBorder="1" applyAlignment="1">
      <alignment horizontal="left"/>
    </xf>
    <xf numFmtId="0" fontId="0" fillId="0" borderId="6" xfId="0" applyBorder="1" applyAlignment="1">
      <alignment horizontal="left"/>
    </xf>
    <xf numFmtId="0" fontId="0" fillId="0" borderId="4" xfId="0" applyBorder="1"/>
    <xf numFmtId="0" fontId="0" fillId="0" borderId="7" xfId="0" applyBorder="1" applyAlignment="1">
      <alignment horizontal="left"/>
    </xf>
    <xf numFmtId="0" fontId="0" fillId="0" borderId="3" xfId="0" applyBorder="1"/>
    <xf numFmtId="9" fontId="0" fillId="0" borderId="0" xfId="1" applyFont="1"/>
    <xf numFmtId="0" fontId="0" fillId="0" borderId="5" xfId="0" applyBorder="1"/>
    <xf numFmtId="0" fontId="0" fillId="0" borderId="8" xfId="0" applyBorder="1"/>
    <xf numFmtId="0" fontId="0" fillId="0" borderId="9" xfId="0" applyBorder="1"/>
    <xf numFmtId="0" fontId="0" fillId="0" borderId="6"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0" fontId="0" fillId="0" borderId="2" xfId="0" applyNumberFormat="1" applyBorder="1"/>
    <xf numFmtId="10" fontId="0" fillId="0" borderId="4" xfId="0" applyNumberFormat="1" applyBorder="1"/>
    <xf numFmtId="10" fontId="0" fillId="0" borderId="3" xfId="0" applyNumberFormat="1" applyBorder="1"/>
  </cellXfs>
  <cellStyles count="2">
    <cellStyle name="Normal" xfId="0" builtinId="0"/>
    <cellStyle name="Percent" xfId="1" builtinId="5"/>
  </cellStyles>
  <dxfs count="4">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3"/>
      <tableStyleElement type="firstRowStripe" dxfId="2"/>
      <tableStyleElement type="secondRowStripe" dxfId="1"/>
    </tableStyle>
    <tableStyle name="Slicer" pivot="0" table="0" count="4" xr9:uid="{03114629-1752-4B21-94C8-54F680FB43F1}">
      <tableStyleElement type="wholeTable" dxfId="0"/>
    </tableStyle>
  </tableStyles>
  <colors>
    <mruColors>
      <color rgb="FFAE4A48"/>
      <color rgb="FF602928"/>
      <color rgb="FF206E38"/>
      <color rgb="FF2B954C"/>
      <color rgb="FFA84F9C"/>
      <color rgb="FF7B8E35"/>
      <color rgb="FFE18FCE"/>
      <color rgb="FF4014A6"/>
      <color rgb="FF2F309F"/>
      <color rgb="FFB748A6"/>
    </mruColors>
  </colors>
  <extLst>
    <ext xmlns:x14="http://schemas.microsoft.com/office/spreadsheetml/2009/9/main" uri="{46F421CA-312F-682f-3DD2-61675219B42D}">
      <x14:dxfs count="3">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F0-480C-B889-AB2C2B14BC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F0-480C-B889-AB2C2B14BC7E}"/>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1BEC-4538-A5E8-CBB2EE05754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4F9-414D-9690-ABB1B8DF567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B4F9-414D-9690-ABB1B8DF567A}"/>
            </c:ext>
          </c:extLst>
        </c:ser>
        <c:dLbls>
          <c:showLegendKey val="0"/>
          <c:showVal val="0"/>
          <c:showCatName val="0"/>
          <c:showSerName val="0"/>
          <c:showPercent val="0"/>
          <c:showBubbleSize val="0"/>
        </c:dLbls>
        <c:gapWidth val="0"/>
        <c:overlap val="100"/>
        <c:axId val="1002470703"/>
        <c:axId val="1002464943"/>
      </c:barChart>
      <c:catAx>
        <c:axId val="1002470703"/>
        <c:scaling>
          <c:orientation val="minMax"/>
        </c:scaling>
        <c:delete val="1"/>
        <c:axPos val="l"/>
        <c:majorTickMark val="out"/>
        <c:minorTickMark val="none"/>
        <c:tickLblPos val="nextTo"/>
        <c:crossAx val="1002464943"/>
        <c:crosses val="autoZero"/>
        <c:auto val="1"/>
        <c:lblAlgn val="ctr"/>
        <c:lblOffset val="100"/>
        <c:noMultiLvlLbl val="0"/>
      </c:catAx>
      <c:valAx>
        <c:axId val="1002464943"/>
        <c:scaling>
          <c:orientation val="minMax"/>
          <c:max val="4"/>
        </c:scaling>
        <c:delete val="1"/>
        <c:axPos val="b"/>
        <c:numFmt formatCode="0.0" sourceLinked="1"/>
        <c:majorTickMark val="out"/>
        <c:minorTickMark val="none"/>
        <c:tickLblPos val="nextTo"/>
        <c:crossAx val="1002470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95-4925-867C-5C61090529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95-4925-867C-5C61090529F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FC3A-4F63-B633-09CE00B503A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[HR_Analytics_Dashboard.xlsx]Education!Education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0E2-4524-BE9F-5EA3668B0B13}"/>
            </c:ext>
          </c:extLst>
        </c:ser>
        <c:dLbls>
          <c:dLblPos val="outEnd"/>
          <c:showLegendKey val="0"/>
          <c:showVal val="1"/>
          <c:showCatName val="0"/>
          <c:showSerName val="0"/>
          <c:showPercent val="0"/>
          <c:showBubbleSize val="0"/>
        </c:dLbls>
        <c:gapWidth val="182"/>
        <c:axId val="282172799"/>
        <c:axId val="282167999"/>
      </c:barChart>
      <c:catAx>
        <c:axId val="2821727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167999"/>
        <c:crosses val="autoZero"/>
        <c:auto val="1"/>
        <c:lblAlgn val="ctr"/>
        <c:lblOffset val="100"/>
        <c:noMultiLvlLbl val="0"/>
      </c:catAx>
      <c:valAx>
        <c:axId val="282167999"/>
        <c:scaling>
          <c:orientation val="minMax"/>
        </c:scaling>
        <c:delete val="1"/>
        <c:axPos val="b"/>
        <c:numFmt formatCode="General" sourceLinked="1"/>
        <c:majorTickMark val="none"/>
        <c:minorTickMark val="none"/>
        <c:tickLblPos val="nextTo"/>
        <c:crossAx val="28217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[HR_Analytics_Dashboard.xlsx]Department!Department</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65-4D95-A1D7-5C70D1DBCD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65-4D95-A1D7-5C70D1DBCD6A}"/>
              </c:ext>
            </c:extLst>
          </c:dPt>
          <c:dPt>
            <c:idx val="2"/>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2-8C50-4F81-9FA4-73CC6A1D034E}"/>
              </c:ext>
            </c:extLst>
          </c:dPt>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C50-4F81-9FA4-73CC6A1D034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[HR_Analytics_Dashboard.xlsx]Age!Age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B32-4A22-990B-9F2243C6DC1F}"/>
            </c:ext>
          </c:extLst>
        </c:ser>
        <c:dLbls>
          <c:showLegendKey val="0"/>
          <c:showVal val="0"/>
          <c:showCatName val="0"/>
          <c:showSerName val="0"/>
          <c:showPercent val="0"/>
          <c:showBubbleSize val="0"/>
        </c:dLbls>
        <c:gapWidth val="219"/>
        <c:overlap val="-27"/>
        <c:axId val="274870863"/>
        <c:axId val="274869423"/>
      </c:barChart>
      <c:catAx>
        <c:axId val="27487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869423"/>
        <c:crosses val="autoZero"/>
        <c:auto val="1"/>
        <c:lblAlgn val="ctr"/>
        <c:lblOffset val="100"/>
        <c:noMultiLvlLbl val="0"/>
      </c:catAx>
      <c:valAx>
        <c:axId val="274869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87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1">
                  <a:lumMod val="95000"/>
                </a:schemeClr>
              </a:solidFill>
            </a:ln>
          </c:spPr>
          <c:dPt>
            <c:idx val="0"/>
            <c:bubble3D val="0"/>
            <c:spPr>
              <a:gradFill>
                <a:gsLst>
                  <a:gs pos="0">
                    <a:schemeClr val="accent1">
                      <a:lumMod val="50000"/>
                    </a:schemeClr>
                  </a:gs>
                  <a:gs pos="100000">
                    <a:schemeClr val="accent6">
                      <a:lumMod val="50000"/>
                    </a:schemeClr>
                  </a:gs>
                </a:gsLst>
                <a:lin ang="5400000" scaled="1"/>
              </a:gradFill>
              <a:ln w="19050">
                <a:solidFill>
                  <a:schemeClr val="bg1">
                    <a:lumMod val="95000"/>
                  </a:schemeClr>
                </a:solidFill>
              </a:ln>
              <a:effectLst/>
            </c:spPr>
            <c:extLst>
              <c:ext xmlns:c16="http://schemas.microsoft.com/office/drawing/2014/chart" uri="{C3380CC4-5D6E-409C-BE32-E72D297353CC}">
                <c16:uniqueId val="{00000001-C3CA-40AD-82E4-30FF9BB7F846}"/>
              </c:ext>
            </c:extLst>
          </c:dPt>
          <c:dPt>
            <c:idx val="1"/>
            <c:bubble3D val="0"/>
            <c:spPr>
              <a:solidFill>
                <a:schemeClr val="bg1">
                  <a:lumMod val="95000"/>
                  <a:alpha val="95000"/>
                </a:schemeClr>
              </a:solidFill>
              <a:ln w="19050">
                <a:solidFill>
                  <a:schemeClr val="bg1">
                    <a:lumMod val="95000"/>
                  </a:schemeClr>
                </a:solidFill>
              </a:ln>
              <a:effectLst/>
            </c:spPr>
            <c:extLst>
              <c:ext xmlns:c16="http://schemas.microsoft.com/office/drawing/2014/chart" uri="{C3380CC4-5D6E-409C-BE32-E72D297353CC}">
                <c16:uniqueId val="{00000003-C3CA-40AD-82E4-30FF9BB7F846}"/>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C3CA-40AD-82E4-30FF9BB7F84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5407591078961786E-2"/>
          <c:y val="0.11779685850236986"/>
          <c:w val="0.89013728514053703"/>
          <c:h val="0.79789533379820787"/>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742E31"/>
              </a:solidFill>
              <a:ln>
                <a:noFill/>
              </a:ln>
              <a:effectLst/>
            </c:spPr>
            <c:extLst>
              <c:ext xmlns:c16="http://schemas.microsoft.com/office/drawing/2014/chart" uri="{C3380CC4-5D6E-409C-BE32-E72D297353CC}">
                <c16:uniqueId val="{00000001-2EF6-4764-8455-C105A2D9A10A}"/>
              </c:ext>
            </c:extLst>
          </c:dPt>
          <c:val>
            <c:numRef>
              <c:f>Rating!$B$6</c:f>
              <c:numCache>
                <c:formatCode>0.0</c:formatCode>
                <c:ptCount val="1"/>
                <c:pt idx="0">
                  <c:v>2.6265306122448981</c:v>
                </c:pt>
              </c:numCache>
            </c:numRef>
          </c:val>
          <c:extLst>
            <c:ext xmlns:c16="http://schemas.microsoft.com/office/drawing/2014/chart" uri="{C3380CC4-5D6E-409C-BE32-E72D297353CC}">
              <c16:uniqueId val="{00000002-2EF6-4764-8455-C105A2D9A10A}"/>
            </c:ext>
          </c:extLst>
        </c:ser>
        <c:ser>
          <c:idx val="1"/>
          <c:order val="1"/>
          <c:spPr>
            <a:noFill/>
            <a:ln>
              <a:solidFill>
                <a:schemeClr val="bg1">
                  <a:lumMod val="95000"/>
                </a:schemeClr>
              </a:solid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3-2EF6-4764-8455-C105A2D9A10A}"/>
            </c:ext>
          </c:extLst>
        </c:ser>
        <c:dLbls>
          <c:showLegendKey val="0"/>
          <c:showVal val="0"/>
          <c:showCatName val="0"/>
          <c:showSerName val="0"/>
          <c:showPercent val="0"/>
          <c:showBubbleSize val="0"/>
        </c:dLbls>
        <c:gapWidth val="0"/>
        <c:overlap val="100"/>
        <c:axId val="1002470703"/>
        <c:axId val="1002464943"/>
      </c:barChart>
      <c:catAx>
        <c:axId val="1002470703"/>
        <c:scaling>
          <c:orientation val="minMax"/>
        </c:scaling>
        <c:delete val="1"/>
        <c:axPos val="l"/>
        <c:majorTickMark val="out"/>
        <c:minorTickMark val="none"/>
        <c:tickLblPos val="nextTo"/>
        <c:crossAx val="1002464943"/>
        <c:crosses val="autoZero"/>
        <c:auto val="1"/>
        <c:lblAlgn val="ctr"/>
        <c:lblOffset val="100"/>
        <c:noMultiLvlLbl val="0"/>
      </c:catAx>
      <c:valAx>
        <c:axId val="1002464943"/>
        <c:scaling>
          <c:orientation val="minMax"/>
          <c:max val="4"/>
          <c:min val="0"/>
        </c:scaling>
        <c:delete val="1"/>
        <c:axPos val="b"/>
        <c:numFmt formatCode="0.0" sourceLinked="1"/>
        <c:majorTickMark val="out"/>
        <c:minorTickMark val="none"/>
        <c:tickLblPos val="nextTo"/>
        <c:crossAx val="1002470703"/>
        <c:crosses val="autoZero"/>
        <c:crossBetween val="between"/>
      </c:valAx>
      <c:spPr>
        <a:solidFill>
          <a:schemeClr val="bg1">
            <a:lumMod val="85000"/>
            <a:alpha val="98000"/>
          </a:schemeClr>
        </a:solidFill>
        <a:ln>
          <a:solidFill>
            <a:schemeClr val="bg1">
              <a:lumMod val="85000"/>
              <a:alpha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bg1">
          <a:lumMod val="95000"/>
          <a:alpha val="99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C345AE"/>
                  </a:gs>
                  <a:gs pos="100000">
                    <a:srgbClr val="E18FCE"/>
                  </a:gs>
                </a:gsLst>
                <a:lin ang="5400000" scaled="1"/>
              </a:gradFill>
              <a:ln w="19050">
                <a:noFill/>
              </a:ln>
              <a:effectLst/>
            </c:spPr>
            <c:extLst>
              <c:ext xmlns:c16="http://schemas.microsoft.com/office/drawing/2014/chart" uri="{C3380CC4-5D6E-409C-BE32-E72D297353CC}">
                <c16:uniqueId val="{00000001-4E64-4EB0-BD19-FDCA8852AD4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4E64-4EB0-BD19-FDCA8852AD4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4E64-4EB0-BD19-FDCA8852AD4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DD53-422D-A9A2-24CE3BC2D857}"/>
              </c:ext>
            </c:extLst>
          </c:dPt>
          <c:dPt>
            <c:idx val="1"/>
            <c:bubble3D val="0"/>
            <c:spPr>
              <a:gradFill>
                <a:gsLst>
                  <a:gs pos="0">
                    <a:srgbClr val="002060"/>
                  </a:gs>
                  <a:gs pos="100000">
                    <a:srgbClr val="0550C1"/>
                  </a:gs>
                </a:gsLst>
                <a:lin ang="5400000" scaled="1"/>
              </a:gradFill>
              <a:ln w="19050">
                <a:noFill/>
              </a:ln>
              <a:effectLst/>
            </c:spPr>
            <c:extLst>
              <c:ext xmlns:c16="http://schemas.microsoft.com/office/drawing/2014/chart" uri="{C3380CC4-5D6E-409C-BE32-E72D297353CC}">
                <c16:uniqueId val="{00000003-DD53-422D-A9A2-24CE3BC2D85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DD53-422D-A9A2-24CE3BC2D85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[HR_Analytics_Dashboard.xlsx]Education!Education</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75000"/>
                </a:schemeClr>
              </a:gs>
            </a:gsLst>
            <a:lin ang="0" scaled="0"/>
          </a:gradFill>
          <a:ln>
            <a:no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fld id="{440A63C7-9792-4010-B16A-D8916408F0C4}" type="VALUE">
                  <a:rPr lang="en-US" sz="1100" b="0"/>
                  <a:pPr>
                    <a:defRPr sz="1200" b="1"/>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Pt>
            <c:idx val="4"/>
            <c:invertIfNegative val="0"/>
            <c:bubble3D val="0"/>
            <c:extLst>
              <c:ext xmlns:c16="http://schemas.microsoft.com/office/drawing/2014/chart" uri="{C3380CC4-5D6E-409C-BE32-E72D297353CC}">
                <c16:uniqueId val="{00000001-1A10-4054-AEC0-77088297F876}"/>
              </c:ext>
            </c:extLst>
          </c:dPt>
          <c:dLbls>
            <c:dLbl>
              <c:idx val="4"/>
              <c:tx>
                <c:rich>
                  <a:bodyPr/>
                  <a:lstStyle/>
                  <a:p>
                    <a:fld id="{440A63C7-9792-4010-B16A-D8916408F0C4}" type="VALUE">
                      <a:rPr lang="en-US" sz="1100" b="0"/>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A10-4054-AEC0-77088297F87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A10-4054-AEC0-77088297F876}"/>
            </c:ext>
          </c:extLst>
        </c:ser>
        <c:dLbls>
          <c:dLblPos val="outEnd"/>
          <c:showLegendKey val="0"/>
          <c:showVal val="1"/>
          <c:showCatName val="0"/>
          <c:showSerName val="0"/>
          <c:showPercent val="0"/>
          <c:showBubbleSize val="0"/>
        </c:dLbls>
        <c:gapWidth val="60"/>
        <c:axId val="282172799"/>
        <c:axId val="282167999"/>
      </c:barChart>
      <c:catAx>
        <c:axId val="2821727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82167999"/>
        <c:crosses val="autoZero"/>
        <c:auto val="1"/>
        <c:lblAlgn val="ctr"/>
        <c:lblOffset val="100"/>
        <c:noMultiLvlLbl val="0"/>
      </c:catAx>
      <c:valAx>
        <c:axId val="282167999"/>
        <c:scaling>
          <c:orientation val="minMax"/>
        </c:scaling>
        <c:delete val="1"/>
        <c:axPos val="b"/>
        <c:numFmt formatCode="General" sourceLinked="1"/>
        <c:majorTickMark val="none"/>
        <c:minorTickMark val="none"/>
        <c:tickLblPos val="nextTo"/>
        <c:crossAx val="28217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[HR_Analytics_Dashboard.xlsx]Department!Department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lumMod val="75000"/>
            </a:schemeClr>
          </a:solidFill>
          <a:ln w="19050">
            <a:solidFill>
              <a:schemeClr val="lt1"/>
            </a:solidFill>
          </a:ln>
          <a:effectLst/>
        </c:spPr>
      </c:pivotFmt>
      <c:pivotFmt>
        <c:idx val="6"/>
        <c:spPr>
          <a:solidFill>
            <a:schemeClr val="accent1"/>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22225">
            <a:solidFill>
              <a:schemeClr val="bg1"/>
            </a:solidFill>
          </a:ln>
          <a:effectLst/>
        </c:spPr>
      </c:pivotFmt>
      <c:pivotFmt>
        <c:idx val="8"/>
        <c:spPr>
          <a:solidFill>
            <a:srgbClr val="7B8E35"/>
          </a:solidFill>
          <a:ln w="22225">
            <a:solidFill>
              <a:schemeClr val="bg1">
                <a:lumMod val="95000"/>
              </a:schemeClr>
            </a:solidFill>
          </a:ln>
          <a:effectLst/>
        </c:spPr>
      </c:pivotFmt>
      <c:pivotFmt>
        <c:idx val="9"/>
        <c:spPr>
          <a:solidFill>
            <a:schemeClr val="accent5">
              <a:lumMod val="75000"/>
            </a:schemeClr>
          </a:solidFill>
          <a:ln w="22225">
            <a:solidFill>
              <a:schemeClr val="bg1"/>
            </a:solidFill>
          </a:ln>
          <a:effectLst/>
        </c:spPr>
      </c:pivotFmt>
    </c:pivotFmts>
    <c:plotArea>
      <c:layout/>
      <c:pieChart>
        <c:varyColors val="1"/>
        <c:ser>
          <c:idx val="0"/>
          <c:order val="0"/>
          <c:tx>
            <c:strRef>
              <c:f>Department!$B$3</c:f>
              <c:strCache>
                <c:ptCount val="1"/>
                <c:pt idx="0">
                  <c:v>Total</c:v>
                </c:pt>
              </c:strCache>
            </c:strRef>
          </c:tx>
          <c:spPr>
            <a:ln w="22225">
              <a:solidFill>
                <a:schemeClr val="bg1"/>
              </a:solidFill>
            </a:ln>
          </c:spPr>
          <c:dPt>
            <c:idx val="0"/>
            <c:bubble3D val="0"/>
            <c:spPr>
              <a:solidFill>
                <a:schemeClr val="accent4">
                  <a:lumMod val="75000"/>
                </a:schemeClr>
              </a:solidFill>
              <a:ln w="22225">
                <a:solidFill>
                  <a:schemeClr val="bg1"/>
                </a:solidFill>
              </a:ln>
              <a:effectLst/>
            </c:spPr>
            <c:extLst>
              <c:ext xmlns:c16="http://schemas.microsoft.com/office/drawing/2014/chart" uri="{C3380CC4-5D6E-409C-BE32-E72D297353CC}">
                <c16:uniqueId val="{00000001-9A54-4057-8E28-5FC644F0C671}"/>
              </c:ext>
            </c:extLst>
          </c:dPt>
          <c:dPt>
            <c:idx val="1"/>
            <c:bubble3D val="0"/>
            <c:spPr>
              <a:solidFill>
                <a:srgbClr val="7B8E35"/>
              </a:solidFill>
              <a:ln w="22225">
                <a:solidFill>
                  <a:schemeClr val="bg1">
                    <a:lumMod val="95000"/>
                  </a:schemeClr>
                </a:solidFill>
              </a:ln>
              <a:effectLst/>
            </c:spPr>
            <c:extLst>
              <c:ext xmlns:c16="http://schemas.microsoft.com/office/drawing/2014/chart" uri="{C3380CC4-5D6E-409C-BE32-E72D297353CC}">
                <c16:uniqueId val="{00000003-9A54-4057-8E28-5FC644F0C671}"/>
              </c:ext>
            </c:extLst>
          </c:dPt>
          <c:dPt>
            <c:idx val="2"/>
            <c:bubble3D val="0"/>
            <c:spPr>
              <a:solidFill>
                <a:schemeClr val="accent5">
                  <a:lumMod val="75000"/>
                </a:schemeClr>
              </a:solidFill>
              <a:ln w="22225">
                <a:solidFill>
                  <a:schemeClr val="bg1"/>
                </a:solidFill>
              </a:ln>
              <a:effectLst/>
            </c:spPr>
            <c:extLst>
              <c:ext xmlns:c16="http://schemas.microsoft.com/office/drawing/2014/chart" uri="{C3380CC4-5D6E-409C-BE32-E72D297353CC}">
                <c16:uniqueId val="{00000005-9A54-4057-8E28-5FC644F0C671}"/>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A54-4057-8E28-5FC644F0C67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77426535920018458"/>
          <c:y val="0.28261441998216408"/>
          <c:w val="0.2067644436765636"/>
          <c:h val="0.42894510850218176"/>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[HR_Analytics_Dashboard.xlsx]Age!Age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60000"/>
                  <a:lumOff val="4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50000"/>
                </a:schemeClr>
              </a:gs>
              <a:gs pos="100000">
                <a:schemeClr val="accent2">
                  <a:lumMod val="60000"/>
                  <a:lumOff val="40000"/>
                </a:schemeClr>
              </a:gs>
            </a:gsLst>
            <a:lin ang="5400000" scaled="0"/>
          </a:gradFill>
          <a:ln>
            <a:noFill/>
          </a:ln>
          <a:effectLst/>
        </c:spPr>
      </c:pivotFmt>
    </c:pivotFmts>
    <c:plotArea>
      <c:layout/>
      <c:barChart>
        <c:barDir val="col"/>
        <c:grouping val="clustered"/>
        <c:varyColors val="0"/>
        <c:ser>
          <c:idx val="0"/>
          <c:order val="0"/>
          <c:tx>
            <c:strRef>
              <c:f>Age!$B$3</c:f>
              <c:strCache>
                <c:ptCount val="1"/>
                <c:pt idx="0">
                  <c:v>Total</c:v>
                </c:pt>
              </c:strCache>
            </c:strRef>
          </c:tx>
          <c:spPr>
            <a:gradFill>
              <a:gsLst>
                <a:gs pos="0">
                  <a:schemeClr val="accent2">
                    <a:lumMod val="50000"/>
                  </a:schemeClr>
                </a:gs>
                <a:gs pos="100000">
                  <a:schemeClr val="accent2">
                    <a:lumMod val="60000"/>
                    <a:lumOff val="4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F85-4993-A0C7-65BF708D9888}"/>
            </c:ext>
          </c:extLst>
        </c:ser>
        <c:dLbls>
          <c:dLblPos val="outEnd"/>
          <c:showLegendKey val="0"/>
          <c:showVal val="1"/>
          <c:showCatName val="0"/>
          <c:showSerName val="0"/>
          <c:showPercent val="0"/>
          <c:showBubbleSize val="0"/>
        </c:dLbls>
        <c:gapWidth val="100"/>
        <c:overlap val="-27"/>
        <c:axId val="274870863"/>
        <c:axId val="274869423"/>
      </c:barChart>
      <c:catAx>
        <c:axId val="2748708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74869423"/>
        <c:crosses val="autoZero"/>
        <c:auto val="1"/>
        <c:lblAlgn val="ctr"/>
        <c:lblOffset val="100"/>
        <c:noMultiLvlLbl val="0"/>
      </c:catAx>
      <c:valAx>
        <c:axId val="274869423"/>
        <c:scaling>
          <c:orientation val="minMax"/>
        </c:scaling>
        <c:delete val="1"/>
        <c:axPos val="l"/>
        <c:numFmt formatCode="General" sourceLinked="1"/>
        <c:majorTickMark val="out"/>
        <c:minorTickMark val="none"/>
        <c:tickLblPos val="nextTo"/>
        <c:crossAx val="27487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E10C358-26D8-457E-8595-9818083DC234}">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E5231047-95C2-4A25-9D0D-5BE0E61EE11E}">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BE10C358-26D8-457E-8595-9818083DC234}">
          <cx:tx>
            <cx:txData>
              <cx:f>_xlchart.v1.7</cx:f>
              <cx:v>Attrition Count</cx:v>
            </cx:txData>
          </cx:tx>
          <cx:spPr>
            <a:ln>
              <a:noFill/>
            </a:ln>
          </cx:spPr>
          <cx:dataPt idx="2">
            <cx:spPr>
              <a:solidFill>
                <a:srgbClr val="206E38"/>
              </a:solidFill>
            </cx:spPr>
          </cx:dataPt>
          <cx:dataPt idx="4">
            <cx:spPr>
              <a:solidFill>
                <a:srgbClr val="00B050"/>
              </a:solidFill>
            </cx:spPr>
          </cx:dataPt>
          <cx:dataPt idx="6">
            <cx:spPr>
              <a:solidFill>
                <a:srgbClr val="00B0F0"/>
              </a:solidFill>
            </cx:spPr>
          </cx:dataPt>
          <cx:dataPt idx="7">
            <cx:spPr>
              <a:solidFill>
                <a:srgbClr val="AE4A48"/>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E5231047-95C2-4A25-9D0D-5BE0E61EE11E}">
          <cx:tx>
            <cx:txData>
              <cx:f>_xlchart.v2.10</cx:f>
              <cx:v>Attrition</cx:v>
            </cx:txData>
          </cx:tx>
          <cx:spPr>
            <a:gradFill>
              <a:gsLst>
                <a:gs pos="0">
                  <a:schemeClr val="accent5">
                    <a:lumMod val="50000"/>
                  </a:schemeClr>
                </a:gs>
                <a:gs pos="100000">
                  <a:schemeClr val="accent5">
                    <a:lumMod val="75000"/>
                  </a:schemeClr>
                </a:gs>
              </a:gsLst>
              <a:lin ang="10800000" scaled="0"/>
            </a:gradFill>
          </cx:spPr>
          <cx:dataLabels>
            <cx:txPr>
              <a:bodyPr spcFirstLastPara="1" vertOverflow="ellipsis" horzOverflow="overflow" wrap="square" lIns="0" tIns="0" rIns="0" bIns="0" anchor="ctr" anchorCtr="1"/>
              <a:lstStyle/>
              <a:p>
                <a:pPr algn="ctr" rtl="0">
                  <a:defRPr sz="1400" b="1">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sz="1400" b="1" i="0" u="none" strike="noStrike"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 idx="0">
              <cx:txPr>
                <a:bodyPr spcFirstLastPara="1" vertOverflow="ellipsis" horzOverflow="overflow" wrap="square" lIns="0" tIns="0" rIns="0" bIns="0" anchor="ctr" anchorCtr="1"/>
                <a:lstStyle/>
                <a:p>
                  <a:pPr algn="ctr" rtl="0">
                    <a:defRPr sz="1400"/>
                  </a:pPr>
                  <a:r>
                    <a:rPr lang="en-US" sz="1400" b="1" i="0" u="none" strike="noStrike"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327</a:t>
                  </a:r>
                </a:p>
              </cx:txPr>
            </cx:dataLabel>
            <cx:dataLabel idx="1">
              <cx:txPr>
                <a:bodyPr spcFirstLastPara="1" vertOverflow="ellipsis" horzOverflow="overflow" wrap="square" lIns="0" tIns="0" rIns="0" bIns="0" anchor="ctr" anchorCtr="1"/>
                <a:lstStyle/>
                <a:p>
                  <a:pPr algn="ctr" rtl="0">
                    <a:defRPr/>
                  </a:pPr>
                  <a:r>
                    <a:rPr lang="en-US" sz="1400" b="1" i="0" u="none" strike="noStrike"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470</a:t>
                  </a:r>
                </a:p>
              </cx:txPr>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US" sz="11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png"/><Relationship Id="rId18" Type="http://schemas.openxmlformats.org/officeDocument/2006/relationships/chart" Target="../charts/chart13.xml"/><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image" Target="../media/image8.svg"/><Relationship Id="rId17" Type="http://schemas.openxmlformats.org/officeDocument/2006/relationships/chart" Target="../charts/chart12.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7.png"/><Relationship Id="rId5" Type="http://schemas.openxmlformats.org/officeDocument/2006/relationships/image" Target="../media/image5.png"/><Relationship Id="rId15" Type="http://schemas.openxmlformats.org/officeDocument/2006/relationships/chart" Target="../charts/chart11.xml"/><Relationship Id="rId10" Type="http://schemas.openxmlformats.org/officeDocument/2006/relationships/chart" Target="../charts/chart10.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3</xdr:col>
      <xdr:colOff>388620</xdr:colOff>
      <xdr:row>2</xdr:row>
      <xdr:rowOff>45720</xdr:rowOff>
    </xdr:from>
    <xdr:to>
      <xdr:col>5</xdr:col>
      <xdr:colOff>662940</xdr:colOff>
      <xdr:row>6</xdr:row>
      <xdr:rowOff>144780</xdr:rowOff>
    </xdr:to>
    <xdr:graphicFrame macro="">
      <xdr:nvGraphicFramePr>
        <xdr:cNvPr id="4" name="Chart 3">
          <a:extLst>
            <a:ext uri="{FF2B5EF4-FFF2-40B4-BE49-F238E27FC236}">
              <a16:creationId xmlns:a16="http://schemas.microsoft.com/office/drawing/2014/main" id="{12668156-CB9D-8E84-97F5-977A3715CD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297180</xdr:colOff>
      <xdr:row>1</xdr:row>
      <xdr:rowOff>137161</xdr:rowOff>
    </xdr:from>
    <xdr:to>
      <xdr:col>14</xdr:col>
      <xdr:colOff>114300</xdr:colOff>
      <xdr:row>7</xdr:row>
      <xdr:rowOff>60960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828DDD20-7769-B013-EE90-1CC0AD795CF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923020" y="335281"/>
              <a:ext cx="1828800" cy="1112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598170</xdr:colOff>
      <xdr:row>8</xdr:row>
      <xdr:rowOff>53340</xdr:rowOff>
    </xdr:from>
    <xdr:to>
      <xdr:col>11</xdr:col>
      <xdr:colOff>476250</xdr:colOff>
      <xdr:row>14</xdr:row>
      <xdr:rowOff>53340</xdr:rowOff>
    </xdr:to>
    <xdr:graphicFrame macro="">
      <xdr:nvGraphicFramePr>
        <xdr:cNvPr id="7" name="Chart 6">
          <a:extLst>
            <a:ext uri="{FF2B5EF4-FFF2-40B4-BE49-F238E27FC236}">
              <a16:creationId xmlns:a16="http://schemas.microsoft.com/office/drawing/2014/main" id="{1EFF6F2B-6ADB-49DC-88FE-A27434ADEA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190500</xdr:colOff>
      <xdr:row>8</xdr:row>
      <xdr:rowOff>182880</xdr:rowOff>
    </xdr:from>
    <xdr:to>
      <xdr:col>3</xdr:col>
      <xdr:colOff>556260</xdr:colOff>
      <xdr:row>22</xdr:row>
      <xdr:rowOff>104775</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BF350A6B-0DE5-53DD-FC37-17BB76E4142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988820" y="17678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30480</xdr:colOff>
      <xdr:row>8</xdr:row>
      <xdr:rowOff>68580</xdr:rowOff>
    </xdr:from>
    <xdr:to>
      <xdr:col>15</xdr:col>
      <xdr:colOff>518160</xdr:colOff>
      <xdr:row>21</xdr:row>
      <xdr:rowOff>188595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8DBFF839-7489-990B-6D65-6418C637B4C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073640" y="16535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541020</xdr:colOff>
      <xdr:row>7</xdr:row>
      <xdr:rowOff>175261</xdr:rowOff>
    </xdr:from>
    <xdr:to>
      <xdr:col>12</xdr:col>
      <xdr:colOff>358140</xdr:colOff>
      <xdr:row>13</xdr:row>
      <xdr:rowOff>68581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903EFD09-D597-ACA5-0D0A-CCCCEA41A85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901940" y="1562101"/>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1047750</xdr:colOff>
      <xdr:row>19</xdr:row>
      <xdr:rowOff>7620</xdr:rowOff>
    </xdr:from>
    <xdr:to>
      <xdr:col>4</xdr:col>
      <xdr:colOff>152400</xdr:colOff>
      <xdr:row>27</xdr:row>
      <xdr:rowOff>34290</xdr:rowOff>
    </xdr:to>
    <xdr:graphicFrame macro="">
      <xdr:nvGraphicFramePr>
        <xdr:cNvPr id="4" name="Chart 3">
          <a:extLst>
            <a:ext uri="{FF2B5EF4-FFF2-40B4-BE49-F238E27FC236}">
              <a16:creationId xmlns:a16="http://schemas.microsoft.com/office/drawing/2014/main" id="{08BA2688-78FE-D927-0821-9E66F907B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163830</xdr:colOff>
      <xdr:row>5</xdr:row>
      <xdr:rowOff>140970</xdr:rowOff>
    </xdr:from>
    <xdr:to>
      <xdr:col>8</xdr:col>
      <xdr:colOff>259080</xdr:colOff>
      <xdr:row>18</xdr:row>
      <xdr:rowOff>60960</xdr:rowOff>
    </xdr:to>
    <xdr:graphicFrame macro="">
      <xdr:nvGraphicFramePr>
        <xdr:cNvPr id="2" name="Chart 1">
          <a:extLst>
            <a:ext uri="{FF2B5EF4-FFF2-40B4-BE49-F238E27FC236}">
              <a16:creationId xmlns:a16="http://schemas.microsoft.com/office/drawing/2014/main" id="{D056E368-9EAD-91E9-2925-4D596450D5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529590</xdr:colOff>
      <xdr:row>14</xdr:row>
      <xdr:rowOff>140970</xdr:rowOff>
    </xdr:from>
    <xdr:to>
      <xdr:col>8</xdr:col>
      <xdr:colOff>262890</xdr:colOff>
      <xdr:row>28</xdr:row>
      <xdr:rowOff>110490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2283ED6-B280-9CE0-2A15-89761AA2D4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12970" y="29146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262890</xdr:colOff>
      <xdr:row>5</xdr:row>
      <xdr:rowOff>140970</xdr:rowOff>
    </xdr:from>
    <xdr:to>
      <xdr:col>7</xdr:col>
      <xdr:colOff>518160</xdr:colOff>
      <xdr:row>16</xdr:row>
      <xdr:rowOff>99060</xdr:rowOff>
    </xdr:to>
    <xdr:graphicFrame macro="">
      <xdr:nvGraphicFramePr>
        <xdr:cNvPr id="2" name="Chart 1">
          <a:extLst>
            <a:ext uri="{FF2B5EF4-FFF2-40B4-BE49-F238E27FC236}">
              <a16:creationId xmlns:a16="http://schemas.microsoft.com/office/drawing/2014/main" id="{D5348C66-2EE5-7D90-05A6-8119263EDA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262890</xdr:colOff>
      <xdr:row>5</xdr:row>
      <xdr:rowOff>140970</xdr:rowOff>
    </xdr:from>
    <xdr:to>
      <xdr:col>9</xdr:col>
      <xdr:colOff>140970</xdr:colOff>
      <xdr:row>19</xdr:row>
      <xdr:rowOff>110490</xdr:rowOff>
    </xdr:to>
    <xdr:graphicFrame macro="">
      <xdr:nvGraphicFramePr>
        <xdr:cNvPr id="2" name="Chart 1">
          <a:extLst>
            <a:ext uri="{FF2B5EF4-FFF2-40B4-BE49-F238E27FC236}">
              <a16:creationId xmlns:a16="http://schemas.microsoft.com/office/drawing/2014/main" id="{5EF40082-028D-6DCA-BC1B-E1E4A564D3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563880</xdr:colOff>
      <xdr:row>5</xdr:row>
      <xdr:rowOff>38100</xdr:rowOff>
    </xdr:from>
    <xdr:to>
      <xdr:col>13</xdr:col>
      <xdr:colOff>381000</xdr:colOff>
      <xdr:row>18</xdr:row>
      <xdr:rowOff>158115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00A6610-5E77-28D0-9396-7BADB795308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595360" y="10287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335280</xdr:colOff>
      <xdr:row>4</xdr:row>
      <xdr:rowOff>99060</xdr:rowOff>
    </xdr:from>
    <xdr:to>
      <xdr:col>17</xdr:col>
      <xdr:colOff>152400</xdr:colOff>
      <xdr:row>18</xdr:row>
      <xdr:rowOff>20955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E0AA2585-067C-C4EF-AFA6-A294FB0EFE5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049000" y="8915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407670</xdr:colOff>
      <xdr:row>4</xdr:row>
      <xdr:rowOff>80010</xdr:rowOff>
    </xdr:from>
    <xdr:to>
      <xdr:col>12</xdr:col>
      <xdr:colOff>285750</xdr:colOff>
      <xdr:row>18</xdr:row>
      <xdr:rowOff>49530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3D7F478-7762-4023-91E7-29A7DEAD96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00650" y="8724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106680</xdr:colOff>
      <xdr:row>7</xdr:row>
      <xdr:rowOff>15240</xdr:rowOff>
    </xdr:from>
    <xdr:to>
      <xdr:col>9</xdr:col>
      <xdr:colOff>594360</xdr:colOff>
      <xdr:row>12</xdr:row>
      <xdr:rowOff>30479</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57324C2-F691-708E-FBF8-22BDFFB2B17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14360" y="1402080"/>
              <a:ext cx="1828800" cy="1005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285750</xdr:colOff>
      <xdr:row>1</xdr:row>
      <xdr:rowOff>95250</xdr:rowOff>
    </xdr:from>
    <xdr:to>
      <xdr:col>25</xdr:col>
      <xdr:colOff>17690</xdr:colOff>
      <xdr:row>39</xdr:row>
      <xdr:rowOff>88447</xdr:rowOff>
    </xdr:to>
    <xdr:grpSp>
      <xdr:nvGrpSpPr>
        <xdr:cNvPr id="3105" name="Group 3104">
          <a:extLst>
            <a:ext uri="{FF2B5EF4-FFF2-40B4-BE49-F238E27FC236}">
              <a16:creationId xmlns:a16="http://schemas.microsoft.com/office/drawing/2014/main" id="{1347ED9E-2DEF-CEA1-9277-4AA918BDC1CD}"/>
            </a:ext>
          </a:extLst>
        </xdr:cNvPr>
        <xdr:cNvGrpSpPr/>
      </xdr:nvGrpSpPr>
      <xdr:grpSpPr>
        <a:xfrm>
          <a:off x="1592036" y="291193"/>
          <a:ext cx="14754225" cy="7439025"/>
          <a:chOff x="1592036" y="291193"/>
          <a:chExt cx="14754225" cy="7439025"/>
        </a:xfrm>
      </xdr:grpSpPr>
      <xdr:grpSp>
        <xdr:nvGrpSpPr>
          <xdr:cNvPr id="2" name="Shape 2">
            <a:extLst>
              <a:ext uri="{FF2B5EF4-FFF2-40B4-BE49-F238E27FC236}">
                <a16:creationId xmlns:a16="http://schemas.microsoft.com/office/drawing/2014/main" id="{00000000-0008-0000-0300-000002000000}"/>
              </a:ext>
            </a:extLst>
          </xdr:cNvPr>
          <xdr:cNvGrpSpPr/>
        </xdr:nvGrpSpPr>
        <xdr:grpSpPr>
          <a:xfrm>
            <a:off x="1592036" y="291193"/>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sp macro="" textlink="">
        <xdr:nvSpPr>
          <xdr:cNvPr id="3" name="TextBox 2">
            <a:extLst>
              <a:ext uri="{FF2B5EF4-FFF2-40B4-BE49-F238E27FC236}">
                <a16:creationId xmlns:a16="http://schemas.microsoft.com/office/drawing/2014/main" id="{AA87A035-79B3-8E3C-D7FF-CAD3366B6D27}"/>
              </a:ext>
            </a:extLst>
          </xdr:cNvPr>
          <xdr:cNvSpPr txBox="1"/>
        </xdr:nvSpPr>
        <xdr:spPr>
          <a:xfrm>
            <a:off x="1706336" y="1356632"/>
            <a:ext cx="278402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sp macro="" textlink="KPI!A8">
        <xdr:nvSpPr>
          <xdr:cNvPr id="5" name="TextBox 4">
            <a:extLst>
              <a:ext uri="{FF2B5EF4-FFF2-40B4-BE49-F238E27FC236}">
                <a16:creationId xmlns:a16="http://schemas.microsoft.com/office/drawing/2014/main" id="{9516BE5B-7D6F-8976-7D43-8FB8B8D259A3}"/>
              </a:ext>
            </a:extLst>
          </xdr:cNvPr>
          <xdr:cNvSpPr txBox="1"/>
        </xdr:nvSpPr>
        <xdr:spPr>
          <a:xfrm>
            <a:off x="1706336" y="1706336"/>
            <a:ext cx="2793546" cy="473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0B8990-4E80-4079-A8EE-5B5B2F702834}"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60" name="TextBox 59">
            <a:extLst>
              <a:ext uri="{FF2B5EF4-FFF2-40B4-BE49-F238E27FC236}">
                <a16:creationId xmlns:a16="http://schemas.microsoft.com/office/drawing/2014/main" id="{234010A4-352B-45CB-B31E-805469BF6C6A}"/>
              </a:ext>
            </a:extLst>
          </xdr:cNvPr>
          <xdr:cNvSpPr txBox="1"/>
        </xdr:nvSpPr>
        <xdr:spPr>
          <a:xfrm>
            <a:off x="4619625" y="1356632"/>
            <a:ext cx="278402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endPar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B8">
        <xdr:nvSpPr>
          <xdr:cNvPr id="61" name="TextBox 60">
            <a:extLst>
              <a:ext uri="{FF2B5EF4-FFF2-40B4-BE49-F238E27FC236}">
                <a16:creationId xmlns:a16="http://schemas.microsoft.com/office/drawing/2014/main" id="{F2D5B1A3-9352-4B1A-9AEA-F1FE3FAA7033}"/>
              </a:ext>
            </a:extLst>
          </xdr:cNvPr>
          <xdr:cNvSpPr txBox="1"/>
        </xdr:nvSpPr>
        <xdr:spPr>
          <a:xfrm>
            <a:off x="4619625" y="1706336"/>
            <a:ext cx="2793546" cy="473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152F97-25E5-4088-BABD-0C076193DEE8}"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62" name="TextBox 61">
            <a:extLst>
              <a:ext uri="{FF2B5EF4-FFF2-40B4-BE49-F238E27FC236}">
                <a16:creationId xmlns:a16="http://schemas.microsoft.com/office/drawing/2014/main" id="{7A494209-1FC3-4273-8303-8F7322A0C2ED}"/>
              </a:ext>
            </a:extLst>
          </xdr:cNvPr>
          <xdr:cNvSpPr txBox="1"/>
        </xdr:nvSpPr>
        <xdr:spPr>
          <a:xfrm>
            <a:off x="7546521" y="1356632"/>
            <a:ext cx="270782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endPar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D8">
        <xdr:nvSpPr>
          <xdr:cNvPr id="63" name="TextBox 62">
            <a:extLst>
              <a:ext uri="{FF2B5EF4-FFF2-40B4-BE49-F238E27FC236}">
                <a16:creationId xmlns:a16="http://schemas.microsoft.com/office/drawing/2014/main" id="{9C3DABBC-CF4F-4875-8F34-CE0958EF5D4B}"/>
              </a:ext>
            </a:extLst>
          </xdr:cNvPr>
          <xdr:cNvSpPr txBox="1"/>
        </xdr:nvSpPr>
        <xdr:spPr>
          <a:xfrm>
            <a:off x="7546521" y="1706336"/>
            <a:ext cx="2793547" cy="473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B3DE824-359B-424E-BB24-9A9F5E9A574C}"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072" name="TextBox 3071">
            <a:extLst>
              <a:ext uri="{FF2B5EF4-FFF2-40B4-BE49-F238E27FC236}">
                <a16:creationId xmlns:a16="http://schemas.microsoft.com/office/drawing/2014/main" id="{BE281022-79B8-413D-B463-A1602E688616}"/>
              </a:ext>
            </a:extLst>
          </xdr:cNvPr>
          <xdr:cNvSpPr txBox="1"/>
        </xdr:nvSpPr>
        <xdr:spPr>
          <a:xfrm>
            <a:off x="10469336" y="1356632"/>
            <a:ext cx="278402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sp macro="" textlink="KPI!E8">
        <xdr:nvSpPr>
          <xdr:cNvPr id="3075" name="TextBox 3074">
            <a:extLst>
              <a:ext uri="{FF2B5EF4-FFF2-40B4-BE49-F238E27FC236}">
                <a16:creationId xmlns:a16="http://schemas.microsoft.com/office/drawing/2014/main" id="{057753DB-035A-40AD-815F-9C66E3FB858C}"/>
              </a:ext>
            </a:extLst>
          </xdr:cNvPr>
          <xdr:cNvSpPr txBox="1"/>
        </xdr:nvSpPr>
        <xdr:spPr>
          <a:xfrm>
            <a:off x="10469336" y="1706336"/>
            <a:ext cx="2793546" cy="473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DE2468-5538-4FA3-8269-C5743CEBA653}"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076" name="TextBox 3075">
            <a:extLst>
              <a:ext uri="{FF2B5EF4-FFF2-40B4-BE49-F238E27FC236}">
                <a16:creationId xmlns:a16="http://schemas.microsoft.com/office/drawing/2014/main" id="{B7124A97-79DC-4B00-9610-9946E02A44DE}"/>
              </a:ext>
            </a:extLst>
          </xdr:cNvPr>
          <xdr:cNvSpPr txBox="1"/>
        </xdr:nvSpPr>
        <xdr:spPr>
          <a:xfrm>
            <a:off x="13377182" y="1356632"/>
            <a:ext cx="278402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endPar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C8">
        <xdr:nvSpPr>
          <xdr:cNvPr id="3077" name="TextBox 3076">
            <a:extLst>
              <a:ext uri="{FF2B5EF4-FFF2-40B4-BE49-F238E27FC236}">
                <a16:creationId xmlns:a16="http://schemas.microsoft.com/office/drawing/2014/main" id="{BD279B66-8C7D-4069-97BF-55516F820B4D}"/>
              </a:ext>
            </a:extLst>
          </xdr:cNvPr>
          <xdr:cNvSpPr txBox="1"/>
        </xdr:nvSpPr>
        <xdr:spPr>
          <a:xfrm>
            <a:off x="13377182" y="1706336"/>
            <a:ext cx="2793547" cy="473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F0819F-CB15-4214-98B6-F75A66899882}"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3078" name="image4.png">
            <a:extLst>
              <a:ext uri="{FF2B5EF4-FFF2-40B4-BE49-F238E27FC236}">
                <a16:creationId xmlns:a16="http://schemas.microsoft.com/office/drawing/2014/main" id="{65C6655D-91EB-45E0-9184-AC8EE5ECF4B0}"/>
              </a:ext>
            </a:extLst>
          </xdr:cNvPr>
          <xdr:cNvPicPr preferRelativeResize="0"/>
        </xdr:nvPicPr>
        <xdr:blipFill>
          <a:blip xmlns:r="http://schemas.openxmlformats.org/officeDocument/2006/relationships" r:embed="rId1" cstate="print"/>
          <a:stretch>
            <a:fillRect/>
          </a:stretch>
        </xdr:blipFill>
        <xdr:spPr>
          <a:xfrm>
            <a:off x="4118882" y="1337582"/>
            <a:ext cx="333375" cy="314325"/>
          </a:xfrm>
          <a:prstGeom prst="rect">
            <a:avLst/>
          </a:prstGeom>
          <a:noFill/>
        </xdr:spPr>
      </xdr:pic>
      <xdr:pic>
        <xdr:nvPicPr>
          <xdr:cNvPr id="3079" name="image5.png">
            <a:extLst>
              <a:ext uri="{FF2B5EF4-FFF2-40B4-BE49-F238E27FC236}">
                <a16:creationId xmlns:a16="http://schemas.microsoft.com/office/drawing/2014/main" id="{AEA7E617-A208-4783-B6BE-3264A9458383}"/>
              </a:ext>
            </a:extLst>
          </xdr:cNvPr>
          <xdr:cNvPicPr preferRelativeResize="0"/>
        </xdr:nvPicPr>
        <xdr:blipFill>
          <a:blip xmlns:r="http://schemas.openxmlformats.org/officeDocument/2006/relationships" r:embed="rId2" cstate="print"/>
          <a:stretch>
            <a:fillRect/>
          </a:stretch>
        </xdr:blipFill>
        <xdr:spPr>
          <a:xfrm>
            <a:off x="9901918" y="1337582"/>
            <a:ext cx="419100" cy="400050"/>
          </a:xfrm>
          <a:prstGeom prst="rect">
            <a:avLst/>
          </a:prstGeom>
          <a:noFill/>
        </xdr:spPr>
      </xdr:pic>
      <xdr:pic>
        <xdr:nvPicPr>
          <xdr:cNvPr id="3080" name="image2.png">
            <a:extLst>
              <a:ext uri="{FF2B5EF4-FFF2-40B4-BE49-F238E27FC236}">
                <a16:creationId xmlns:a16="http://schemas.microsoft.com/office/drawing/2014/main" id="{6B928A6B-B36C-4D82-893B-8A972E1A23E3}"/>
              </a:ext>
            </a:extLst>
          </xdr:cNvPr>
          <xdr:cNvPicPr preferRelativeResize="0"/>
        </xdr:nvPicPr>
        <xdr:blipFill>
          <a:blip xmlns:r="http://schemas.openxmlformats.org/officeDocument/2006/relationships" r:embed="rId3" cstate="print"/>
          <a:stretch>
            <a:fillRect/>
          </a:stretch>
        </xdr:blipFill>
        <xdr:spPr>
          <a:xfrm>
            <a:off x="12809764" y="1356632"/>
            <a:ext cx="390525" cy="314325"/>
          </a:xfrm>
          <a:prstGeom prst="rect">
            <a:avLst/>
          </a:prstGeom>
          <a:noFill/>
        </xdr:spPr>
      </xdr:pic>
      <xdr:pic>
        <xdr:nvPicPr>
          <xdr:cNvPr id="3081" name="image6.png">
            <a:extLst>
              <a:ext uri="{FF2B5EF4-FFF2-40B4-BE49-F238E27FC236}">
                <a16:creationId xmlns:a16="http://schemas.microsoft.com/office/drawing/2014/main" id="{9E4A9E7C-F33A-45B1-91CA-43BE78401114}"/>
              </a:ext>
            </a:extLst>
          </xdr:cNvPr>
          <xdr:cNvPicPr preferRelativeResize="0"/>
        </xdr:nvPicPr>
        <xdr:blipFill>
          <a:blip xmlns:r="http://schemas.openxmlformats.org/officeDocument/2006/relationships" r:embed="rId4" cstate="print"/>
          <a:stretch>
            <a:fillRect/>
          </a:stretch>
        </xdr:blipFill>
        <xdr:spPr>
          <a:xfrm>
            <a:off x="15732579" y="1381125"/>
            <a:ext cx="352425" cy="342900"/>
          </a:xfrm>
          <a:prstGeom prst="rect">
            <a:avLst/>
          </a:prstGeom>
          <a:noFill/>
        </xdr:spPr>
      </xdr:pic>
      <xdr:pic>
        <xdr:nvPicPr>
          <xdr:cNvPr id="3082" name="image7.png">
            <a:extLst>
              <a:ext uri="{FF2B5EF4-FFF2-40B4-BE49-F238E27FC236}">
                <a16:creationId xmlns:a16="http://schemas.microsoft.com/office/drawing/2014/main" id="{F4788816-5AC2-4216-AF75-4F99F9DD54D5}"/>
              </a:ext>
            </a:extLst>
          </xdr:cNvPr>
          <xdr:cNvPicPr preferRelativeResize="0"/>
        </xdr:nvPicPr>
        <xdr:blipFill>
          <a:blip xmlns:r="http://schemas.openxmlformats.org/officeDocument/2006/relationships" r:embed="rId5" cstate="print"/>
          <a:stretch>
            <a:fillRect/>
          </a:stretch>
        </xdr:blipFill>
        <xdr:spPr>
          <a:xfrm>
            <a:off x="6836230" y="1337582"/>
            <a:ext cx="552450" cy="438150"/>
          </a:xfrm>
          <a:prstGeom prst="rect">
            <a:avLst/>
          </a:prstGeom>
          <a:noFill/>
        </xdr:spPr>
      </xdr:pic>
      <xdr:sp macro="" textlink="">
        <xdr:nvSpPr>
          <xdr:cNvPr id="3083" name="TextBox 3082">
            <a:extLst>
              <a:ext uri="{FF2B5EF4-FFF2-40B4-BE49-F238E27FC236}">
                <a16:creationId xmlns:a16="http://schemas.microsoft.com/office/drawing/2014/main" id="{EE6AEBB5-21A7-0BED-7698-C16EA30B8B6F}"/>
              </a:ext>
            </a:extLst>
          </xdr:cNvPr>
          <xdr:cNvSpPr txBox="1"/>
        </xdr:nvSpPr>
        <xdr:spPr>
          <a:xfrm>
            <a:off x="2216603" y="487136"/>
            <a:ext cx="7866289" cy="597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pic>
        <xdr:nvPicPr>
          <xdr:cNvPr id="3084" name="image1.png">
            <a:extLst>
              <a:ext uri="{FF2B5EF4-FFF2-40B4-BE49-F238E27FC236}">
                <a16:creationId xmlns:a16="http://schemas.microsoft.com/office/drawing/2014/main" id="{03983ACE-13E1-4B8F-BF05-769293494043}"/>
              </a:ext>
            </a:extLst>
          </xdr:cNvPr>
          <xdr:cNvPicPr preferRelativeResize="0"/>
        </xdr:nvPicPr>
        <xdr:blipFill>
          <a:blip xmlns:r="http://schemas.openxmlformats.org/officeDocument/2006/relationships" r:embed="rId6" cstate="print"/>
          <a:stretch>
            <a:fillRect/>
          </a:stretch>
        </xdr:blipFill>
        <xdr:spPr>
          <a:xfrm>
            <a:off x="1925411" y="525236"/>
            <a:ext cx="542925" cy="523875"/>
          </a:xfrm>
          <a:prstGeom prst="rect">
            <a:avLst/>
          </a:prstGeom>
          <a:noFill/>
        </xdr:spPr>
      </xdr:pic>
      <xdr:sp macro="" textlink="">
        <xdr:nvSpPr>
          <xdr:cNvPr id="3085" name="TextBox 3084">
            <a:extLst>
              <a:ext uri="{FF2B5EF4-FFF2-40B4-BE49-F238E27FC236}">
                <a16:creationId xmlns:a16="http://schemas.microsoft.com/office/drawing/2014/main" id="{25DF0910-499D-A5F5-0A6D-AA0A7BB3047D}"/>
              </a:ext>
            </a:extLst>
          </xdr:cNvPr>
          <xdr:cNvSpPr txBox="1"/>
        </xdr:nvSpPr>
        <xdr:spPr>
          <a:xfrm>
            <a:off x="10197193" y="338817"/>
            <a:ext cx="2212521" cy="831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Satisfaction Rating</a:t>
            </a:r>
            <a:endPar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3088" name="Chart 3087">
            <a:extLst>
              <a:ext uri="{FF2B5EF4-FFF2-40B4-BE49-F238E27FC236}">
                <a16:creationId xmlns:a16="http://schemas.microsoft.com/office/drawing/2014/main" id="{EDA20969-5003-49C3-99DF-ED262CF42A0C}"/>
              </a:ext>
            </a:extLst>
          </xdr:cNvPr>
          <xdr:cNvGraphicFramePr>
            <a:graphicFrameLocks/>
          </xdr:cNvGraphicFramePr>
        </xdr:nvGraphicFramePr>
        <xdr:xfrm>
          <a:off x="11823246" y="329293"/>
          <a:ext cx="1887312" cy="970189"/>
        </xdr:xfrm>
        <a:graphic>
          <a:graphicData uri="http://schemas.openxmlformats.org/drawingml/2006/chart">
            <c:chart xmlns:c="http://schemas.openxmlformats.org/drawingml/2006/chart" xmlns:r="http://schemas.openxmlformats.org/officeDocument/2006/relationships" r:id="rId7"/>
          </a:graphicData>
        </a:graphic>
      </xdr:graphicFrame>
      <xdr:sp macro="" textlink="Rating!$B$6">
        <xdr:nvSpPr>
          <xdr:cNvPr id="3089" name="TextBox 3088">
            <a:extLst>
              <a:ext uri="{FF2B5EF4-FFF2-40B4-BE49-F238E27FC236}">
                <a16:creationId xmlns:a16="http://schemas.microsoft.com/office/drawing/2014/main" id="{DDEE4703-C858-2A53-1583-F8FAADD29903}"/>
              </a:ext>
            </a:extLst>
          </xdr:cNvPr>
          <xdr:cNvSpPr txBox="1"/>
        </xdr:nvSpPr>
        <xdr:spPr>
          <a:xfrm>
            <a:off x="12543064" y="654505"/>
            <a:ext cx="457200" cy="243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3316AE-BF34-492E-95FE-AAFE2A431530}" type="TxLink">
              <a:rPr lang="en-US" sz="14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2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3092" name="Chart 3091">
            <a:extLst>
              <a:ext uri="{FF2B5EF4-FFF2-40B4-BE49-F238E27FC236}">
                <a16:creationId xmlns:a16="http://schemas.microsoft.com/office/drawing/2014/main" id="{93C69942-D64B-42A3-8C01-9EE164324153}"/>
              </a:ext>
            </a:extLst>
          </xdr:cNvPr>
          <xdr:cNvGraphicFramePr>
            <a:graphicFrameLocks/>
          </xdr:cNvGraphicFramePr>
        </xdr:nvGraphicFramePr>
        <xdr:xfrm>
          <a:off x="13322300" y="417286"/>
          <a:ext cx="2518229" cy="740228"/>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097" name="Freeform: Shape 3096">
            <a:extLst>
              <a:ext uri="{FF2B5EF4-FFF2-40B4-BE49-F238E27FC236}">
                <a16:creationId xmlns:a16="http://schemas.microsoft.com/office/drawing/2014/main" id="{71986F34-5627-42EA-A44C-67F40A74D4AB}"/>
              </a:ext>
            </a:extLst>
          </xdr:cNvPr>
          <xdr:cNvSpPr/>
        </xdr:nvSpPr>
        <xdr:spPr>
          <a:xfrm>
            <a:off x="13435565" y="503070"/>
            <a:ext cx="2242871" cy="596502"/>
          </a:xfrm>
          <a:custGeom>
            <a:avLst/>
            <a:gdLst>
              <a:gd name="connsiteX0" fmla="*/ 1902573 w 2231923"/>
              <a:gd name="connsiteY0" fmla="*/ 71284 h 609600"/>
              <a:gd name="connsiteX1" fmla="*/ 1854992 w 2231923"/>
              <a:gd name="connsiteY1" fmla="*/ 232775 h 609600"/>
              <a:gd name="connsiteX2" fmla="*/ 1701012 w 2231923"/>
              <a:gd name="connsiteY2" fmla="*/ 232774 h 609600"/>
              <a:gd name="connsiteX3" fmla="*/ 1825585 w 2231923"/>
              <a:gd name="connsiteY3" fmla="*/ 332580 h 609600"/>
              <a:gd name="connsiteX4" fmla="*/ 1778002 w 2231923"/>
              <a:gd name="connsiteY4" fmla="*/ 494070 h 609600"/>
              <a:gd name="connsiteX5" fmla="*/ 1902573 w 2231923"/>
              <a:gd name="connsiteY5" fmla="*/ 394262 h 609600"/>
              <a:gd name="connsiteX6" fmla="*/ 2027144 w 2231923"/>
              <a:gd name="connsiteY6" fmla="*/ 494070 h 609600"/>
              <a:gd name="connsiteX7" fmla="*/ 1979561 w 2231923"/>
              <a:gd name="connsiteY7" fmla="*/ 332580 h 609600"/>
              <a:gd name="connsiteX8" fmla="*/ 2104134 w 2231923"/>
              <a:gd name="connsiteY8" fmla="*/ 232774 h 609600"/>
              <a:gd name="connsiteX9" fmla="*/ 1950154 w 2231923"/>
              <a:gd name="connsiteY9" fmla="*/ 232775 h 609600"/>
              <a:gd name="connsiteX10" fmla="*/ 1381451 w 2231923"/>
              <a:gd name="connsiteY10" fmla="*/ 71284 h 609600"/>
              <a:gd name="connsiteX11" fmla="*/ 1333870 w 2231923"/>
              <a:gd name="connsiteY11" fmla="*/ 232775 h 609600"/>
              <a:gd name="connsiteX12" fmla="*/ 1179890 w 2231923"/>
              <a:gd name="connsiteY12" fmla="*/ 232774 h 609600"/>
              <a:gd name="connsiteX13" fmla="*/ 1304463 w 2231923"/>
              <a:gd name="connsiteY13" fmla="*/ 332580 h 609600"/>
              <a:gd name="connsiteX14" fmla="*/ 1256880 w 2231923"/>
              <a:gd name="connsiteY14" fmla="*/ 494070 h 609600"/>
              <a:gd name="connsiteX15" fmla="*/ 1381451 w 2231923"/>
              <a:gd name="connsiteY15" fmla="*/ 394262 h 609600"/>
              <a:gd name="connsiteX16" fmla="*/ 1506022 w 2231923"/>
              <a:gd name="connsiteY16" fmla="*/ 494070 h 609600"/>
              <a:gd name="connsiteX17" fmla="*/ 1458439 w 2231923"/>
              <a:gd name="connsiteY17" fmla="*/ 332580 h 609600"/>
              <a:gd name="connsiteX18" fmla="*/ 1583012 w 2231923"/>
              <a:gd name="connsiteY18" fmla="*/ 232774 h 609600"/>
              <a:gd name="connsiteX19" fmla="*/ 1429032 w 2231923"/>
              <a:gd name="connsiteY19" fmla="*/ 232775 h 609600"/>
              <a:gd name="connsiteX20" fmla="*/ 860329 w 2231923"/>
              <a:gd name="connsiteY20" fmla="*/ 71284 h 609600"/>
              <a:gd name="connsiteX21" fmla="*/ 812748 w 2231923"/>
              <a:gd name="connsiteY21" fmla="*/ 232775 h 609600"/>
              <a:gd name="connsiteX22" fmla="*/ 658768 w 2231923"/>
              <a:gd name="connsiteY22" fmla="*/ 232774 h 609600"/>
              <a:gd name="connsiteX23" fmla="*/ 783341 w 2231923"/>
              <a:gd name="connsiteY23" fmla="*/ 332580 h 609600"/>
              <a:gd name="connsiteX24" fmla="*/ 735758 w 2231923"/>
              <a:gd name="connsiteY24" fmla="*/ 494070 h 609600"/>
              <a:gd name="connsiteX25" fmla="*/ 860329 w 2231923"/>
              <a:gd name="connsiteY25" fmla="*/ 394262 h 609600"/>
              <a:gd name="connsiteX26" fmla="*/ 984900 w 2231923"/>
              <a:gd name="connsiteY26" fmla="*/ 494070 h 609600"/>
              <a:gd name="connsiteX27" fmla="*/ 937317 w 2231923"/>
              <a:gd name="connsiteY27" fmla="*/ 332580 h 609600"/>
              <a:gd name="connsiteX28" fmla="*/ 1061890 w 2231923"/>
              <a:gd name="connsiteY28" fmla="*/ 232774 h 609600"/>
              <a:gd name="connsiteX29" fmla="*/ 907910 w 2231923"/>
              <a:gd name="connsiteY29" fmla="*/ 232775 h 609600"/>
              <a:gd name="connsiteX30" fmla="*/ 339207 w 2231923"/>
              <a:gd name="connsiteY30" fmla="*/ 71284 h 609600"/>
              <a:gd name="connsiteX31" fmla="*/ 291626 w 2231923"/>
              <a:gd name="connsiteY31" fmla="*/ 232775 h 609600"/>
              <a:gd name="connsiteX32" fmla="*/ 137646 w 2231923"/>
              <a:gd name="connsiteY32" fmla="*/ 232774 h 609600"/>
              <a:gd name="connsiteX33" fmla="*/ 262219 w 2231923"/>
              <a:gd name="connsiteY33" fmla="*/ 332580 h 609600"/>
              <a:gd name="connsiteX34" fmla="*/ 214636 w 2231923"/>
              <a:gd name="connsiteY34" fmla="*/ 494070 h 609600"/>
              <a:gd name="connsiteX35" fmla="*/ 339207 w 2231923"/>
              <a:gd name="connsiteY35" fmla="*/ 394262 h 609600"/>
              <a:gd name="connsiteX36" fmla="*/ 463778 w 2231923"/>
              <a:gd name="connsiteY36" fmla="*/ 494070 h 609600"/>
              <a:gd name="connsiteX37" fmla="*/ 416195 w 2231923"/>
              <a:gd name="connsiteY37" fmla="*/ 332580 h 609600"/>
              <a:gd name="connsiteX38" fmla="*/ 540768 w 2231923"/>
              <a:gd name="connsiteY38" fmla="*/ 232774 h 609600"/>
              <a:gd name="connsiteX39" fmla="*/ 386788 w 2231923"/>
              <a:gd name="connsiteY39" fmla="*/ 232775 h 609600"/>
              <a:gd name="connsiteX40" fmla="*/ 0 w 2231923"/>
              <a:gd name="connsiteY40" fmla="*/ 0 h 609600"/>
              <a:gd name="connsiteX41" fmla="*/ 2231923 w 2231923"/>
              <a:gd name="connsiteY41" fmla="*/ 0 h 609600"/>
              <a:gd name="connsiteX42" fmla="*/ 2231923 w 2231923"/>
              <a:gd name="connsiteY42" fmla="*/ 609600 h 609600"/>
              <a:gd name="connsiteX43" fmla="*/ 0 w 2231923"/>
              <a:gd name="connsiteY43" fmla="*/ 60960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31923" h="609600">
                <a:moveTo>
                  <a:pt x="1902573" y="71284"/>
                </a:moveTo>
                <a:lnTo>
                  <a:pt x="1854992" y="232775"/>
                </a:lnTo>
                <a:lnTo>
                  <a:pt x="1701012" y="232774"/>
                </a:lnTo>
                <a:lnTo>
                  <a:pt x="1825585" y="332580"/>
                </a:lnTo>
                <a:lnTo>
                  <a:pt x="1778002" y="494070"/>
                </a:lnTo>
                <a:lnTo>
                  <a:pt x="1902573" y="394262"/>
                </a:lnTo>
                <a:lnTo>
                  <a:pt x="2027144" y="494070"/>
                </a:lnTo>
                <a:lnTo>
                  <a:pt x="1979561" y="332580"/>
                </a:lnTo>
                <a:lnTo>
                  <a:pt x="2104134" y="232774"/>
                </a:lnTo>
                <a:lnTo>
                  <a:pt x="1950154" y="232775"/>
                </a:lnTo>
                <a:close/>
                <a:moveTo>
                  <a:pt x="1381451" y="71284"/>
                </a:moveTo>
                <a:lnTo>
                  <a:pt x="1333870" y="232775"/>
                </a:lnTo>
                <a:lnTo>
                  <a:pt x="1179890" y="232774"/>
                </a:lnTo>
                <a:lnTo>
                  <a:pt x="1304463" y="332580"/>
                </a:lnTo>
                <a:lnTo>
                  <a:pt x="1256880" y="494070"/>
                </a:lnTo>
                <a:lnTo>
                  <a:pt x="1381451" y="394262"/>
                </a:lnTo>
                <a:lnTo>
                  <a:pt x="1506022" y="494070"/>
                </a:lnTo>
                <a:lnTo>
                  <a:pt x="1458439" y="332580"/>
                </a:lnTo>
                <a:lnTo>
                  <a:pt x="1583012" y="232774"/>
                </a:lnTo>
                <a:lnTo>
                  <a:pt x="1429032" y="232775"/>
                </a:lnTo>
                <a:close/>
                <a:moveTo>
                  <a:pt x="860329" y="71284"/>
                </a:moveTo>
                <a:lnTo>
                  <a:pt x="812748" y="232775"/>
                </a:lnTo>
                <a:lnTo>
                  <a:pt x="658768" y="232774"/>
                </a:lnTo>
                <a:lnTo>
                  <a:pt x="783341" y="332580"/>
                </a:lnTo>
                <a:lnTo>
                  <a:pt x="735758" y="494070"/>
                </a:lnTo>
                <a:lnTo>
                  <a:pt x="860329" y="394262"/>
                </a:lnTo>
                <a:lnTo>
                  <a:pt x="984900" y="494070"/>
                </a:lnTo>
                <a:lnTo>
                  <a:pt x="937317" y="332580"/>
                </a:lnTo>
                <a:lnTo>
                  <a:pt x="1061890" y="232774"/>
                </a:lnTo>
                <a:lnTo>
                  <a:pt x="907910" y="232775"/>
                </a:lnTo>
                <a:close/>
                <a:moveTo>
                  <a:pt x="339207" y="71284"/>
                </a:moveTo>
                <a:lnTo>
                  <a:pt x="291626" y="232775"/>
                </a:lnTo>
                <a:lnTo>
                  <a:pt x="137646" y="232774"/>
                </a:lnTo>
                <a:lnTo>
                  <a:pt x="262219" y="332580"/>
                </a:lnTo>
                <a:lnTo>
                  <a:pt x="214636" y="494070"/>
                </a:lnTo>
                <a:lnTo>
                  <a:pt x="339207" y="394262"/>
                </a:lnTo>
                <a:lnTo>
                  <a:pt x="463778" y="494070"/>
                </a:lnTo>
                <a:lnTo>
                  <a:pt x="416195" y="332580"/>
                </a:lnTo>
                <a:lnTo>
                  <a:pt x="540768" y="232774"/>
                </a:lnTo>
                <a:lnTo>
                  <a:pt x="386788" y="232775"/>
                </a:lnTo>
                <a:close/>
                <a:moveTo>
                  <a:pt x="0" y="0"/>
                </a:moveTo>
                <a:lnTo>
                  <a:pt x="2231923" y="0"/>
                </a:lnTo>
                <a:lnTo>
                  <a:pt x="2231923" y="609600"/>
                </a:lnTo>
                <a:lnTo>
                  <a:pt x="0" y="609600"/>
                </a:lnTo>
                <a:close/>
              </a:path>
            </a:pathLst>
          </a:custGeom>
          <a:solidFill>
            <a:schemeClr val="bg1">
              <a:lumMod val="95000"/>
              <a:alpha val="98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18" name="Group 17">
            <a:extLst>
              <a:ext uri="{FF2B5EF4-FFF2-40B4-BE49-F238E27FC236}">
                <a16:creationId xmlns:a16="http://schemas.microsoft.com/office/drawing/2014/main" id="{4BC1CE8D-C3A8-DB65-053E-6D23768E3957}"/>
              </a:ext>
            </a:extLst>
          </xdr:cNvPr>
          <xdr:cNvGrpSpPr/>
        </xdr:nvGrpSpPr>
        <xdr:grpSpPr>
          <a:xfrm>
            <a:off x="1787979" y="3290705"/>
            <a:ext cx="4161429" cy="1440000"/>
            <a:chOff x="1787979" y="3290705"/>
            <a:chExt cx="4161429" cy="1440000"/>
          </a:xfrm>
        </xdr:grpSpPr>
        <xdr:graphicFrame macro="">
          <xdr:nvGraphicFramePr>
            <xdr:cNvPr id="6" name="Chart 5">
              <a:extLst>
                <a:ext uri="{FF2B5EF4-FFF2-40B4-BE49-F238E27FC236}">
                  <a16:creationId xmlns:a16="http://schemas.microsoft.com/office/drawing/2014/main" id="{024C4010-E54C-4775-8B94-0194F9E7D003}"/>
                </a:ext>
              </a:extLst>
            </xdr:cNvPr>
            <xdr:cNvGraphicFramePr>
              <a:graphicFrameLocks/>
            </xdr:cNvGraphicFramePr>
          </xdr:nvGraphicFramePr>
          <xdr:xfrm>
            <a:off x="1787979" y="3290705"/>
            <a:ext cx="1440000" cy="14400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7" name="Chart 6">
              <a:extLst>
                <a:ext uri="{FF2B5EF4-FFF2-40B4-BE49-F238E27FC236}">
                  <a16:creationId xmlns:a16="http://schemas.microsoft.com/office/drawing/2014/main" id="{155F9875-ECBA-49F2-BFA5-028D2862E6C0}"/>
                </a:ext>
              </a:extLst>
            </xdr:cNvPr>
            <xdr:cNvGraphicFramePr>
              <a:graphicFrameLocks/>
            </xdr:cNvGraphicFramePr>
          </xdr:nvGraphicFramePr>
          <xdr:xfrm>
            <a:off x="4509408" y="3290705"/>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12" name="Graphic 11" descr="Female Profile with solid fill">
              <a:extLst>
                <a:ext uri="{FF2B5EF4-FFF2-40B4-BE49-F238E27FC236}">
                  <a16:creationId xmlns:a16="http://schemas.microsoft.com/office/drawing/2014/main" id="{05C4479D-9A18-1B39-1E25-0212596C430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135085" y="3612857"/>
              <a:ext cx="756000" cy="756000"/>
            </a:xfrm>
            <a:prstGeom prst="rect">
              <a:avLst/>
            </a:prstGeom>
          </xdr:spPr>
        </xdr:pic>
        <xdr:pic>
          <xdr:nvPicPr>
            <xdr:cNvPr id="13" name="Graphic 12" descr="Male profile with solid fill">
              <a:extLst>
                <a:ext uri="{FF2B5EF4-FFF2-40B4-BE49-F238E27FC236}">
                  <a16:creationId xmlns:a16="http://schemas.microsoft.com/office/drawing/2014/main" id="{89D1B36F-581A-3FE0-E6FB-FEF241CEDB4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862028" y="3612857"/>
              <a:ext cx="756000" cy="756000"/>
            </a:xfrm>
            <a:prstGeom prst="rect">
              <a:avLst/>
            </a:prstGeom>
          </xdr:spPr>
        </xdr:pic>
        <xdr:sp macro="" textlink="Gender!$B$10">
          <xdr:nvSpPr>
            <xdr:cNvPr id="16" name="TextBox 15">
              <a:extLst>
                <a:ext uri="{FF2B5EF4-FFF2-40B4-BE49-F238E27FC236}">
                  <a16:creationId xmlns:a16="http://schemas.microsoft.com/office/drawing/2014/main" id="{683F283D-ED27-474A-83D4-F866B86BEF4E}"/>
                </a:ext>
              </a:extLst>
            </xdr:cNvPr>
            <xdr:cNvSpPr txBox="1"/>
          </xdr:nvSpPr>
          <xdr:spPr>
            <a:xfrm>
              <a:off x="2188029" y="3820885"/>
              <a:ext cx="598714"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1C781E-54FB-4B82-A5F7-D998C6782792}"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28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1">
          <xdr:nvSpPr>
            <xdr:cNvPr id="17" name="TextBox 16">
              <a:extLst>
                <a:ext uri="{FF2B5EF4-FFF2-40B4-BE49-F238E27FC236}">
                  <a16:creationId xmlns:a16="http://schemas.microsoft.com/office/drawing/2014/main" id="{CEDCEB41-484F-43A3-834D-0C58D51C474C}"/>
                </a:ext>
              </a:extLst>
            </xdr:cNvPr>
            <xdr:cNvSpPr txBox="1"/>
          </xdr:nvSpPr>
          <xdr:spPr>
            <a:xfrm>
              <a:off x="4887687" y="3809999"/>
              <a:ext cx="598714"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C0FF9E-ED6C-4914-9010-461F7CC28E87}"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28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mc:AlternateContent xmlns:mc="http://schemas.openxmlformats.org/markup-compatibility/2006" xmlns:a14="http://schemas.microsoft.com/office/drawing/2010/main">
        <mc:Choice Requires="a14">
          <xdr:graphicFrame macro="">
            <xdr:nvGraphicFramePr>
              <xdr:cNvPr id="54" name="Gender 3">
                <a:extLst>
                  <a:ext uri="{FF2B5EF4-FFF2-40B4-BE49-F238E27FC236}">
                    <a16:creationId xmlns:a16="http://schemas.microsoft.com/office/drawing/2014/main" id="{D4999637-DFB9-4A7C-AC97-4D98592F44E7}"/>
                  </a:ext>
                </a:extLst>
              </xdr:cNvPr>
              <xdr:cNvGraphicFramePr/>
            </xdr:nvGraphicFramePr>
            <xdr:xfrm>
              <a:off x="2862943" y="2830286"/>
              <a:ext cx="2079172" cy="664029"/>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62943" y="2830286"/>
                <a:ext cx="2079172" cy="6640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56" name="Chart 55">
            <a:extLst>
              <a:ext uri="{FF2B5EF4-FFF2-40B4-BE49-F238E27FC236}">
                <a16:creationId xmlns:a16="http://schemas.microsoft.com/office/drawing/2014/main" id="{E64B2C59-173D-4775-AFB5-37B24A71661A}"/>
              </a:ext>
            </a:extLst>
          </xdr:cNvPr>
          <xdr:cNvGraphicFramePr>
            <a:graphicFrameLocks/>
          </xdr:cNvGraphicFramePr>
        </xdr:nvGraphicFramePr>
        <xdr:xfrm>
          <a:off x="6117772" y="2696936"/>
          <a:ext cx="5105400" cy="2168978"/>
        </xdr:xfrm>
        <a:graphic>
          <a:graphicData uri="http://schemas.openxmlformats.org/drawingml/2006/chart">
            <c:chart xmlns:c="http://schemas.openxmlformats.org/drawingml/2006/chart" xmlns:r="http://schemas.openxmlformats.org/officeDocument/2006/relationships" r:id="rId15"/>
          </a:graphicData>
        </a:graphic>
      </xdr:graphicFrame>
      <mc:AlternateContent xmlns:mc="http://schemas.openxmlformats.org/markup-compatibility/2006">
        <mc:Choice xmlns:cx1="http://schemas.microsoft.com/office/drawing/2015/9/8/chartex" Requires="cx1">
          <xdr:graphicFrame macro="">
            <xdr:nvGraphicFramePr>
              <xdr:cNvPr id="57" name="Chart 56">
                <a:extLst>
                  <a:ext uri="{FF2B5EF4-FFF2-40B4-BE49-F238E27FC236}">
                    <a16:creationId xmlns:a16="http://schemas.microsoft.com/office/drawing/2014/main" id="{BDF8C1DD-ED6B-46D0-962F-793EAF793B0C}"/>
                  </a:ext>
                </a:extLst>
              </xdr:cNvPr>
              <xdr:cNvGraphicFramePr/>
            </xdr:nvGraphicFramePr>
            <xdr:xfrm>
              <a:off x="11527971" y="2664278"/>
              <a:ext cx="4650923" cy="2223408"/>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527971" y="2664278"/>
                <a:ext cx="4650923" cy="222340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58" name="Chart 57">
            <a:extLst>
              <a:ext uri="{FF2B5EF4-FFF2-40B4-BE49-F238E27FC236}">
                <a16:creationId xmlns:a16="http://schemas.microsoft.com/office/drawing/2014/main" id="{4B8CCFE0-F5E6-49EF-9051-063004D0CE35}"/>
              </a:ext>
            </a:extLst>
          </xdr:cNvPr>
          <xdr:cNvGraphicFramePr>
            <a:graphicFrameLocks/>
          </xdr:cNvGraphicFramePr>
        </xdr:nvGraphicFramePr>
        <xdr:xfrm>
          <a:off x="1807029" y="5407479"/>
          <a:ext cx="4016827" cy="2179864"/>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59" name="Chart 58">
            <a:extLst>
              <a:ext uri="{FF2B5EF4-FFF2-40B4-BE49-F238E27FC236}">
                <a16:creationId xmlns:a16="http://schemas.microsoft.com/office/drawing/2014/main" id="{8AEBFFA8-708D-4890-9878-FE1D30335E13}"/>
              </a:ext>
            </a:extLst>
          </xdr:cNvPr>
          <xdr:cNvGraphicFramePr>
            <a:graphicFrameLocks/>
          </xdr:cNvGraphicFramePr>
        </xdr:nvGraphicFramePr>
        <xdr:xfrm>
          <a:off x="5976257" y="5410200"/>
          <a:ext cx="3897087" cy="2264229"/>
        </xdr:xfrm>
        <a:graphic>
          <a:graphicData uri="http://schemas.openxmlformats.org/drawingml/2006/chart">
            <c:chart xmlns:c="http://schemas.openxmlformats.org/drawingml/2006/chart" xmlns:r="http://schemas.openxmlformats.org/officeDocument/2006/relationships" r:id="rId18"/>
          </a:graphicData>
        </a:graphic>
      </xdr:graphicFrame>
      <mc:AlternateContent xmlns:mc="http://schemas.openxmlformats.org/markup-compatibility/2006">
        <mc:Choice xmlns:cx2="http://schemas.microsoft.com/office/drawing/2015/10/21/chartex" Requires="cx2">
          <xdr:graphicFrame macro="">
            <xdr:nvGraphicFramePr>
              <xdr:cNvPr id="3073" name="Chart 3072">
                <a:extLst>
                  <a:ext uri="{FF2B5EF4-FFF2-40B4-BE49-F238E27FC236}">
                    <a16:creationId xmlns:a16="http://schemas.microsoft.com/office/drawing/2014/main" id="{F19156FE-4406-49B6-A07F-B0358782825F}"/>
                  </a:ext>
                </a:extLst>
              </xdr:cNvPr>
              <xdr:cNvGraphicFramePr/>
            </xdr:nvGraphicFramePr>
            <xdr:xfrm>
              <a:off x="10112829" y="5451021"/>
              <a:ext cx="2971800" cy="2125436"/>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0112829" y="5451021"/>
                <a:ext cx="2971800" cy="212543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xmlns:a14="http://schemas.microsoft.com/office/drawing/2010/main">
        <mc:Choice Requires="a14">
          <xdr:graphicFrame macro="">
            <xdr:nvGraphicFramePr>
              <xdr:cNvPr id="3074" name="Department 1">
                <a:extLst>
                  <a:ext uri="{FF2B5EF4-FFF2-40B4-BE49-F238E27FC236}">
                    <a16:creationId xmlns:a16="http://schemas.microsoft.com/office/drawing/2014/main" id="{9DF7AB5E-E662-4C81-AEBF-968B278506C6}"/>
                  </a:ext>
                </a:extLst>
              </xdr:cNvPr>
              <xdr:cNvGraphicFramePr/>
            </xdr:nvGraphicFramePr>
            <xdr:xfrm>
              <a:off x="15076714" y="5707923"/>
              <a:ext cx="1164771" cy="1411333"/>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76714" y="5707923"/>
                <a:ext cx="1164771" cy="14113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087" name="Education Field 3">
                <a:extLst>
                  <a:ext uri="{FF2B5EF4-FFF2-40B4-BE49-F238E27FC236}">
                    <a16:creationId xmlns:a16="http://schemas.microsoft.com/office/drawing/2014/main" id="{2986AA8D-F8C9-439B-A066-C859400B3658}"/>
                  </a:ext>
                </a:extLst>
              </xdr:cNvPr>
              <xdr:cNvGraphicFramePr/>
            </xdr:nvGraphicFramePr>
            <xdr:xfrm>
              <a:off x="13309419" y="5486400"/>
              <a:ext cx="1691095" cy="2144485"/>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09419" y="5486400"/>
                <a:ext cx="1691095" cy="21444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090" name="TextBox 3089">
            <a:extLst>
              <a:ext uri="{FF2B5EF4-FFF2-40B4-BE49-F238E27FC236}">
                <a16:creationId xmlns:a16="http://schemas.microsoft.com/office/drawing/2014/main" id="{E0DA13A2-EDF7-0A5F-23AD-D73610C557E4}"/>
              </a:ext>
            </a:extLst>
          </xdr:cNvPr>
          <xdr:cNvSpPr txBox="1"/>
        </xdr:nvSpPr>
        <xdr:spPr>
          <a:xfrm>
            <a:off x="13269687" y="5290457"/>
            <a:ext cx="1197428" cy="631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002060"/>
                </a:solidFill>
              </a:rPr>
              <a:t>Education Field</a:t>
            </a:r>
          </a:p>
        </xdr:txBody>
      </xdr:sp>
      <xdr:sp macro="" textlink="">
        <xdr:nvSpPr>
          <xdr:cNvPr id="3094" name="TextBox 3093">
            <a:extLst>
              <a:ext uri="{FF2B5EF4-FFF2-40B4-BE49-F238E27FC236}">
                <a16:creationId xmlns:a16="http://schemas.microsoft.com/office/drawing/2014/main" id="{ED1E33F6-B280-42D7-A0DB-CE54C6300E8A}"/>
              </a:ext>
            </a:extLst>
          </xdr:cNvPr>
          <xdr:cNvSpPr txBox="1"/>
        </xdr:nvSpPr>
        <xdr:spPr>
          <a:xfrm>
            <a:off x="14880772" y="5562600"/>
            <a:ext cx="1415143"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002060"/>
                </a:solidFill>
              </a:rPr>
              <a:t>Department</a:t>
            </a:r>
          </a:p>
        </xdr:txBody>
      </xdr:sp>
      <xdr:sp macro="" textlink="">
        <xdr:nvSpPr>
          <xdr:cNvPr id="3095" name="TextBox 3094">
            <a:extLst>
              <a:ext uri="{FF2B5EF4-FFF2-40B4-BE49-F238E27FC236}">
                <a16:creationId xmlns:a16="http://schemas.microsoft.com/office/drawing/2014/main" id="{F3F0F192-1C1B-428D-88DE-90DFADA77A07}"/>
              </a:ext>
            </a:extLst>
          </xdr:cNvPr>
          <xdr:cNvSpPr txBox="1"/>
        </xdr:nvSpPr>
        <xdr:spPr>
          <a:xfrm>
            <a:off x="3102428" y="2775856"/>
            <a:ext cx="1415143"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002060"/>
                </a:solidFill>
              </a:rPr>
              <a:t>Gender</a:t>
            </a:r>
          </a:p>
        </xdr:txBody>
      </xdr:sp>
      <xdr:sp macro="" textlink="">
        <xdr:nvSpPr>
          <xdr:cNvPr id="3096" name="TextBox 3095">
            <a:extLst>
              <a:ext uri="{FF2B5EF4-FFF2-40B4-BE49-F238E27FC236}">
                <a16:creationId xmlns:a16="http://schemas.microsoft.com/office/drawing/2014/main" id="{D8EC6F3E-67AF-47CE-87E7-95A75C75E9C4}"/>
              </a:ext>
            </a:extLst>
          </xdr:cNvPr>
          <xdr:cNvSpPr txBox="1"/>
        </xdr:nvSpPr>
        <xdr:spPr>
          <a:xfrm>
            <a:off x="1872343" y="2340429"/>
            <a:ext cx="3831771" cy="315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sp macro="" textlink="">
        <xdr:nvSpPr>
          <xdr:cNvPr id="3098" name="TextBox 3097">
            <a:extLst>
              <a:ext uri="{FF2B5EF4-FFF2-40B4-BE49-F238E27FC236}">
                <a16:creationId xmlns:a16="http://schemas.microsoft.com/office/drawing/2014/main" id="{2892990A-D662-4329-BB25-24F43F385C54}"/>
              </a:ext>
            </a:extLst>
          </xdr:cNvPr>
          <xdr:cNvSpPr txBox="1"/>
        </xdr:nvSpPr>
        <xdr:spPr>
          <a:xfrm>
            <a:off x="6629400" y="2351314"/>
            <a:ext cx="4027714" cy="29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wise Attrition </a:t>
            </a:r>
          </a:p>
        </xdr:txBody>
      </xdr:sp>
      <xdr:sp macro="" textlink="">
        <xdr:nvSpPr>
          <xdr:cNvPr id="3099" name="TextBox 3098">
            <a:extLst>
              <a:ext uri="{FF2B5EF4-FFF2-40B4-BE49-F238E27FC236}">
                <a16:creationId xmlns:a16="http://schemas.microsoft.com/office/drawing/2014/main" id="{682807CC-DF14-4008-9124-E4E2281F970F}"/>
              </a:ext>
            </a:extLst>
          </xdr:cNvPr>
          <xdr:cNvSpPr txBox="1"/>
        </xdr:nvSpPr>
        <xdr:spPr>
          <a:xfrm>
            <a:off x="11669486" y="2329544"/>
            <a:ext cx="4310743" cy="326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Attrition by Job Role</a:t>
            </a:r>
          </a:p>
        </xdr:txBody>
      </xdr:sp>
      <xdr:sp macro="" textlink="">
        <xdr:nvSpPr>
          <xdr:cNvPr id="3100" name="TextBox 3099">
            <a:extLst>
              <a:ext uri="{FF2B5EF4-FFF2-40B4-BE49-F238E27FC236}">
                <a16:creationId xmlns:a16="http://schemas.microsoft.com/office/drawing/2014/main" id="{36FE9699-588B-4031-85A3-52746F781CE9}"/>
              </a:ext>
            </a:extLst>
          </xdr:cNvPr>
          <xdr:cNvSpPr txBox="1"/>
        </xdr:nvSpPr>
        <xdr:spPr>
          <a:xfrm>
            <a:off x="6313714" y="5070022"/>
            <a:ext cx="3331029"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sp macro="" textlink="">
        <xdr:nvSpPr>
          <xdr:cNvPr id="3102" name="TextBox 3101">
            <a:extLst>
              <a:ext uri="{FF2B5EF4-FFF2-40B4-BE49-F238E27FC236}">
                <a16:creationId xmlns:a16="http://schemas.microsoft.com/office/drawing/2014/main" id="{EC0FF83D-9544-40FF-95C0-6379F9C5BB15}"/>
              </a:ext>
            </a:extLst>
          </xdr:cNvPr>
          <xdr:cNvSpPr txBox="1"/>
        </xdr:nvSpPr>
        <xdr:spPr>
          <a:xfrm>
            <a:off x="1839686" y="5080908"/>
            <a:ext cx="4008663" cy="307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sp macro="" textlink="">
        <xdr:nvSpPr>
          <xdr:cNvPr id="3103" name="TextBox 3102">
            <a:extLst>
              <a:ext uri="{FF2B5EF4-FFF2-40B4-BE49-F238E27FC236}">
                <a16:creationId xmlns:a16="http://schemas.microsoft.com/office/drawing/2014/main" id="{57613B1D-510E-4C4E-ACDF-5DF1846A033F}"/>
              </a:ext>
            </a:extLst>
          </xdr:cNvPr>
          <xdr:cNvSpPr txBox="1"/>
        </xdr:nvSpPr>
        <xdr:spPr>
          <a:xfrm>
            <a:off x="13432970" y="5091793"/>
            <a:ext cx="2623459" cy="307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sp macro="" textlink="">
        <xdr:nvSpPr>
          <xdr:cNvPr id="3104" name="TextBox 3103">
            <a:extLst>
              <a:ext uri="{FF2B5EF4-FFF2-40B4-BE49-F238E27FC236}">
                <a16:creationId xmlns:a16="http://schemas.microsoft.com/office/drawing/2014/main" id="{4CA9A3BD-91B9-4959-985E-2D66D289E274}"/>
              </a:ext>
            </a:extLst>
          </xdr:cNvPr>
          <xdr:cNvSpPr txBox="1"/>
        </xdr:nvSpPr>
        <xdr:spPr>
          <a:xfrm>
            <a:off x="10058401" y="5091793"/>
            <a:ext cx="3113314" cy="307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lyan kumar Bonala" refreshedDate="45593.570437499999" createdVersion="8" refreshedVersion="8" minRefreshableVersion="3" recordCount="1470" xr:uid="{040F9DD6-0954-4B12-B410-156C06BEB4F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866802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BCA6DB-3692-48FF-9E1A-5FA6C0D1CFF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39EC61-E804-4A6B-88F8-8BAF1FA4C131}"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A129F-7D83-47BE-8812-043403948EEC}"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B56C5A-05FC-4624-98E2-5F8A626A2BA3}" name="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D855D3-64AB-404F-9A6E-913E8AB25D93}" name="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3B1B48-9039-435A-AC52-A08A627E9FF6}" name="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652EC9-0C11-4A82-9D3B-AF845B773A16}" name="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9D90438-0C50-45AC-9C08-0816F3B902D2}"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4F1443-4AF2-4B60-B22E-F3C8BF210025}"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BAEE304-E283-47E2-ACA1-AD580F4FA29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0F74BE0-D459-481A-95C9-FFF35FF789D7}" sourceName="Gender">
  <pivotTables>
    <pivotTable tabId="8" name="Gender"/>
  </pivotTables>
  <data>
    <tabular pivotCacheId="68668025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386EBCB-A983-44F0-AA12-6FF7D792C5DD}" sourceName="Department">
  <pivotTables>
    <pivotTable tabId="12" name="Age"/>
    <pivotTable tabId="11" name="Department"/>
    <pivotTable tabId="9" name="Education"/>
    <pivotTable tabId="8" name="Gender"/>
    <pivotTable tabId="10" name="Job"/>
    <pivotTable tabId="5" name="KPI"/>
    <pivotTable tabId="13" name="Marital Status"/>
    <pivotTable tabId="6" name="PivotTable2"/>
    <pivotTable tabId="6" name="Rating"/>
    <pivotTable tabId="14" name="PivotTable14"/>
  </pivotTables>
  <data>
    <tabular pivotCacheId="6866802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D7E33638-9D69-4EE7-BE54-C10245AFFBDC}" sourceName="Education Field">
  <pivotTables>
    <pivotTable tabId="12" name="Age"/>
    <pivotTable tabId="11" name="Department"/>
    <pivotTable tabId="9" name="Education"/>
    <pivotTable tabId="8" name="Gender"/>
    <pivotTable tabId="10" name="Job"/>
    <pivotTable tabId="5" name="KPI"/>
    <pivotTable tabId="13" name="Marital Status"/>
    <pivotTable tabId="6" name="PivotTable2"/>
    <pivotTable tabId="6" name="Rating"/>
    <pivotTable tabId="14" name="PivotTable14"/>
  </pivotTables>
  <data>
    <tabular pivotCacheId="686680256">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762EB10-256F-4573-AEF7-53A71997193C}" sourceName="Gender">
  <data>
    <tabular pivotCacheId="686680256">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6095DCB-F4C1-441C-8721-74DBB8602A7B}" sourceName="Gender">
  <data>
    <tabular pivotCacheId="68668025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1E93112B-C06E-4D13-AABF-C28B0631A968}" cache="Slicer_Education_Field2" caption="Education Field" rowHeight="260350"/>
  <slicer name="Gender 1" xr10:uid="{C301D766-B052-4C11-BD61-0B934EEB182D}" cache="Slicer_Gender1"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ACC7AAB-C40F-460A-B9B3-0148163CBCE2}" cache="Slicer_Gender2" caption="Gender" rowHeight="260350"/>
  <slicer name="Education Field 1" xr10:uid="{5A350EF3-4F59-44C5-9870-833A7C9531E4}"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1872FC2-3614-454E-A59E-F73DC9068399}" cache="Slicer_Department" caption="Department" rowHeight="260350"/>
  <slicer name="Education Field 2" xr10:uid="{7ABF8DF4-F573-4F85-890F-6F0FB0D20130}"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FD51D7C-3A62-48BE-B8FD-036C9008F320}" cache="Slicer_Gender"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CB0A0F10-042B-4B3A-B188-748C79C639FA}" cache="Slicer_Gender2" columnCount="2" style="Slicer" rowHeight="260350"/>
  <slicer name="Department 1" xr10:uid="{A6B4540A-77AC-4D58-A0CC-EAAEEB66E900}" cache="Slicer_Department" style="Slicer" rowHeight="260350"/>
  <slicer name="Education Field 3" xr10:uid="{BC049C16-932A-4ACB-B7C4-BFE14B7048F4}" cache="Slicer_Education_Field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C9444-3928-46FC-B508-B388213E8198}">
  <dimension ref="A3:C12"/>
  <sheetViews>
    <sheetView workbookViewId="0">
      <selection activeCell="F19" sqref="F19"/>
    </sheetView>
  </sheetViews>
  <sheetFormatPr defaultRowHeight="15.6" x14ac:dyDescent="0.3"/>
  <cols>
    <col min="1" max="1" width="23.59765625" bestFit="1" customWidth="1"/>
    <col min="2" max="2" width="10.3984375" bestFit="1" customWidth="1"/>
  </cols>
  <sheetData>
    <row r="3" spans="1:3" x14ac:dyDescent="0.3">
      <c r="A3" s="6" t="s">
        <v>1564</v>
      </c>
    </row>
    <row r="4" spans="1:3" x14ac:dyDescent="0.3">
      <c r="A4" s="14">
        <v>2.6265306122448981</v>
      </c>
    </row>
    <row r="6" spans="1:3" x14ac:dyDescent="0.3">
      <c r="A6" s="7" t="s">
        <v>1565</v>
      </c>
      <c r="B6" s="8">
        <f>GETPIVOTDATA("Job Satisfaction",$A$3)</f>
        <v>2.6265306122448981</v>
      </c>
      <c r="C6">
        <f>B6/4</f>
        <v>0.65663265306122454</v>
      </c>
    </row>
    <row r="7" spans="1:3" x14ac:dyDescent="0.3">
      <c r="A7" s="7" t="s">
        <v>1566</v>
      </c>
      <c r="B7" s="8">
        <f>4-B6</f>
        <v>1.3734693877551019</v>
      </c>
      <c r="C7">
        <f>B7/4</f>
        <v>0.34336734693877546</v>
      </c>
    </row>
    <row r="11" spans="1:3" x14ac:dyDescent="0.3">
      <c r="A11" s="6" t="s">
        <v>1564</v>
      </c>
    </row>
    <row r="12" spans="1:3" x14ac:dyDescent="0.3">
      <c r="A12" s="14">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C2287-3C3D-4039-9C2B-6DC51CF6BF62}">
  <dimension ref="A3:C11"/>
  <sheetViews>
    <sheetView topLeftCell="A7" workbookViewId="0">
      <selection activeCell="C10" sqref="C10:C11"/>
    </sheetView>
  </sheetViews>
  <sheetFormatPr defaultRowHeight="15.6" x14ac:dyDescent="0.3"/>
  <cols>
    <col min="1" max="1" width="12.19921875" bestFit="1" customWidth="1"/>
    <col min="2" max="2" width="22.796875" bestFit="1" customWidth="1"/>
  </cols>
  <sheetData>
    <row r="3" spans="1:3" x14ac:dyDescent="0.3">
      <c r="A3" s="9" t="s">
        <v>1567</v>
      </c>
      <c r="B3" s="6" t="s">
        <v>1569</v>
      </c>
    </row>
    <row r="4" spans="1:3" x14ac:dyDescent="0.3">
      <c r="A4" s="10" t="s">
        <v>51</v>
      </c>
      <c r="B4" s="6">
        <v>588</v>
      </c>
    </row>
    <row r="5" spans="1:3" x14ac:dyDescent="0.3">
      <c r="A5" s="11" t="s">
        <v>62</v>
      </c>
      <c r="B5" s="12">
        <v>882</v>
      </c>
    </row>
    <row r="6" spans="1:3" x14ac:dyDescent="0.3">
      <c r="A6" s="13" t="s">
        <v>1568</v>
      </c>
      <c r="B6" s="14">
        <v>1470</v>
      </c>
    </row>
    <row r="10" spans="1:3" x14ac:dyDescent="0.3">
      <c r="A10" s="10" t="s">
        <v>51</v>
      </c>
      <c r="B10">
        <f>IFERROR(GETPIVOTDATA("Employee Count",$A$3,"Gender","Female"),0)</f>
        <v>588</v>
      </c>
      <c r="C10" s="15">
        <f>IFERROR(B10/($B$10+$B$11),0)</f>
        <v>0.4</v>
      </c>
    </row>
    <row r="11" spans="1:3" x14ac:dyDescent="0.3">
      <c r="A11" s="11" t="s">
        <v>62</v>
      </c>
      <c r="B11">
        <f>IFERROR(GETPIVOTDATA("Employee Count",$A$3,"Gender","Male"),0)</f>
        <v>882</v>
      </c>
      <c r="C11" s="1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08C1A-FFAB-49E7-8DFD-C498B065BF47}">
  <dimension ref="A3:B9"/>
  <sheetViews>
    <sheetView workbookViewId="0">
      <selection activeCell="J19" sqref="J19"/>
    </sheetView>
  </sheetViews>
  <sheetFormatPr defaultRowHeight="15.6" x14ac:dyDescent="0.3"/>
  <cols>
    <col min="1" max="1" width="16" bestFit="1" customWidth="1"/>
    <col min="2" max="2" width="22.796875" bestFit="1" customWidth="1"/>
  </cols>
  <sheetData>
    <row r="3" spans="1:2" x14ac:dyDescent="0.3">
      <c r="A3" s="9" t="s">
        <v>1567</v>
      </c>
      <c r="B3" s="6" t="s">
        <v>1555</v>
      </c>
    </row>
    <row r="4" spans="1:2" x14ac:dyDescent="0.3">
      <c r="A4" s="10" t="s">
        <v>134</v>
      </c>
      <c r="B4" s="6">
        <v>5</v>
      </c>
    </row>
    <row r="5" spans="1:2" x14ac:dyDescent="0.3">
      <c r="A5" s="11" t="s">
        <v>65</v>
      </c>
      <c r="B5" s="12">
        <v>31</v>
      </c>
    </row>
    <row r="6" spans="1:2" x14ac:dyDescent="0.3">
      <c r="A6" s="11" t="s">
        <v>55</v>
      </c>
      <c r="B6" s="12">
        <v>44</v>
      </c>
    </row>
    <row r="7" spans="1:2" x14ac:dyDescent="0.3">
      <c r="A7" s="11" t="s">
        <v>71</v>
      </c>
      <c r="B7" s="12">
        <v>58</v>
      </c>
    </row>
    <row r="8" spans="1:2" x14ac:dyDescent="0.3">
      <c r="A8" s="11" t="s">
        <v>77</v>
      </c>
      <c r="B8" s="12">
        <v>99</v>
      </c>
    </row>
    <row r="9" spans="1:2" x14ac:dyDescent="0.3">
      <c r="A9" s="13" t="s">
        <v>1568</v>
      </c>
      <c r="B9" s="14">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58EB8-D97D-445D-BB0F-FAFBB9B71E89}">
  <dimension ref="A3:E13"/>
  <sheetViews>
    <sheetView topLeftCell="A10" workbookViewId="0">
      <selection activeCell="AC25" sqref="AC25"/>
    </sheetView>
  </sheetViews>
  <sheetFormatPr defaultRowHeight="15.6" x14ac:dyDescent="0.3"/>
  <cols>
    <col min="1" max="1" width="23.296875" bestFit="1" customWidth="1"/>
    <col min="2" max="2" width="22.796875" bestFit="1" customWidth="1"/>
    <col min="4" max="4" width="23.296875" bestFit="1" customWidth="1"/>
    <col min="5" max="5" width="13.796875" bestFit="1" customWidth="1"/>
  </cols>
  <sheetData>
    <row r="3" spans="1:5" x14ac:dyDescent="0.3">
      <c r="A3" s="9" t="s">
        <v>1567</v>
      </c>
      <c r="B3" s="6" t="s">
        <v>1555</v>
      </c>
      <c r="D3" t="s">
        <v>1570</v>
      </c>
      <c r="E3" t="s">
        <v>1558</v>
      </c>
    </row>
    <row r="4" spans="1:5" x14ac:dyDescent="0.3">
      <c r="A4" s="10" t="s">
        <v>83</v>
      </c>
      <c r="B4" s="6">
        <v>9</v>
      </c>
      <c r="D4" t="str">
        <f>A4</f>
        <v>Healthcare Representative</v>
      </c>
      <c r="E4">
        <f>GETPIVOTDATA("CF_attrition count",$A$3,"Job Role",A4)</f>
        <v>9</v>
      </c>
    </row>
    <row r="5" spans="1:5" x14ac:dyDescent="0.3">
      <c r="A5" s="11" t="s">
        <v>163</v>
      </c>
      <c r="B5" s="12">
        <v>12</v>
      </c>
      <c r="D5" t="str">
        <f t="shared" ref="D5:D12" si="0">A5</f>
        <v>Human Resources</v>
      </c>
      <c r="E5">
        <f t="shared" ref="E5:E12" si="1">GETPIVOTDATA("CF_attrition count",$A$3,"Job Role",A5)</f>
        <v>12</v>
      </c>
    </row>
    <row r="6" spans="1:5" x14ac:dyDescent="0.3">
      <c r="A6" s="11" t="s">
        <v>68</v>
      </c>
      <c r="B6" s="12">
        <v>62</v>
      </c>
      <c r="D6" t="str">
        <f t="shared" si="0"/>
        <v>Laboratory Technician</v>
      </c>
      <c r="E6">
        <f t="shared" si="1"/>
        <v>62</v>
      </c>
    </row>
    <row r="7" spans="1:5" x14ac:dyDescent="0.3">
      <c r="A7" s="11" t="s">
        <v>95</v>
      </c>
      <c r="B7" s="12">
        <v>5</v>
      </c>
      <c r="D7" t="str">
        <f t="shared" si="0"/>
        <v>Manager</v>
      </c>
      <c r="E7">
        <f t="shared" si="1"/>
        <v>5</v>
      </c>
    </row>
    <row r="8" spans="1:5" x14ac:dyDescent="0.3">
      <c r="A8" s="11" t="s">
        <v>81</v>
      </c>
      <c r="B8" s="12">
        <v>10</v>
      </c>
      <c r="D8" t="str">
        <f t="shared" si="0"/>
        <v>Manufacturing Director</v>
      </c>
      <c r="E8">
        <f t="shared" si="1"/>
        <v>10</v>
      </c>
    </row>
    <row r="9" spans="1:5" x14ac:dyDescent="0.3">
      <c r="A9" s="11" t="s">
        <v>101</v>
      </c>
      <c r="B9" s="12">
        <v>2</v>
      </c>
      <c r="D9" t="str">
        <f t="shared" si="0"/>
        <v>Research Director</v>
      </c>
      <c r="E9">
        <f t="shared" si="1"/>
        <v>2</v>
      </c>
    </row>
    <row r="10" spans="1:5" x14ac:dyDescent="0.3">
      <c r="A10" s="11" t="s">
        <v>63</v>
      </c>
      <c r="B10" s="12">
        <v>47</v>
      </c>
      <c r="D10" t="str">
        <f t="shared" si="0"/>
        <v>Research Scientist</v>
      </c>
      <c r="E10">
        <f t="shared" si="1"/>
        <v>47</v>
      </c>
    </row>
    <row r="11" spans="1:5" x14ac:dyDescent="0.3">
      <c r="A11" s="11" t="s">
        <v>52</v>
      </c>
      <c r="B11" s="12">
        <v>57</v>
      </c>
      <c r="D11" t="str">
        <f t="shared" si="0"/>
        <v>Sales Executive</v>
      </c>
      <c r="E11">
        <f t="shared" si="1"/>
        <v>57</v>
      </c>
    </row>
    <row r="12" spans="1:5" x14ac:dyDescent="0.3">
      <c r="A12" s="11" t="s">
        <v>99</v>
      </c>
      <c r="B12" s="12">
        <v>33</v>
      </c>
      <c r="D12" t="str">
        <f t="shared" si="0"/>
        <v>Sales Representative</v>
      </c>
      <c r="E12">
        <f t="shared" si="1"/>
        <v>33</v>
      </c>
    </row>
    <row r="13" spans="1:5" x14ac:dyDescent="0.3">
      <c r="A13" s="13" t="s">
        <v>1568</v>
      </c>
      <c r="B13" s="1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54988-9935-41DE-9B36-BD2AA177F1D6}">
  <dimension ref="A3:B7"/>
  <sheetViews>
    <sheetView workbookViewId="0">
      <selection activeCell="J13" sqref="J13"/>
    </sheetView>
  </sheetViews>
  <sheetFormatPr defaultRowHeight="15.6" x14ac:dyDescent="0.3"/>
  <cols>
    <col min="1" max="1" width="12.19921875" bestFit="1" customWidth="1"/>
    <col min="2" max="2" width="22.796875" bestFit="1" customWidth="1"/>
  </cols>
  <sheetData>
    <row r="3" spans="1:2" x14ac:dyDescent="0.3">
      <c r="A3" s="9" t="s">
        <v>1567</v>
      </c>
      <c r="B3" s="6" t="s">
        <v>1555</v>
      </c>
    </row>
    <row r="4" spans="1:2" x14ac:dyDescent="0.3">
      <c r="A4" s="10" t="s">
        <v>161</v>
      </c>
      <c r="B4" s="25">
        <v>5.0632911392405063E-2</v>
      </c>
    </row>
    <row r="5" spans="1:2" x14ac:dyDescent="0.3">
      <c r="A5" s="11" t="s">
        <v>60</v>
      </c>
      <c r="B5" s="26">
        <v>0.56118143459915615</v>
      </c>
    </row>
    <row r="6" spans="1:2" x14ac:dyDescent="0.3">
      <c r="A6" s="11" t="s">
        <v>48</v>
      </c>
      <c r="B6" s="26">
        <v>0.3881856540084388</v>
      </c>
    </row>
    <row r="7" spans="1:2" x14ac:dyDescent="0.3">
      <c r="A7" s="13" t="s">
        <v>1568</v>
      </c>
      <c r="B7" s="27">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EF386-4BD1-403C-9F86-50EE69C0E754}">
  <dimension ref="A3:B9"/>
  <sheetViews>
    <sheetView workbookViewId="0">
      <selection activeCell="B6" sqref="B6"/>
    </sheetView>
  </sheetViews>
  <sheetFormatPr defaultRowHeight="15.6" x14ac:dyDescent="0.3"/>
  <cols>
    <col min="1" max="1" width="12.19921875" bestFit="1" customWidth="1"/>
    <col min="2" max="2" width="22.796875" bestFit="1" customWidth="1"/>
  </cols>
  <sheetData>
    <row r="3" spans="1:2" x14ac:dyDescent="0.3">
      <c r="A3" s="9" t="s">
        <v>1567</v>
      </c>
      <c r="B3" s="6" t="s">
        <v>1555</v>
      </c>
    </row>
    <row r="4" spans="1:2" x14ac:dyDescent="0.3">
      <c r="A4" s="10" t="s">
        <v>69</v>
      </c>
      <c r="B4" s="6">
        <v>112</v>
      </c>
    </row>
    <row r="5" spans="1:2" x14ac:dyDescent="0.3">
      <c r="A5" s="11" t="s">
        <v>46</v>
      </c>
      <c r="B5" s="12">
        <v>51</v>
      </c>
    </row>
    <row r="6" spans="1:2" x14ac:dyDescent="0.3">
      <c r="A6" s="11" t="s">
        <v>92</v>
      </c>
      <c r="B6" s="12">
        <v>38</v>
      </c>
    </row>
    <row r="7" spans="1:2" x14ac:dyDescent="0.3">
      <c r="A7" s="11" t="s">
        <v>58</v>
      </c>
      <c r="B7" s="12">
        <v>25</v>
      </c>
    </row>
    <row r="8" spans="1:2" x14ac:dyDescent="0.3">
      <c r="A8" s="11" t="s">
        <v>75</v>
      </c>
      <c r="B8" s="12">
        <v>11</v>
      </c>
    </row>
    <row r="9" spans="1:2" x14ac:dyDescent="0.3">
      <c r="A9" s="13" t="s">
        <v>1568</v>
      </c>
      <c r="B9" s="1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6DFC-AEA9-4B17-89B3-66F41CCDFD54}">
  <dimension ref="A3:E7"/>
  <sheetViews>
    <sheetView workbookViewId="0">
      <selection activeCell="A23" sqref="A23:XFD23"/>
    </sheetView>
  </sheetViews>
  <sheetFormatPr defaultRowHeight="15.6" x14ac:dyDescent="0.3"/>
  <cols>
    <col min="1" max="1" width="12.19921875" bestFit="1" customWidth="1"/>
    <col min="2" max="2" width="24.296875" bestFit="1" customWidth="1"/>
  </cols>
  <sheetData>
    <row r="3" spans="1:5" x14ac:dyDescent="0.3">
      <c r="A3" s="9" t="s">
        <v>1567</v>
      </c>
      <c r="B3" s="6" t="s">
        <v>1571</v>
      </c>
      <c r="D3" t="s">
        <v>10</v>
      </c>
      <c r="E3" t="s">
        <v>0</v>
      </c>
    </row>
    <row r="4" spans="1:5" x14ac:dyDescent="0.3">
      <c r="A4" s="10" t="s">
        <v>79</v>
      </c>
      <c r="B4" s="6">
        <v>327</v>
      </c>
      <c r="D4" t="str">
        <f>A4</f>
        <v>Divorced</v>
      </c>
      <c r="E4">
        <f>GETPIVOTDATA("CF_attrition count",$A$3,"Marital Status",A4)</f>
        <v>327</v>
      </c>
    </row>
    <row r="5" spans="1:5" x14ac:dyDescent="0.3">
      <c r="A5" s="11" t="s">
        <v>53</v>
      </c>
      <c r="B5" s="12">
        <v>470</v>
      </c>
      <c r="D5" t="str">
        <f>A5</f>
        <v>Single</v>
      </c>
      <c r="E5">
        <f>GETPIVOTDATA("CF_attrition count",$A$3,"Marital Status",A5)</f>
        <v>470</v>
      </c>
    </row>
    <row r="6" spans="1:5" x14ac:dyDescent="0.3">
      <c r="A6" s="11" t="s">
        <v>64</v>
      </c>
      <c r="B6" s="12">
        <v>673</v>
      </c>
      <c r="D6" t="str">
        <f>A6</f>
        <v>Married</v>
      </c>
      <c r="E6">
        <f>GETPIVOTDATA("CF_attrition count",$A$3,"Marital Status",A6)</f>
        <v>673</v>
      </c>
    </row>
    <row r="7" spans="1:5" x14ac:dyDescent="0.3">
      <c r="A7" s="13" t="s">
        <v>1568</v>
      </c>
      <c r="B7" s="14">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8552B-D595-4C72-8DD8-FCAB12AB4938}">
  <dimension ref="A3:C20"/>
  <sheetViews>
    <sheetView workbookViewId="0">
      <selection activeCell="A3" sqref="A3"/>
    </sheetView>
  </sheetViews>
  <sheetFormatPr defaultRowHeight="15.6" x14ac:dyDescent="0.3"/>
  <sheetData>
    <row r="3" spans="1:3" x14ac:dyDescent="0.3">
      <c r="A3" s="16"/>
      <c r="B3" s="17"/>
      <c r="C3" s="18"/>
    </row>
    <row r="4" spans="1:3" x14ac:dyDescent="0.3">
      <c r="A4" s="19"/>
      <c r="B4" s="20"/>
      <c r="C4" s="21"/>
    </row>
    <row r="5" spans="1:3" x14ac:dyDescent="0.3">
      <c r="A5" s="19"/>
      <c r="B5" s="20"/>
      <c r="C5" s="21"/>
    </row>
    <row r="6" spans="1:3" x14ac:dyDescent="0.3">
      <c r="A6" s="19"/>
      <c r="B6" s="20"/>
      <c r="C6" s="21"/>
    </row>
    <row r="7" spans="1:3" x14ac:dyDescent="0.3">
      <c r="A7" s="19"/>
      <c r="B7" s="20"/>
      <c r="C7" s="21"/>
    </row>
    <row r="8" spans="1:3" x14ac:dyDescent="0.3">
      <c r="A8" s="19"/>
      <c r="B8" s="20"/>
      <c r="C8" s="21"/>
    </row>
    <row r="9" spans="1:3" x14ac:dyDescent="0.3">
      <c r="A9" s="19"/>
      <c r="B9" s="20"/>
      <c r="C9" s="21"/>
    </row>
    <row r="10" spans="1:3" x14ac:dyDescent="0.3">
      <c r="A10" s="19"/>
      <c r="B10" s="20"/>
      <c r="C10" s="21"/>
    </row>
    <row r="11" spans="1:3" x14ac:dyDescent="0.3">
      <c r="A11" s="19"/>
      <c r="B11" s="20"/>
      <c r="C11" s="21"/>
    </row>
    <row r="12" spans="1:3" x14ac:dyDescent="0.3">
      <c r="A12" s="19"/>
      <c r="B12" s="20"/>
      <c r="C12" s="21"/>
    </row>
    <row r="13" spans="1:3" x14ac:dyDescent="0.3">
      <c r="A13" s="19"/>
      <c r="B13" s="20"/>
      <c r="C13" s="21"/>
    </row>
    <row r="14" spans="1:3" x14ac:dyDescent="0.3">
      <c r="A14" s="19"/>
      <c r="B14" s="20"/>
      <c r="C14" s="21"/>
    </row>
    <row r="15" spans="1:3" x14ac:dyDescent="0.3">
      <c r="A15" s="19"/>
      <c r="B15" s="20"/>
      <c r="C15" s="21"/>
    </row>
    <row r="16" spans="1:3" x14ac:dyDescent="0.3">
      <c r="A16" s="19"/>
      <c r="B16" s="20"/>
      <c r="C16" s="21"/>
    </row>
    <row r="17" spans="1:3" x14ac:dyDescent="0.3">
      <c r="A17" s="19"/>
      <c r="B17" s="20"/>
      <c r="C17" s="21"/>
    </row>
    <row r="18" spans="1:3" x14ac:dyDescent="0.3">
      <c r="A18" s="19"/>
      <c r="B18" s="20"/>
      <c r="C18" s="21"/>
    </row>
    <row r="19" spans="1:3" x14ac:dyDescent="0.3">
      <c r="A19" s="19"/>
      <c r="B19" s="20"/>
      <c r="C19" s="21"/>
    </row>
    <row r="20" spans="1:3" x14ac:dyDescent="0.3">
      <c r="A20" s="22"/>
      <c r="B20" s="23"/>
      <c r="C20"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B20" sqref="B20"/>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658F2-E3E4-4CAE-9B0A-A158B2C178E8}">
  <dimension ref="A3:E8"/>
  <sheetViews>
    <sheetView workbookViewId="0">
      <selection activeCell="A9" sqref="A9"/>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t="s">
        <v>1554</v>
      </c>
      <c r="B3" t="s">
        <v>1555</v>
      </c>
      <c r="C3" t="s">
        <v>1556</v>
      </c>
    </row>
    <row r="4" spans="1:5" x14ac:dyDescent="0.3">
      <c r="A4">
        <v>1470</v>
      </c>
      <c r="B4">
        <v>237</v>
      </c>
      <c r="C4">
        <v>36.923809523809524</v>
      </c>
    </row>
    <row r="7" spans="1:5" x14ac:dyDescent="0.3">
      <c r="A7" t="s">
        <v>1557</v>
      </c>
      <c r="B7" t="s">
        <v>1558</v>
      </c>
      <c r="C7" t="s">
        <v>1559</v>
      </c>
      <c r="D7" t="s">
        <v>1560</v>
      </c>
      <c r="E7" t="s">
        <v>1561</v>
      </c>
    </row>
    <row r="8" spans="1:5" x14ac:dyDescent="0.3">
      <c r="A8" s="2">
        <f>GETPIVOTDATA("Count of Employee Number",$A$3)</f>
        <v>1470</v>
      </c>
      <c r="B8" s="2">
        <f>GETPIVOTDATA("Sum of CF_attrition count",$A$3)</f>
        <v>237</v>
      </c>
      <c r="C8" s="4">
        <f>GETPIVOTDATA("Average of Age",$A$3)</f>
        <v>36.923809523809524</v>
      </c>
      <c r="D8">
        <f>A8-B8</f>
        <v>1233</v>
      </c>
      <c r="E8" s="3">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tabSelected="1" zoomScale="70" zoomScaleNormal="70" workbookViewId="0">
      <selection activeCell="AB15" sqref="AB15"/>
    </sheetView>
  </sheetViews>
  <sheetFormatPr defaultColWidth="11.19921875" defaultRowHeight="15" customHeight="1" x14ac:dyDescent="0.3"/>
  <cols>
    <col min="1" max="26" width="8.59765625" style="5" customWidth="1"/>
    <col min="27" max="16384" width="11.19921875" style="5"/>
  </cols>
  <sheetData>
    <row r="1" spans="2:2" x14ac:dyDescent="0.3"/>
    <row r="2" spans="2:2" x14ac:dyDescent="0.3"/>
    <row r="3" spans="2:2" x14ac:dyDescent="0.3"/>
    <row r="4" spans="2:2" x14ac:dyDescent="0.3"/>
    <row r="5" spans="2:2" x14ac:dyDescent="0.3"/>
    <row r="6" spans="2:2" x14ac:dyDescent="0.3"/>
    <row r="7" spans="2:2" x14ac:dyDescent="0.3"/>
    <row r="8" spans="2:2" x14ac:dyDescent="0.3"/>
    <row r="9" spans="2:2" x14ac:dyDescent="0.3"/>
    <row r="10" spans="2:2" x14ac:dyDescent="0.3"/>
    <row r="11" spans="2:2" x14ac:dyDescent="0.3"/>
    <row r="12" spans="2:2" x14ac:dyDescent="0.3"/>
    <row r="13" spans="2:2" x14ac:dyDescent="0.3"/>
    <row r="14" spans="2:2" x14ac:dyDescent="0.3">
      <c r="B14" s="5" t="s">
        <v>1562</v>
      </c>
    </row>
    <row r="15" spans="2:2" x14ac:dyDescent="0.3"/>
    <row r="16" spans="2:2" x14ac:dyDescent="0.3"/>
    <row r="17" spans="1:2" x14ac:dyDescent="0.3">
      <c r="B17" s="5" t="s">
        <v>1562</v>
      </c>
    </row>
    <row r="18" spans="1:2" x14ac:dyDescent="0.3">
      <c r="A18" s="5" t="s">
        <v>1563</v>
      </c>
    </row>
    <row r="19" spans="1:2" x14ac:dyDescent="0.3"/>
    <row r="20" spans="1:2"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Rating</vt:lpstr>
      <vt:lpstr>Gender</vt:lpstr>
      <vt:lpstr>Education</vt:lpstr>
      <vt:lpstr>Job</vt:lpstr>
      <vt:lpstr>Department</vt:lpstr>
      <vt:lpstr>Age</vt:lpstr>
      <vt:lpstr>Marital Status</vt:lpstr>
      <vt:lpstr>Sheet6</vt:lpstr>
      <vt:lpstr>Dataset</vt:lpstr>
      <vt:lpstr>KPI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Bonala, Kalyan Kumar (bonalakr)</cp:lastModifiedBy>
  <dcterms:created xsi:type="dcterms:W3CDTF">2022-12-29T16:02:46Z</dcterms:created>
  <dcterms:modified xsi:type="dcterms:W3CDTF">2024-10-30T20:17:41Z</dcterms:modified>
</cp:coreProperties>
</file>