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\2 Mechatronic Systems Engineering\"/>
    </mc:Choice>
  </mc:AlternateContent>
  <xr:revisionPtr revIDLastSave="0" documentId="13_ncr:1_{67E5E220-B191-4AD3-B23F-E886C3F97584}" xr6:coauthVersionLast="47" xr6:coauthVersionMax="47" xr10:uidLastSave="{00000000-0000-0000-0000-000000000000}"/>
  <bookViews>
    <workbookView xWindow="-120" yWindow="-120" windowWidth="29040" windowHeight="15720" xr2:uid="{304EF0AD-4C92-4EA3-850D-2131EEE22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" l="1"/>
  <c r="N69" i="1"/>
  <c r="N67" i="1"/>
  <c r="N68" i="1"/>
  <c r="N66" i="1"/>
  <c r="K70" i="1"/>
  <c r="K71" i="1"/>
  <c r="K69" i="1"/>
  <c r="J70" i="1"/>
  <c r="J71" i="1"/>
  <c r="J69" i="1"/>
  <c r="J72" i="1"/>
  <c r="K73" i="1"/>
  <c r="J73" i="1"/>
  <c r="K72" i="1"/>
  <c r="N53" i="1"/>
  <c r="N55" i="1"/>
  <c r="N56" i="1"/>
  <c r="N57" i="1"/>
  <c r="N59" i="1"/>
  <c r="N60" i="1"/>
  <c r="N62" i="1"/>
  <c r="N63" i="1"/>
  <c r="N40" i="1"/>
  <c r="N3" i="1"/>
  <c r="N4" i="1"/>
  <c r="N5" i="1"/>
  <c r="N6" i="1"/>
  <c r="N7" i="1"/>
  <c r="N9" i="1"/>
  <c r="N10" i="1"/>
  <c r="N11" i="1"/>
  <c r="N12" i="1"/>
  <c r="N13" i="1"/>
  <c r="N14" i="1"/>
  <c r="N15" i="1"/>
  <c r="N18" i="1"/>
  <c r="N19" i="1"/>
  <c r="N20" i="1"/>
  <c r="N21" i="1"/>
  <c r="N22" i="1"/>
  <c r="N23" i="1"/>
  <c r="N30" i="1"/>
  <c r="N31" i="1"/>
  <c r="N32" i="1"/>
  <c r="N33" i="1"/>
  <c r="N34" i="1"/>
  <c r="N35" i="1"/>
  <c r="N36" i="1"/>
  <c r="N37" i="1"/>
  <c r="N38" i="1"/>
  <c r="N2" i="1"/>
  <c r="M54" i="1"/>
  <c r="N54" i="1" s="1"/>
  <c r="M55" i="1"/>
  <c r="M56" i="1"/>
  <c r="M57" i="1"/>
  <c r="M59" i="1"/>
  <c r="M60" i="1"/>
  <c r="M62" i="1"/>
  <c r="M63" i="1"/>
  <c r="M53" i="1"/>
  <c r="M41" i="1"/>
  <c r="N41" i="1" s="1"/>
  <c r="M42" i="1"/>
  <c r="N42" i="1" s="1"/>
  <c r="M43" i="1"/>
  <c r="N43" i="1" s="1"/>
  <c r="M44" i="1"/>
  <c r="N44" i="1" s="1"/>
  <c r="M46" i="1"/>
  <c r="N46" i="1" s="1"/>
  <c r="M47" i="1"/>
  <c r="N47" i="1" s="1"/>
  <c r="M49" i="1"/>
  <c r="N49" i="1" s="1"/>
  <c r="M50" i="1"/>
  <c r="N50" i="1" s="1"/>
  <c r="M18" i="1"/>
</calcChain>
</file>

<file path=xl/sharedStrings.xml><?xml version="1.0" encoding="utf-8"?>
<sst xmlns="http://schemas.openxmlformats.org/spreadsheetml/2006/main" count="374" uniqueCount="256">
  <si>
    <t>door locking</t>
  </si>
  <si>
    <t>remote locking</t>
  </si>
  <si>
    <t>the door lock shall confirm the outcome of a locking operation</t>
  </si>
  <si>
    <t>the signal feedback operation has to be activated within 200ms</t>
  </si>
  <si>
    <t>the remote locking shall alert when the windows are not locked</t>
  </si>
  <si>
    <t>speed locking</t>
  </si>
  <si>
    <t>all doors shall be locked when exceeding speed threshold</t>
  </si>
  <si>
    <t>Lights</t>
  </si>
  <si>
    <t>turn on working lights</t>
  </si>
  <si>
    <t>the working lights shall be activated within 200ms</t>
  </si>
  <si>
    <t>the working lights shall blink with regular interval</t>
  </si>
  <si>
    <t>the working lights shall equal or more than 500 LUX</t>
  </si>
  <si>
    <t>turn off working lights</t>
  </si>
  <si>
    <t>the working lights shall be closed within 200ms</t>
  </si>
  <si>
    <t>the working lights shall not make any sound</t>
  </si>
  <si>
    <t>the working lights shall not blink</t>
  </si>
  <si>
    <t>turn on rear lights</t>
  </si>
  <si>
    <t>the rear lights shall be activated within 200ms</t>
  </si>
  <si>
    <t>the rear lights shall blink with regular interval</t>
  </si>
  <si>
    <t>the rear lights shall make sound</t>
  </si>
  <si>
    <t>turn off rear lights</t>
  </si>
  <si>
    <t>the rear lights shall be closed within 200ms</t>
  </si>
  <si>
    <t>the rear lights shall not make any sound</t>
  </si>
  <si>
    <t>the rear lights shall not blink</t>
  </si>
  <si>
    <t>turn on strobe lights</t>
  </si>
  <si>
    <t>the strobe lights shall be activated within 200ms</t>
  </si>
  <si>
    <t>the strobe lights shall blink with regular interval</t>
  </si>
  <si>
    <t>the strobe lights shall make sound</t>
  </si>
  <si>
    <t>turn off strobe lights</t>
  </si>
  <si>
    <t>the strobe lights shall be closed within 200ms</t>
  </si>
  <si>
    <t>the strobe lights shall not make any sound</t>
  </si>
  <si>
    <t>the strobe lights shall not blink</t>
  </si>
  <si>
    <t>turn on combination lights (brake light, reversing lights, rear turn lights)</t>
  </si>
  <si>
    <t>the combination lights shall be activated within 200ms</t>
  </si>
  <si>
    <t>the combination lights shall blink with regular interval</t>
  </si>
  <si>
    <t>the combination lights shall make sound</t>
  </si>
  <si>
    <t>turn off combination lights (brake light, reversing lights, rear turn lights)</t>
  </si>
  <si>
    <t>the combination lights shall be closed within 200ms</t>
  </si>
  <si>
    <t>the combination lights shall not make any sound</t>
  </si>
  <si>
    <t>the combination lights shall not blink</t>
  </si>
  <si>
    <t>Hydraulic system</t>
  </si>
  <si>
    <t>control tilting angles of cargo</t>
  </si>
  <si>
    <t>the tilting angles shall not pass 10 degree</t>
  </si>
  <si>
    <t>control the height of cargo</t>
  </si>
  <si>
    <t>the max height shall not pass 6 meter</t>
  </si>
  <si>
    <t>Fork</t>
  </si>
  <si>
    <t>bear cargo</t>
  </si>
  <si>
    <t>the total weight of cargo shall not pass 8000kg</t>
  </si>
  <si>
    <t>fork lift</t>
  </si>
  <si>
    <t>support the weight of cargo</t>
  </si>
  <si>
    <t>Claw</t>
  </si>
  <si>
    <t>control the claws</t>
  </si>
  <si>
    <t>the claws shall be activated within 200ms</t>
  </si>
  <si>
    <t>the claws can move forward or back ward</t>
  </si>
  <si>
    <t>fix the claw</t>
  </si>
  <si>
    <t>the claws shall be fixed in one place</t>
  </si>
  <si>
    <t>the claws shall not move while bearing cargo</t>
  </si>
  <si>
    <t>Acceleration</t>
  </si>
  <si>
    <t>straight line acceleration</t>
  </si>
  <si>
    <t>the gas pedal shall be activated within 200ms</t>
  </si>
  <si>
    <t>the gas pedal shall not work when the brake is pressed</t>
  </si>
  <si>
    <t>Brake</t>
  </si>
  <si>
    <t>normal braking</t>
  </si>
  <si>
    <t>the braking shall activated within 200ms</t>
  </si>
  <si>
    <t>the brake shall not work when the gas pedal is pressed</t>
  </si>
  <si>
    <t>emergency braking</t>
  </si>
  <si>
    <t>the emergency braking shall activated within 200ms</t>
  </si>
  <si>
    <t>ABS system shall be activated</t>
  </si>
  <si>
    <t>the ABS system shall prevent the front tires from locking in</t>
  </si>
  <si>
    <t>Rotate</t>
  </si>
  <si>
    <t>control directions</t>
  </si>
  <si>
    <t>the steering wheel can control the direction of the vehicle</t>
  </si>
  <si>
    <t>the tires of the vehicle shall be rotate at the same time when the steering wheel rotates</t>
  </si>
  <si>
    <t>the angle of the rotation is less than 180 degree</t>
  </si>
  <si>
    <t>Wiper</t>
  </si>
  <si>
    <t>handle of the wiper</t>
  </si>
  <si>
    <t>the wiper shall be activated within 200ms</t>
  </si>
  <si>
    <t>control wiper speed</t>
  </si>
  <si>
    <t>the wiper shall change the speed according to the position of the handle</t>
  </si>
  <si>
    <t>the wiper shall change the speed within 200ms</t>
  </si>
  <si>
    <t>control wiper duration</t>
  </si>
  <si>
    <t>the wiper shall change the duration according to the position of the handle</t>
  </si>
  <si>
    <t>the wiper shall change the duration within 200ms</t>
  </si>
  <si>
    <t>control wiper sprinkler</t>
  </si>
  <si>
    <t>the wiper sprinkler shall be activated within 200ms</t>
  </si>
  <si>
    <t>the wiper sprinkler shall spray in regular interval</t>
  </si>
  <si>
    <t>Windows</t>
  </si>
  <si>
    <t>open the windows</t>
  </si>
  <si>
    <t>the windows shall start rolling down within 200ms</t>
  </si>
  <si>
    <t>the windows shall stop rolling down once it reaches the bottom</t>
  </si>
  <si>
    <t>the windows shall rolling down in regular speed</t>
  </si>
  <si>
    <t>close the window</t>
  </si>
  <si>
    <t>the windows shall start rolling up within 200ms</t>
  </si>
  <si>
    <t>the windows shall stop rolling up once it reaches the top</t>
  </si>
  <si>
    <t>the windows shall rolling up in regular speed</t>
  </si>
  <si>
    <t>TCS (traction control system)</t>
  </si>
  <si>
    <t>traction detection</t>
  </si>
  <si>
    <t>the engine shall stop working when ABS sensor detect the vehicle is spinning</t>
  </si>
  <si>
    <t>increase traction</t>
  </si>
  <si>
    <t>the traction shall be increased once the button is pressed</t>
  </si>
  <si>
    <t>turn on traction control system</t>
  </si>
  <si>
    <t>the button shall be activated within 200ms</t>
  </si>
  <si>
    <t>TCS shall have warning light on the control panel</t>
  </si>
  <si>
    <t>turn off traction control system</t>
  </si>
  <si>
    <t>the warning light shall turn off when the TCS is not working</t>
  </si>
  <si>
    <t>cruise control system</t>
  </si>
  <si>
    <t>turn on the switch of cruise control system</t>
  </si>
  <si>
    <t>the switch shall be activated within 200ms</t>
  </si>
  <si>
    <t>turn off the switch of cruise control system</t>
  </si>
  <si>
    <t xml:space="preserve">constant speed cruise </t>
  </si>
  <si>
    <t>the switch has to be ON</t>
  </si>
  <si>
    <t>the speed of the vehicle has to be 40 km/hr or above</t>
  </si>
  <si>
    <t>the speed of the cruise shall be fixed after pressing (SET/ACC) after 1 sec</t>
  </si>
  <si>
    <t>the speed shall increase when the gas pedal is pressed</t>
  </si>
  <si>
    <t>the speed shall back to the fixed number when the gas pedal is released</t>
  </si>
  <si>
    <t>increase the speed of cruise control</t>
  </si>
  <si>
    <t>the speed shall increase when the button (SET/ACC) is pressed</t>
  </si>
  <si>
    <t>the speed shall increase 1 km/hr every half second when button(SET/ACC) is pressed</t>
  </si>
  <si>
    <t>the speed shall be the new fixed number for speed when the button(SET/ACC) is released</t>
  </si>
  <si>
    <t>decrease the speed of cruise control</t>
  </si>
  <si>
    <t>the speed shall decrease when the button (RES/DEC) is pressed</t>
  </si>
  <si>
    <t>the speed shall decrease 1 km/hr every half second when button(RES/DEC) is pressed</t>
  </si>
  <si>
    <t>the speed shall be the new fixed number for speed when the button(RES/DEC) is released</t>
  </si>
  <si>
    <t>turn on cruise control system</t>
  </si>
  <si>
    <t>the control panel shall have a sign to inform the driver now the cruise control system is on</t>
  </si>
  <si>
    <t>the speed of vehicle shall be 40 km/hr or above</t>
  </si>
  <si>
    <t>turn off cruise control system</t>
  </si>
  <si>
    <t>the control panel shall have a sign to inform the driver now the cruise control system is off</t>
  </si>
  <si>
    <t>the switch has to be OFF</t>
  </si>
  <si>
    <t>transmission system</t>
  </si>
  <si>
    <t>manual transmission</t>
  </si>
  <si>
    <t>automatic transmission</t>
  </si>
  <si>
    <t>transmission shaft</t>
  </si>
  <si>
    <t>engine configuration</t>
  </si>
  <si>
    <t>differential</t>
  </si>
  <si>
    <t>differential detection</t>
  </si>
  <si>
    <t>start drive both wheels equally when the diff-lock is engaged</t>
  </si>
  <si>
    <t>object detection</t>
  </si>
  <si>
    <t>identify the bale</t>
  </si>
  <si>
    <t>the sensor shall be able to make a sound when identifying a bale</t>
  </si>
  <si>
    <t>the sensor shall back to not-identify-mode when the bale is bore</t>
  </si>
  <si>
    <t>record the location of bale</t>
  </si>
  <si>
    <t>the sensor shall send the signal to main control once it detects a bale</t>
  </si>
  <si>
    <t>the sensor shall record the coordinates</t>
  </si>
  <si>
    <t>the sensor shall send the coordinates to the main control</t>
  </si>
  <si>
    <t>object classification</t>
  </si>
  <si>
    <t>classify the bales</t>
  </si>
  <si>
    <t>the sensor shall be able to record which size the bale is</t>
  </si>
  <si>
    <t>the sensor shall send signal to main control once it classifies the bale</t>
  </si>
  <si>
    <t xml:space="preserve">Tire size </t>
  </si>
  <si>
    <t>30 inch</t>
  </si>
  <si>
    <t>42 inch</t>
  </si>
  <si>
    <t>VF 600/70 R 30 NRO 168D</t>
  </si>
  <si>
    <t>VF 710/70 R 42 182D</t>
  </si>
  <si>
    <t>Section width</t>
  </si>
  <si>
    <t>mm</t>
  </si>
  <si>
    <t>overall diameter</t>
  </si>
  <si>
    <t>loaded static radius</t>
  </si>
  <si>
    <t>rolling circumference</t>
  </si>
  <si>
    <t>speed radius index</t>
  </si>
  <si>
    <t>Tire type</t>
  </si>
  <si>
    <t>VF</t>
  </si>
  <si>
    <t>Tire width</t>
  </si>
  <si>
    <t>Aspect Ratio</t>
  </si>
  <si>
    <t>construction type</t>
  </si>
  <si>
    <t>R</t>
  </si>
  <si>
    <t>wheel diameter</t>
  </si>
  <si>
    <t>load index</t>
  </si>
  <si>
    <t>speed rating</t>
  </si>
  <si>
    <t>D</t>
  </si>
  <si>
    <t>general</t>
  </si>
  <si>
    <t>type power type</t>
  </si>
  <si>
    <t>Diesel</t>
  </si>
  <si>
    <t>rated capacity</t>
  </si>
  <si>
    <t>kg</t>
  </si>
  <si>
    <t>load center</t>
  </si>
  <si>
    <t>performance</t>
  </si>
  <si>
    <t>speed</t>
  </si>
  <si>
    <t>forward without load</t>
  </si>
  <si>
    <t>km/h</t>
  </si>
  <si>
    <t xml:space="preserve">forwar with load </t>
  </si>
  <si>
    <t>lifting without load</t>
  </si>
  <si>
    <t>mm/s</t>
  </si>
  <si>
    <t>lifting with load</t>
  </si>
  <si>
    <t>Max. gradeability(laden)</t>
  </si>
  <si>
    <t>%</t>
  </si>
  <si>
    <t>Service weight</t>
  </si>
  <si>
    <t>dimensions</t>
  </si>
  <si>
    <t>lift height</t>
  </si>
  <si>
    <t>free lift height</t>
  </si>
  <si>
    <t>turning radius(outside)</t>
  </si>
  <si>
    <t>fork size</t>
  </si>
  <si>
    <t>L</t>
  </si>
  <si>
    <t>W</t>
  </si>
  <si>
    <t>mast tilt range</t>
  </si>
  <si>
    <t>F</t>
  </si>
  <si>
    <t>deg</t>
  </si>
  <si>
    <t>overall dimensions</t>
  </si>
  <si>
    <t>length without fork</t>
  </si>
  <si>
    <t>length with fork</t>
  </si>
  <si>
    <t>overall width</t>
  </si>
  <si>
    <t>mast lowered height</t>
  </si>
  <si>
    <t>mast extened height</t>
  </si>
  <si>
    <t>cabin  height</t>
  </si>
  <si>
    <t>brkaing</t>
  </si>
  <si>
    <t>service brake</t>
  </si>
  <si>
    <t>wet disc brake system</t>
  </si>
  <si>
    <t>parking brake</t>
  </si>
  <si>
    <t>spring applied hydraulic release multidisc brake</t>
  </si>
  <si>
    <t>power</t>
  </si>
  <si>
    <t>battery</t>
  </si>
  <si>
    <t>voltage/capacity</t>
  </si>
  <si>
    <t>V/Ah</t>
  </si>
  <si>
    <t>12/90</t>
  </si>
  <si>
    <t>engine</t>
  </si>
  <si>
    <t>model</t>
  </si>
  <si>
    <t>4D27G31-078</t>
  </si>
  <si>
    <t>rated power</t>
  </si>
  <si>
    <t>kW/r/min</t>
  </si>
  <si>
    <t>36.8/2500</t>
  </si>
  <si>
    <t>maximum torque</t>
  </si>
  <si>
    <t>N*m/r/min</t>
  </si>
  <si>
    <t>156/1700-1900</t>
  </si>
  <si>
    <t>displacement</t>
  </si>
  <si>
    <t>mL</t>
  </si>
  <si>
    <t>Fuel tank capacity</t>
  </si>
  <si>
    <t>wheels</t>
  </si>
  <si>
    <t>wheelbase</t>
  </si>
  <si>
    <t>ground clearance</t>
  </si>
  <si>
    <t>mast(without load)</t>
  </si>
  <si>
    <t>wheelbase center (without load)</t>
  </si>
  <si>
    <t>Thread</t>
  </si>
  <si>
    <t>Rront</t>
  </si>
  <si>
    <t>Rear</t>
  </si>
  <si>
    <t>tyre</t>
  </si>
  <si>
    <t>front</t>
  </si>
  <si>
    <t>inches</t>
  </si>
  <si>
    <t>rear</t>
  </si>
  <si>
    <t>Front tyre</t>
  </si>
  <si>
    <t>Rear tyre</t>
  </si>
  <si>
    <t>1/10 scale</t>
  </si>
  <si>
    <t>1.2/9</t>
  </si>
  <si>
    <t>15.6/170-190</t>
  </si>
  <si>
    <t>3.68/250</t>
  </si>
  <si>
    <t>2 string</t>
  </si>
  <si>
    <t>3 string</t>
  </si>
  <si>
    <t>inches to mm</t>
  </si>
  <si>
    <t>pound to kg</t>
  </si>
  <si>
    <t>weight (smallest)</t>
  </si>
  <si>
    <t>weight (heaviest)</t>
  </si>
  <si>
    <t>bale of hay</t>
  </si>
  <si>
    <t>weight</t>
  </si>
  <si>
    <t>long</t>
  </si>
  <si>
    <t>width</t>
  </si>
  <si>
    <t>high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</si>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</sst>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58E6-804B-4E99-879E-430E4C178519}">
  <dimension ref="A1:O173"/>
  <sheetViews>
    <sheetView tabSelected="1" topLeftCell="A145" workbookViewId="0">
      <selection activeCell="J161" sqref="J161"/>
    </sheetView>
  </sheetViews>
  <sheetFormatPr defaultRowHeight="15" x14ac:dyDescent="0.25"/>
  <cols>
    <col min="9" max="13" width="23.5703125" customWidth="1"/>
    <col min="14" max="14" width="8.7109375" style="11"/>
  </cols>
  <sheetData>
    <row r="1" spans="1:14" x14ac:dyDescent="0.25">
      <c r="A1" s="1" t="s">
        <v>0</v>
      </c>
      <c r="I1" s="20" t="s">
        <v>170</v>
      </c>
      <c r="J1" s="6" t="s">
        <v>171</v>
      </c>
      <c r="K1" s="6"/>
      <c r="L1" s="6"/>
      <c r="M1" s="6" t="s">
        <v>172</v>
      </c>
      <c r="N1" s="11" t="s">
        <v>240</v>
      </c>
    </row>
    <row r="2" spans="1:14" x14ac:dyDescent="0.25">
      <c r="A2" s="2">
        <v>1</v>
      </c>
      <c r="B2" t="s">
        <v>1</v>
      </c>
      <c r="I2" s="20"/>
      <c r="J2" s="6" t="s">
        <v>173</v>
      </c>
      <c r="K2" s="6"/>
      <c r="L2" s="6" t="s">
        <v>174</v>
      </c>
      <c r="M2" s="6">
        <v>1000</v>
      </c>
      <c r="N2" s="10">
        <f>M2/10</f>
        <v>100</v>
      </c>
    </row>
    <row r="3" spans="1:14" x14ac:dyDescent="0.25">
      <c r="A3" s="2">
        <v>1.1000000000000001</v>
      </c>
      <c r="B3" t="s">
        <v>2</v>
      </c>
      <c r="I3" s="20"/>
      <c r="J3" s="6" t="s">
        <v>175</v>
      </c>
      <c r="K3" s="6"/>
      <c r="L3" s="6" t="s">
        <v>155</v>
      </c>
      <c r="M3" s="6">
        <v>500</v>
      </c>
      <c r="N3" s="10">
        <f t="shared" ref="N3:N38" si="0">M3/10</f>
        <v>50</v>
      </c>
    </row>
    <row r="4" spans="1:14" x14ac:dyDescent="0.25">
      <c r="A4" s="2">
        <v>1.2</v>
      </c>
      <c r="B4" t="s">
        <v>3</v>
      </c>
      <c r="I4" s="20" t="s">
        <v>176</v>
      </c>
      <c r="J4" s="20" t="s">
        <v>177</v>
      </c>
      <c r="K4" s="6" t="s">
        <v>178</v>
      </c>
      <c r="L4" s="6" t="s">
        <v>179</v>
      </c>
      <c r="M4" s="6">
        <v>14.5</v>
      </c>
      <c r="N4" s="10">
        <f t="shared" si="0"/>
        <v>1.45</v>
      </c>
    </row>
    <row r="5" spans="1:14" x14ac:dyDescent="0.25">
      <c r="A5" s="2">
        <v>1.3</v>
      </c>
      <c r="B5" t="s">
        <v>4</v>
      </c>
      <c r="I5" s="20"/>
      <c r="J5" s="20"/>
      <c r="K5" s="6" t="s">
        <v>180</v>
      </c>
      <c r="L5" s="6" t="s">
        <v>179</v>
      </c>
      <c r="M5" s="6">
        <v>14.5</v>
      </c>
      <c r="N5" s="10">
        <f t="shared" si="0"/>
        <v>1.45</v>
      </c>
    </row>
    <row r="6" spans="1:14" x14ac:dyDescent="0.25">
      <c r="A6" s="2">
        <v>2</v>
      </c>
      <c r="B6" t="s">
        <v>5</v>
      </c>
      <c r="I6" s="20"/>
      <c r="J6" s="20"/>
      <c r="K6" s="6" t="s">
        <v>181</v>
      </c>
      <c r="L6" s="6" t="s">
        <v>182</v>
      </c>
      <c r="M6" s="6">
        <v>500</v>
      </c>
      <c r="N6" s="10">
        <f t="shared" si="0"/>
        <v>50</v>
      </c>
    </row>
    <row r="7" spans="1:14" x14ac:dyDescent="0.25">
      <c r="A7" s="2">
        <v>2.1</v>
      </c>
      <c r="B7" t="s">
        <v>6</v>
      </c>
      <c r="I7" s="20"/>
      <c r="J7" s="20"/>
      <c r="K7" s="6" t="s">
        <v>183</v>
      </c>
      <c r="L7" s="6" t="s">
        <v>182</v>
      </c>
      <c r="M7" s="6">
        <v>450</v>
      </c>
      <c r="N7" s="10">
        <f t="shared" si="0"/>
        <v>45</v>
      </c>
    </row>
    <row r="8" spans="1:14" x14ac:dyDescent="0.25">
      <c r="A8" s="2" t="s">
        <v>7</v>
      </c>
      <c r="I8" s="20"/>
      <c r="J8" s="6" t="s">
        <v>184</v>
      </c>
      <c r="K8" s="6"/>
      <c r="L8" s="6" t="s">
        <v>185</v>
      </c>
      <c r="M8" s="6">
        <v>20</v>
      </c>
      <c r="N8" s="10">
        <v>20</v>
      </c>
    </row>
    <row r="9" spans="1:14" x14ac:dyDescent="0.25">
      <c r="A9" s="2">
        <v>3</v>
      </c>
      <c r="B9" t="s">
        <v>8</v>
      </c>
      <c r="I9" s="20"/>
      <c r="J9" s="6" t="s">
        <v>186</v>
      </c>
      <c r="K9" s="6"/>
      <c r="L9" s="6" t="s">
        <v>174</v>
      </c>
      <c r="M9" s="6">
        <v>2300</v>
      </c>
      <c r="N9" s="10">
        <f t="shared" si="0"/>
        <v>230</v>
      </c>
    </row>
    <row r="10" spans="1:14" x14ac:dyDescent="0.25">
      <c r="A10" s="2">
        <v>3.1</v>
      </c>
      <c r="B10" t="s">
        <v>9</v>
      </c>
      <c r="I10" s="20" t="s">
        <v>187</v>
      </c>
      <c r="J10" s="20" t="s">
        <v>188</v>
      </c>
      <c r="K10" s="20"/>
      <c r="L10" s="7" t="s">
        <v>155</v>
      </c>
      <c r="M10" s="6">
        <v>3000</v>
      </c>
      <c r="N10" s="10">
        <f t="shared" si="0"/>
        <v>300</v>
      </c>
    </row>
    <row r="11" spans="1:14" x14ac:dyDescent="0.25">
      <c r="A11" s="2">
        <v>3.2</v>
      </c>
      <c r="B11" t="s">
        <v>10</v>
      </c>
      <c r="I11" s="20"/>
      <c r="J11" s="20" t="s">
        <v>189</v>
      </c>
      <c r="K11" s="20"/>
      <c r="L11" s="7" t="s">
        <v>155</v>
      </c>
      <c r="M11" s="6">
        <v>155</v>
      </c>
      <c r="N11" s="10">
        <f t="shared" si="0"/>
        <v>15.5</v>
      </c>
    </row>
    <row r="12" spans="1:14" x14ac:dyDescent="0.25">
      <c r="A12" s="2">
        <v>3.3</v>
      </c>
      <c r="B12" t="s">
        <v>11</v>
      </c>
      <c r="I12" s="20"/>
      <c r="J12" s="7" t="s">
        <v>190</v>
      </c>
      <c r="K12" s="7"/>
      <c r="L12" s="7" t="s">
        <v>155</v>
      </c>
      <c r="M12" s="6">
        <v>1950</v>
      </c>
      <c r="N12" s="10">
        <f t="shared" si="0"/>
        <v>195</v>
      </c>
    </row>
    <row r="13" spans="1:14" x14ac:dyDescent="0.25">
      <c r="A13" s="2">
        <v>4</v>
      </c>
      <c r="B13" t="s">
        <v>12</v>
      </c>
      <c r="I13" s="20"/>
      <c r="J13" s="20" t="s">
        <v>191</v>
      </c>
      <c r="K13" s="7" t="s">
        <v>192</v>
      </c>
      <c r="L13" s="7" t="s">
        <v>155</v>
      </c>
      <c r="M13" s="6">
        <v>920</v>
      </c>
      <c r="N13" s="10">
        <f t="shared" si="0"/>
        <v>92</v>
      </c>
    </row>
    <row r="14" spans="1:14" x14ac:dyDescent="0.25">
      <c r="A14" s="2">
        <v>4.0999999999999996</v>
      </c>
      <c r="B14" t="s">
        <v>13</v>
      </c>
      <c r="I14" s="20"/>
      <c r="J14" s="20"/>
      <c r="K14" s="7" t="s">
        <v>193</v>
      </c>
      <c r="L14" s="7" t="s">
        <v>155</v>
      </c>
      <c r="M14" s="6">
        <v>100</v>
      </c>
      <c r="N14" s="10">
        <f t="shared" si="0"/>
        <v>10</v>
      </c>
    </row>
    <row r="15" spans="1:14" x14ac:dyDescent="0.25">
      <c r="A15" s="2">
        <v>4.2</v>
      </c>
      <c r="B15" t="s">
        <v>14</v>
      </c>
      <c r="I15" s="20"/>
      <c r="J15" s="20"/>
      <c r="K15" s="7" t="s">
        <v>255</v>
      </c>
      <c r="L15" s="7" t="s">
        <v>155</v>
      </c>
      <c r="M15" s="6">
        <v>35</v>
      </c>
      <c r="N15" s="10">
        <f t="shared" si="0"/>
        <v>3.5</v>
      </c>
    </row>
    <row r="16" spans="1:14" x14ac:dyDescent="0.25">
      <c r="A16" s="2">
        <v>4.3</v>
      </c>
      <c r="B16" t="s">
        <v>15</v>
      </c>
      <c r="I16" s="20"/>
      <c r="J16" s="20" t="s">
        <v>194</v>
      </c>
      <c r="K16" s="7" t="s">
        <v>195</v>
      </c>
      <c r="L16" s="7" t="s">
        <v>196</v>
      </c>
      <c r="M16" s="6">
        <v>6</v>
      </c>
      <c r="N16" s="10">
        <v>6</v>
      </c>
    </row>
    <row r="17" spans="1:14" x14ac:dyDescent="0.25">
      <c r="A17" s="2">
        <v>5</v>
      </c>
      <c r="B17" t="s">
        <v>16</v>
      </c>
      <c r="I17" s="20"/>
      <c r="J17" s="20"/>
      <c r="K17" s="7" t="s">
        <v>165</v>
      </c>
      <c r="L17" s="7" t="s">
        <v>196</v>
      </c>
      <c r="M17" s="6">
        <v>12</v>
      </c>
      <c r="N17" s="10">
        <v>12</v>
      </c>
    </row>
    <row r="18" spans="1:14" x14ac:dyDescent="0.25">
      <c r="A18" s="2">
        <v>5.0999999999999996</v>
      </c>
      <c r="B18" t="s">
        <v>17</v>
      </c>
      <c r="I18" s="20"/>
      <c r="J18" s="20" t="s">
        <v>197</v>
      </c>
      <c r="K18" s="7" t="s">
        <v>198</v>
      </c>
      <c r="L18" s="7" t="s">
        <v>155</v>
      </c>
      <c r="M18" s="6">
        <f>M19-M13</f>
        <v>1325</v>
      </c>
      <c r="N18" s="10">
        <f t="shared" si="0"/>
        <v>132.5</v>
      </c>
    </row>
    <row r="19" spans="1:14" x14ac:dyDescent="0.25">
      <c r="A19" s="2">
        <v>5.2</v>
      </c>
      <c r="B19" t="s">
        <v>18</v>
      </c>
      <c r="I19" s="20"/>
      <c r="J19" s="20"/>
      <c r="K19" s="7" t="s">
        <v>199</v>
      </c>
      <c r="L19" s="7" t="s">
        <v>155</v>
      </c>
      <c r="M19" s="6">
        <v>2245</v>
      </c>
      <c r="N19" s="10">
        <f t="shared" si="0"/>
        <v>224.5</v>
      </c>
    </row>
    <row r="20" spans="1:14" x14ac:dyDescent="0.25">
      <c r="A20" s="2">
        <v>5.3</v>
      </c>
      <c r="B20" t="s">
        <v>19</v>
      </c>
      <c r="I20" s="20"/>
      <c r="J20" s="20"/>
      <c r="K20" s="7" t="s">
        <v>200</v>
      </c>
      <c r="L20" s="7" t="s">
        <v>155</v>
      </c>
      <c r="M20" s="6">
        <v>1080</v>
      </c>
      <c r="N20" s="10">
        <f t="shared" si="0"/>
        <v>108</v>
      </c>
    </row>
    <row r="21" spans="1:14" x14ac:dyDescent="0.25">
      <c r="A21" s="2">
        <v>6</v>
      </c>
      <c r="B21" t="s">
        <v>20</v>
      </c>
      <c r="I21" s="20"/>
      <c r="J21" s="20"/>
      <c r="K21" s="7" t="s">
        <v>201</v>
      </c>
      <c r="L21" s="7" t="s">
        <v>155</v>
      </c>
      <c r="M21" s="6">
        <v>1995</v>
      </c>
      <c r="N21" s="10">
        <f t="shared" si="0"/>
        <v>199.5</v>
      </c>
    </row>
    <row r="22" spans="1:14" x14ac:dyDescent="0.25">
      <c r="A22" s="2">
        <v>6.1</v>
      </c>
      <c r="B22" t="s">
        <v>21</v>
      </c>
      <c r="I22" s="20"/>
      <c r="J22" s="20"/>
      <c r="K22" s="7" t="s">
        <v>202</v>
      </c>
      <c r="L22" s="7" t="s">
        <v>155</v>
      </c>
      <c r="M22" s="6">
        <v>3955</v>
      </c>
      <c r="N22" s="10">
        <f t="shared" si="0"/>
        <v>395.5</v>
      </c>
    </row>
    <row r="23" spans="1:14" x14ac:dyDescent="0.25">
      <c r="A23" s="2">
        <v>6.2</v>
      </c>
      <c r="B23" t="s">
        <v>22</v>
      </c>
      <c r="I23" s="20"/>
      <c r="J23" s="20"/>
      <c r="K23" s="7" t="s">
        <v>203</v>
      </c>
      <c r="L23" s="7" t="s">
        <v>155</v>
      </c>
      <c r="M23" s="6">
        <v>2110</v>
      </c>
      <c r="N23" s="10">
        <f t="shared" si="0"/>
        <v>211</v>
      </c>
    </row>
    <row r="24" spans="1:14" x14ac:dyDescent="0.25">
      <c r="A24" s="2">
        <v>6.3</v>
      </c>
      <c r="B24" t="s">
        <v>23</v>
      </c>
      <c r="I24" s="20" t="s">
        <v>204</v>
      </c>
      <c r="J24" s="19" t="s">
        <v>205</v>
      </c>
      <c r="K24" s="19"/>
      <c r="L24" s="19" t="s">
        <v>206</v>
      </c>
      <c r="M24" s="19"/>
      <c r="N24" s="10"/>
    </row>
    <row r="25" spans="1:14" x14ac:dyDescent="0.25">
      <c r="A25" s="2">
        <v>7</v>
      </c>
      <c r="B25" t="s">
        <v>24</v>
      </c>
      <c r="I25" s="20"/>
      <c r="J25" s="19" t="s">
        <v>207</v>
      </c>
      <c r="K25" s="19"/>
      <c r="L25" s="19" t="s">
        <v>208</v>
      </c>
      <c r="M25" s="19"/>
      <c r="N25" s="10"/>
    </row>
    <row r="26" spans="1:14" x14ac:dyDescent="0.25">
      <c r="A26" s="2">
        <v>7.1</v>
      </c>
      <c r="B26" t="s">
        <v>25</v>
      </c>
      <c r="I26" s="20" t="s">
        <v>209</v>
      </c>
      <c r="J26" s="6" t="s">
        <v>210</v>
      </c>
      <c r="K26" s="6" t="s">
        <v>211</v>
      </c>
      <c r="L26" s="6" t="s">
        <v>212</v>
      </c>
      <c r="M26" s="8" t="s">
        <v>213</v>
      </c>
      <c r="N26" s="10" t="s">
        <v>241</v>
      </c>
    </row>
    <row r="27" spans="1:14" x14ac:dyDescent="0.25">
      <c r="A27" s="2">
        <v>7.2</v>
      </c>
      <c r="B27" t="s">
        <v>26</v>
      </c>
      <c r="I27" s="20"/>
      <c r="J27" s="20" t="s">
        <v>214</v>
      </c>
      <c r="K27" s="6" t="s">
        <v>215</v>
      </c>
      <c r="L27" s="6"/>
      <c r="M27" s="6" t="s">
        <v>216</v>
      </c>
      <c r="N27" s="10"/>
    </row>
    <row r="28" spans="1:14" x14ac:dyDescent="0.25">
      <c r="A28" s="2">
        <v>7.3</v>
      </c>
      <c r="B28" t="s">
        <v>27</v>
      </c>
      <c r="I28" s="20"/>
      <c r="J28" s="20"/>
      <c r="K28" s="6" t="s">
        <v>217</v>
      </c>
      <c r="L28" s="6" t="s">
        <v>218</v>
      </c>
      <c r="M28" s="6" t="s">
        <v>219</v>
      </c>
      <c r="N28" s="10" t="s">
        <v>243</v>
      </c>
    </row>
    <row r="29" spans="1:14" x14ac:dyDescent="0.25">
      <c r="A29" s="2">
        <v>8</v>
      </c>
      <c r="B29" t="s">
        <v>28</v>
      </c>
      <c r="I29" s="20"/>
      <c r="J29" s="20"/>
      <c r="K29" s="6" t="s">
        <v>220</v>
      </c>
      <c r="L29" s="6" t="s">
        <v>221</v>
      </c>
      <c r="M29" s="6" t="s">
        <v>222</v>
      </c>
      <c r="N29" s="10" t="s">
        <v>242</v>
      </c>
    </row>
    <row r="30" spans="1:14" x14ac:dyDescent="0.25">
      <c r="A30" s="2">
        <v>8.1</v>
      </c>
      <c r="B30" t="s">
        <v>29</v>
      </c>
      <c r="I30" s="20"/>
      <c r="J30" s="20"/>
      <c r="K30" s="6" t="s">
        <v>223</v>
      </c>
      <c r="L30" s="6" t="s">
        <v>224</v>
      </c>
      <c r="M30" s="6">
        <v>2670</v>
      </c>
      <c r="N30" s="10">
        <f t="shared" si="0"/>
        <v>267</v>
      </c>
    </row>
    <row r="31" spans="1:14" x14ac:dyDescent="0.25">
      <c r="A31" s="2">
        <v>8.1999999999999993</v>
      </c>
      <c r="B31" t="s">
        <v>30</v>
      </c>
      <c r="I31" s="20"/>
      <c r="J31" s="20"/>
      <c r="K31" s="6" t="s">
        <v>225</v>
      </c>
      <c r="L31" s="6" t="s">
        <v>192</v>
      </c>
      <c r="M31" s="6">
        <v>50</v>
      </c>
      <c r="N31" s="10">
        <f t="shared" si="0"/>
        <v>5</v>
      </c>
    </row>
    <row r="32" spans="1:14" x14ac:dyDescent="0.25">
      <c r="A32" s="2">
        <v>8.3000000000000007</v>
      </c>
      <c r="B32" t="s">
        <v>31</v>
      </c>
      <c r="I32" s="20" t="s">
        <v>226</v>
      </c>
      <c r="J32" s="6" t="s">
        <v>227</v>
      </c>
      <c r="K32" s="6"/>
      <c r="L32" s="6" t="s">
        <v>155</v>
      </c>
      <c r="M32" s="6">
        <v>2750</v>
      </c>
      <c r="N32" s="10">
        <f t="shared" si="0"/>
        <v>275</v>
      </c>
    </row>
    <row r="33" spans="1:14" x14ac:dyDescent="0.25">
      <c r="A33" s="2">
        <v>9</v>
      </c>
      <c r="B33" t="s">
        <v>32</v>
      </c>
      <c r="I33" s="20"/>
      <c r="J33" s="7" t="s">
        <v>228</v>
      </c>
      <c r="K33" s="6" t="s">
        <v>229</v>
      </c>
      <c r="L33" s="6" t="s">
        <v>155</v>
      </c>
      <c r="M33" s="6">
        <v>180</v>
      </c>
      <c r="N33" s="10">
        <f t="shared" si="0"/>
        <v>18</v>
      </c>
    </row>
    <row r="34" spans="1:14" x14ac:dyDescent="0.25">
      <c r="A34" s="2">
        <v>9.1</v>
      </c>
      <c r="B34" t="s">
        <v>33</v>
      </c>
      <c r="I34" s="20"/>
      <c r="J34" s="19" t="s">
        <v>230</v>
      </c>
      <c r="K34" s="19"/>
      <c r="L34" s="6" t="s">
        <v>155</v>
      </c>
      <c r="M34" s="6">
        <v>200</v>
      </c>
      <c r="N34" s="10">
        <f t="shared" si="0"/>
        <v>20</v>
      </c>
    </row>
    <row r="35" spans="1:14" x14ac:dyDescent="0.25">
      <c r="A35" s="2">
        <v>9.1999999999999993</v>
      </c>
      <c r="B35" t="s">
        <v>34</v>
      </c>
      <c r="I35" s="20"/>
      <c r="J35" s="6" t="s">
        <v>231</v>
      </c>
      <c r="K35" s="6" t="s">
        <v>232</v>
      </c>
      <c r="L35" s="6" t="s">
        <v>155</v>
      </c>
      <c r="M35" s="6">
        <v>1500</v>
      </c>
      <c r="N35" s="10">
        <f t="shared" si="0"/>
        <v>150</v>
      </c>
    </row>
    <row r="36" spans="1:14" x14ac:dyDescent="0.25">
      <c r="A36" s="2">
        <v>9.3000000000000007</v>
      </c>
      <c r="B36" t="s">
        <v>35</v>
      </c>
      <c r="I36" s="20"/>
      <c r="J36" s="6" t="s">
        <v>231</v>
      </c>
      <c r="K36" s="6" t="s">
        <v>233</v>
      </c>
      <c r="L36" s="6" t="s">
        <v>155</v>
      </c>
      <c r="M36" s="6">
        <v>1300</v>
      </c>
      <c r="N36" s="10">
        <f t="shared" si="0"/>
        <v>130</v>
      </c>
    </row>
    <row r="37" spans="1:14" x14ac:dyDescent="0.25">
      <c r="A37" s="2">
        <v>10</v>
      </c>
      <c r="B37" t="s">
        <v>36</v>
      </c>
      <c r="I37" s="18" t="s">
        <v>234</v>
      </c>
      <c r="J37" s="6" t="s">
        <v>235</v>
      </c>
      <c r="L37" s="6" t="s">
        <v>236</v>
      </c>
      <c r="M37" s="6">
        <v>6.5</v>
      </c>
      <c r="N37" s="10">
        <f t="shared" si="0"/>
        <v>0.65</v>
      </c>
    </row>
    <row r="38" spans="1:14" x14ac:dyDescent="0.25">
      <c r="A38" s="2">
        <v>10.1</v>
      </c>
      <c r="B38" t="s">
        <v>37</v>
      </c>
      <c r="I38" s="18"/>
      <c r="J38" s="6" t="s">
        <v>237</v>
      </c>
      <c r="L38" s="6" t="s">
        <v>236</v>
      </c>
      <c r="M38" s="6">
        <v>5</v>
      </c>
      <c r="N38" s="10">
        <f t="shared" si="0"/>
        <v>0.5</v>
      </c>
    </row>
    <row r="39" spans="1:14" x14ac:dyDescent="0.25">
      <c r="A39" s="2">
        <v>10.199999999999999</v>
      </c>
      <c r="B39" t="s">
        <v>38</v>
      </c>
      <c r="I39" s="18"/>
      <c r="J39" s="19" t="s">
        <v>238</v>
      </c>
      <c r="K39" s="19"/>
      <c r="L39" s="19"/>
      <c r="M39" s="19"/>
    </row>
    <row r="40" spans="1:14" x14ac:dyDescent="0.25">
      <c r="A40" s="2">
        <v>10.3</v>
      </c>
      <c r="B40" t="s">
        <v>39</v>
      </c>
      <c r="I40" s="18"/>
      <c r="J40" s="18" t="s">
        <v>154</v>
      </c>
      <c r="K40" s="18"/>
      <c r="L40" s="9" t="s">
        <v>155</v>
      </c>
      <c r="M40" s="9">
        <f>B162/5</f>
        <v>122.8</v>
      </c>
      <c r="N40" s="11">
        <f>M40/10</f>
        <v>12.28</v>
      </c>
    </row>
    <row r="41" spans="1:14" x14ac:dyDescent="0.25">
      <c r="A41" t="s">
        <v>40</v>
      </c>
      <c r="I41" s="18"/>
      <c r="J41" s="18" t="s">
        <v>156</v>
      </c>
      <c r="K41" s="18"/>
      <c r="L41" s="9" t="s">
        <v>155</v>
      </c>
      <c r="M41" s="9">
        <f t="shared" ref="M41:M50" si="1">B163/5</f>
        <v>313.8</v>
      </c>
      <c r="N41" s="11">
        <f t="shared" ref="N41:N63" si="2">M41/10</f>
        <v>31.380000000000003</v>
      </c>
    </row>
    <row r="42" spans="1:14" x14ac:dyDescent="0.25">
      <c r="A42" s="2">
        <v>11</v>
      </c>
      <c r="B42" t="s">
        <v>41</v>
      </c>
      <c r="I42" s="18"/>
      <c r="J42" s="18" t="s">
        <v>157</v>
      </c>
      <c r="K42" s="18"/>
      <c r="L42" s="9" t="s">
        <v>155</v>
      </c>
      <c r="M42" s="9">
        <f t="shared" si="1"/>
        <v>135.19999999999999</v>
      </c>
      <c r="N42" s="11">
        <f t="shared" si="2"/>
        <v>13.52</v>
      </c>
    </row>
    <row r="43" spans="1:14" x14ac:dyDescent="0.25">
      <c r="A43" s="2">
        <v>11.1</v>
      </c>
      <c r="B43" t="s">
        <v>42</v>
      </c>
      <c r="I43" s="18"/>
      <c r="J43" s="18" t="s">
        <v>158</v>
      </c>
      <c r="K43" s="18"/>
      <c r="L43" s="9" t="s">
        <v>155</v>
      </c>
      <c r="M43" s="9">
        <f t="shared" si="1"/>
        <v>932.4</v>
      </c>
      <c r="N43" s="11">
        <f t="shared" si="2"/>
        <v>93.24</v>
      </c>
    </row>
    <row r="44" spans="1:14" x14ac:dyDescent="0.25">
      <c r="A44" s="2">
        <v>12</v>
      </c>
      <c r="B44" t="s">
        <v>43</v>
      </c>
      <c r="I44" s="18"/>
      <c r="J44" s="18" t="s">
        <v>159</v>
      </c>
      <c r="K44" s="18"/>
      <c r="M44" s="9">
        <f t="shared" si="1"/>
        <v>150</v>
      </c>
      <c r="N44" s="11">
        <f t="shared" si="2"/>
        <v>15</v>
      </c>
    </row>
    <row r="45" spans="1:14" x14ac:dyDescent="0.25">
      <c r="A45" s="2">
        <v>12.1</v>
      </c>
      <c r="B45" t="s">
        <v>44</v>
      </c>
      <c r="I45" s="18"/>
      <c r="J45" s="18" t="s">
        <v>160</v>
      </c>
      <c r="K45" s="18"/>
      <c r="M45" s="9" t="s">
        <v>161</v>
      </c>
      <c r="N45" s="11" t="s">
        <v>161</v>
      </c>
    </row>
    <row r="46" spans="1:14" x14ac:dyDescent="0.25">
      <c r="A46" s="2" t="s">
        <v>45</v>
      </c>
      <c r="I46" s="18"/>
      <c r="J46" s="18" t="s">
        <v>162</v>
      </c>
      <c r="K46" s="18"/>
      <c r="L46" s="9" t="s">
        <v>155</v>
      </c>
      <c r="M46" s="9">
        <f t="shared" si="1"/>
        <v>120</v>
      </c>
      <c r="N46" s="11">
        <f t="shared" si="2"/>
        <v>12</v>
      </c>
    </row>
    <row r="47" spans="1:14" x14ac:dyDescent="0.25">
      <c r="A47" s="2">
        <v>13</v>
      </c>
      <c r="B47" t="s">
        <v>46</v>
      </c>
      <c r="I47" s="18"/>
      <c r="J47" s="18" t="s">
        <v>163</v>
      </c>
      <c r="K47" s="18"/>
      <c r="M47" s="9">
        <f t="shared" si="1"/>
        <v>14</v>
      </c>
      <c r="N47" s="11">
        <f t="shared" si="2"/>
        <v>1.4</v>
      </c>
    </row>
    <row r="48" spans="1:14" x14ac:dyDescent="0.25">
      <c r="A48" s="2">
        <v>13.1</v>
      </c>
      <c r="B48" t="s">
        <v>47</v>
      </c>
      <c r="I48" s="18"/>
      <c r="J48" s="18" t="s">
        <v>164</v>
      </c>
      <c r="K48" s="18"/>
      <c r="M48" s="9" t="s">
        <v>165</v>
      </c>
      <c r="N48" s="11" t="s">
        <v>165</v>
      </c>
    </row>
    <row r="49" spans="1:14" x14ac:dyDescent="0.25">
      <c r="A49" s="2">
        <v>14</v>
      </c>
      <c r="B49" t="s">
        <v>48</v>
      </c>
      <c r="I49" s="18"/>
      <c r="J49" s="18" t="s">
        <v>166</v>
      </c>
      <c r="K49" s="18"/>
      <c r="L49" s="9" t="s">
        <v>236</v>
      </c>
      <c r="M49" s="9">
        <f t="shared" si="1"/>
        <v>6</v>
      </c>
      <c r="N49" s="11">
        <f t="shared" si="2"/>
        <v>0.6</v>
      </c>
    </row>
    <row r="50" spans="1:14" x14ac:dyDescent="0.25">
      <c r="A50" s="2">
        <v>15</v>
      </c>
      <c r="B50" t="s">
        <v>49</v>
      </c>
      <c r="I50" s="18"/>
      <c r="J50" s="18" t="s">
        <v>167</v>
      </c>
      <c r="K50" s="18"/>
      <c r="M50" s="9">
        <f t="shared" si="1"/>
        <v>33.6</v>
      </c>
      <c r="N50" s="11">
        <f t="shared" si="2"/>
        <v>3.3600000000000003</v>
      </c>
    </row>
    <row r="51" spans="1:14" x14ac:dyDescent="0.25">
      <c r="A51" s="2">
        <v>15.1</v>
      </c>
      <c r="B51" t="s">
        <v>47</v>
      </c>
      <c r="I51" s="18"/>
      <c r="J51" s="18" t="s">
        <v>168</v>
      </c>
      <c r="K51" s="18"/>
      <c r="M51" s="9" t="s">
        <v>169</v>
      </c>
      <c r="N51" s="11" t="s">
        <v>169</v>
      </c>
    </row>
    <row r="52" spans="1:14" x14ac:dyDescent="0.25">
      <c r="A52" s="2" t="s">
        <v>50</v>
      </c>
      <c r="I52" s="18"/>
      <c r="J52" s="18" t="s">
        <v>239</v>
      </c>
      <c r="K52" s="18"/>
      <c r="L52" s="18"/>
      <c r="M52" s="18"/>
    </row>
    <row r="53" spans="1:14" x14ac:dyDescent="0.25">
      <c r="A53" s="2">
        <v>16</v>
      </c>
      <c r="B53" t="s">
        <v>51</v>
      </c>
      <c r="I53" s="18"/>
      <c r="J53" s="18" t="s">
        <v>154</v>
      </c>
      <c r="K53" s="18"/>
      <c r="L53" s="9" t="s">
        <v>155</v>
      </c>
      <c r="M53" s="9">
        <f>B162/6</f>
        <v>102.33333333333333</v>
      </c>
      <c r="N53" s="11">
        <f t="shared" si="2"/>
        <v>10.233333333333333</v>
      </c>
    </row>
    <row r="54" spans="1:14" x14ac:dyDescent="0.25">
      <c r="A54" s="2">
        <v>16.100000000000001</v>
      </c>
      <c r="B54" t="s">
        <v>52</v>
      </c>
      <c r="I54" s="18"/>
      <c r="J54" s="18" t="s">
        <v>156</v>
      </c>
      <c r="K54" s="18"/>
      <c r="L54" s="9" t="s">
        <v>155</v>
      </c>
      <c r="M54" s="9">
        <f t="shared" ref="M54:M63" si="3">B163/6</f>
        <v>261.5</v>
      </c>
      <c r="N54" s="11">
        <f t="shared" si="2"/>
        <v>26.15</v>
      </c>
    </row>
    <row r="55" spans="1:14" x14ac:dyDescent="0.25">
      <c r="A55" s="2">
        <v>16.2</v>
      </c>
      <c r="B55" t="s">
        <v>53</v>
      </c>
      <c r="I55" s="18"/>
      <c r="J55" s="18" t="s">
        <v>157</v>
      </c>
      <c r="K55" s="18"/>
      <c r="L55" s="9" t="s">
        <v>155</v>
      </c>
      <c r="M55" s="9">
        <f t="shared" si="3"/>
        <v>112.66666666666667</v>
      </c>
      <c r="N55" s="11">
        <f t="shared" si="2"/>
        <v>11.266666666666667</v>
      </c>
    </row>
    <row r="56" spans="1:14" x14ac:dyDescent="0.25">
      <c r="A56" s="2">
        <v>17</v>
      </c>
      <c r="B56" t="s">
        <v>54</v>
      </c>
      <c r="I56" s="18"/>
      <c r="J56" s="18" t="s">
        <v>158</v>
      </c>
      <c r="K56" s="18"/>
      <c r="L56" s="9" t="s">
        <v>155</v>
      </c>
      <c r="M56" s="9">
        <f t="shared" si="3"/>
        <v>777</v>
      </c>
      <c r="N56" s="11">
        <f t="shared" si="2"/>
        <v>77.7</v>
      </c>
    </row>
    <row r="57" spans="1:14" x14ac:dyDescent="0.25">
      <c r="A57" s="2">
        <v>17.100000000000001</v>
      </c>
      <c r="B57" t="s">
        <v>55</v>
      </c>
      <c r="I57" s="18"/>
      <c r="J57" s="18" t="s">
        <v>159</v>
      </c>
      <c r="K57" s="18"/>
      <c r="M57" s="9">
        <f t="shared" si="3"/>
        <v>125</v>
      </c>
      <c r="N57" s="11">
        <f t="shared" si="2"/>
        <v>12.5</v>
      </c>
    </row>
    <row r="58" spans="1:14" x14ac:dyDescent="0.25">
      <c r="A58" s="2">
        <v>17.2</v>
      </c>
      <c r="B58" t="s">
        <v>56</v>
      </c>
      <c r="I58" s="18"/>
      <c r="J58" s="18" t="s">
        <v>160</v>
      </c>
      <c r="K58" s="18"/>
      <c r="M58" s="9" t="s">
        <v>161</v>
      </c>
      <c r="N58" s="11" t="s">
        <v>161</v>
      </c>
    </row>
    <row r="59" spans="1:14" x14ac:dyDescent="0.25">
      <c r="A59" s="2" t="s">
        <v>57</v>
      </c>
      <c r="I59" s="18"/>
      <c r="J59" s="18" t="s">
        <v>162</v>
      </c>
      <c r="K59" s="18"/>
      <c r="L59" s="9" t="s">
        <v>155</v>
      </c>
      <c r="M59" s="9">
        <f t="shared" si="3"/>
        <v>100</v>
      </c>
      <c r="N59" s="11">
        <f t="shared" si="2"/>
        <v>10</v>
      </c>
    </row>
    <row r="60" spans="1:14" x14ac:dyDescent="0.25">
      <c r="A60" s="2">
        <v>18</v>
      </c>
      <c r="B60" t="s">
        <v>58</v>
      </c>
      <c r="I60" s="18"/>
      <c r="J60" s="18" t="s">
        <v>163</v>
      </c>
      <c r="K60" s="18"/>
      <c r="M60" s="9">
        <f t="shared" si="3"/>
        <v>11.666666666666666</v>
      </c>
      <c r="N60" s="11">
        <f t="shared" si="2"/>
        <v>1.1666666666666665</v>
      </c>
    </row>
    <row r="61" spans="1:14" x14ac:dyDescent="0.25">
      <c r="A61" s="2">
        <v>18.100000000000001</v>
      </c>
      <c r="B61" t="s">
        <v>59</v>
      </c>
      <c r="I61" s="18"/>
      <c r="J61" s="18" t="s">
        <v>164</v>
      </c>
      <c r="K61" s="18"/>
      <c r="M61" s="9" t="s">
        <v>165</v>
      </c>
      <c r="N61" s="11" t="s">
        <v>165</v>
      </c>
    </row>
    <row r="62" spans="1:14" x14ac:dyDescent="0.25">
      <c r="A62" s="2">
        <v>18.2</v>
      </c>
      <c r="B62" t="s">
        <v>60</v>
      </c>
      <c r="I62" s="18"/>
      <c r="J62" s="18" t="s">
        <v>166</v>
      </c>
      <c r="K62" s="18"/>
      <c r="L62" s="9" t="s">
        <v>236</v>
      </c>
      <c r="M62" s="9">
        <f t="shared" si="3"/>
        <v>5</v>
      </c>
      <c r="N62" s="11">
        <f t="shared" si="2"/>
        <v>0.5</v>
      </c>
    </row>
    <row r="63" spans="1:14" x14ac:dyDescent="0.25">
      <c r="A63" s="2" t="s">
        <v>61</v>
      </c>
      <c r="I63" s="18"/>
      <c r="J63" s="18" t="s">
        <v>167</v>
      </c>
      <c r="K63" s="18"/>
      <c r="M63" s="9">
        <f t="shared" si="3"/>
        <v>28</v>
      </c>
      <c r="N63" s="11">
        <f t="shared" si="2"/>
        <v>2.8</v>
      </c>
    </row>
    <row r="64" spans="1:14" x14ac:dyDescent="0.25">
      <c r="A64" s="2">
        <v>19</v>
      </c>
      <c r="B64" t="s">
        <v>62</v>
      </c>
      <c r="I64" s="18"/>
      <c r="J64" s="18" t="s">
        <v>168</v>
      </c>
      <c r="K64" s="18"/>
      <c r="M64" s="9" t="s">
        <v>169</v>
      </c>
      <c r="N64" s="11" t="s">
        <v>169</v>
      </c>
    </row>
    <row r="65" spans="1:15" x14ac:dyDescent="0.25">
      <c r="A65" s="2">
        <v>19.100000000000001</v>
      </c>
      <c r="B65" t="s">
        <v>63</v>
      </c>
      <c r="I65" s="9" t="s">
        <v>250</v>
      </c>
      <c r="J65" s="9" t="s">
        <v>244</v>
      </c>
      <c r="K65" s="9" t="s">
        <v>245</v>
      </c>
    </row>
    <row r="66" spans="1:15" x14ac:dyDescent="0.25">
      <c r="A66" s="2">
        <v>19.2</v>
      </c>
      <c r="B66" t="s">
        <v>64</v>
      </c>
      <c r="I66" s="9" t="s">
        <v>246</v>
      </c>
      <c r="J66" s="12">
        <v>35</v>
      </c>
      <c r="K66" s="13">
        <v>44</v>
      </c>
      <c r="L66" t="s">
        <v>236</v>
      </c>
      <c r="M66" s="9" t="s">
        <v>252</v>
      </c>
      <c r="N66" s="11">
        <f>J69/10</f>
        <v>88.9</v>
      </c>
      <c r="O66" s="9" t="s">
        <v>155</v>
      </c>
    </row>
    <row r="67" spans="1:15" x14ac:dyDescent="0.25">
      <c r="A67" s="2">
        <v>20</v>
      </c>
      <c r="B67" t="s">
        <v>65</v>
      </c>
      <c r="I67" s="9">
        <v>25.4</v>
      </c>
      <c r="J67" s="14">
        <v>18</v>
      </c>
      <c r="K67" s="15">
        <v>22</v>
      </c>
      <c r="L67" t="s">
        <v>236</v>
      </c>
      <c r="M67" s="9" t="s">
        <v>253</v>
      </c>
      <c r="N67" s="11">
        <f t="shared" ref="N67:N68" si="4">J70/10</f>
        <v>45.72</v>
      </c>
      <c r="O67" s="9" t="s">
        <v>155</v>
      </c>
    </row>
    <row r="68" spans="1:15" x14ac:dyDescent="0.25">
      <c r="A68" s="2">
        <v>20.100000000000001</v>
      </c>
      <c r="B68" t="s">
        <v>66</v>
      </c>
      <c r="I68" s="9" t="s">
        <v>247</v>
      </c>
      <c r="J68" s="14">
        <v>14</v>
      </c>
      <c r="K68" s="15">
        <v>16</v>
      </c>
      <c r="L68" t="s">
        <v>236</v>
      </c>
      <c r="M68" s="9" t="s">
        <v>254</v>
      </c>
      <c r="N68" s="11">
        <f t="shared" si="4"/>
        <v>35.559999999999995</v>
      </c>
      <c r="O68" s="9" t="s">
        <v>155</v>
      </c>
    </row>
    <row r="69" spans="1:15" x14ac:dyDescent="0.25">
      <c r="A69" s="2">
        <v>20.2</v>
      </c>
      <c r="B69" t="s">
        <v>67</v>
      </c>
      <c r="I69" s="9">
        <v>0.45</v>
      </c>
      <c r="J69" s="12">
        <f>J66*$I$67</f>
        <v>889</v>
      </c>
      <c r="K69" s="13">
        <f>K66*$I$67</f>
        <v>1117.5999999999999</v>
      </c>
      <c r="L69" t="s">
        <v>155</v>
      </c>
      <c r="M69" s="9" t="s">
        <v>251</v>
      </c>
      <c r="N69" s="11">
        <f>J73/10</f>
        <v>3.375</v>
      </c>
      <c r="O69" s="9" t="s">
        <v>174</v>
      </c>
    </row>
    <row r="70" spans="1:15" x14ac:dyDescent="0.25">
      <c r="A70" s="2">
        <v>20.3</v>
      </c>
      <c r="B70" t="s">
        <v>68</v>
      </c>
      <c r="I70" s="9"/>
      <c r="J70" s="14">
        <f t="shared" ref="J70:K71" si="5">J67*$I$67</f>
        <v>457.2</v>
      </c>
      <c r="K70" s="15">
        <f t="shared" si="5"/>
        <v>558.79999999999995</v>
      </c>
      <c r="L70" t="s">
        <v>155</v>
      </c>
    </row>
    <row r="71" spans="1:15" x14ac:dyDescent="0.25">
      <c r="A71" s="2" t="s">
        <v>69</v>
      </c>
      <c r="J71" s="16">
        <f t="shared" si="5"/>
        <v>355.59999999999997</v>
      </c>
      <c r="K71" s="17">
        <f t="shared" si="5"/>
        <v>406.4</v>
      </c>
      <c r="L71" t="s">
        <v>155</v>
      </c>
    </row>
    <row r="72" spans="1:15" x14ac:dyDescent="0.25">
      <c r="A72" s="2">
        <v>21</v>
      </c>
      <c r="B72" t="s">
        <v>70</v>
      </c>
      <c r="I72" s="9" t="s">
        <v>248</v>
      </c>
      <c r="J72" s="14">
        <f>40*I69</f>
        <v>18</v>
      </c>
      <c r="K72" s="14">
        <f>100*I69</f>
        <v>45</v>
      </c>
      <c r="L72" t="s">
        <v>174</v>
      </c>
    </row>
    <row r="73" spans="1:15" x14ac:dyDescent="0.25">
      <c r="A73" s="2">
        <v>21.1</v>
      </c>
      <c r="B73" t="s">
        <v>71</v>
      </c>
      <c r="I73" s="9" t="s">
        <v>249</v>
      </c>
      <c r="J73" s="16">
        <f>75*I69</f>
        <v>33.75</v>
      </c>
      <c r="K73" s="16">
        <f>140*I69</f>
        <v>63</v>
      </c>
      <c r="L73" t="s">
        <v>174</v>
      </c>
    </row>
    <row r="74" spans="1:15" x14ac:dyDescent="0.25">
      <c r="A74" s="2">
        <v>21.2</v>
      </c>
      <c r="B74" t="s">
        <v>72</v>
      </c>
    </row>
    <row r="75" spans="1:15" x14ac:dyDescent="0.25">
      <c r="A75" s="2">
        <v>21.3</v>
      </c>
      <c r="B75" t="s">
        <v>73</v>
      </c>
    </row>
    <row r="76" spans="1:15" x14ac:dyDescent="0.25">
      <c r="A76" s="2" t="s">
        <v>74</v>
      </c>
    </row>
    <row r="77" spans="1:15" x14ac:dyDescent="0.25">
      <c r="A77" s="2">
        <v>22</v>
      </c>
      <c r="B77" t="s">
        <v>75</v>
      </c>
    </row>
    <row r="78" spans="1:15" x14ac:dyDescent="0.25">
      <c r="A78" s="2">
        <v>22.1</v>
      </c>
      <c r="B78" t="s">
        <v>76</v>
      </c>
    </row>
    <row r="79" spans="1:15" x14ac:dyDescent="0.25">
      <c r="A79" s="2">
        <v>23</v>
      </c>
      <c r="B79" t="s">
        <v>77</v>
      </c>
    </row>
    <row r="80" spans="1:15" x14ac:dyDescent="0.25">
      <c r="A80" s="2">
        <v>23.1</v>
      </c>
      <c r="B80" t="s">
        <v>78</v>
      </c>
    </row>
    <row r="81" spans="1:2" x14ac:dyDescent="0.25">
      <c r="A81" s="2">
        <v>23.2</v>
      </c>
      <c r="B81" t="s">
        <v>79</v>
      </c>
    </row>
    <row r="82" spans="1:2" x14ac:dyDescent="0.25">
      <c r="A82" s="2">
        <v>24</v>
      </c>
      <c r="B82" t="s">
        <v>80</v>
      </c>
    </row>
    <row r="83" spans="1:2" x14ac:dyDescent="0.25">
      <c r="A83" s="2">
        <v>24.1</v>
      </c>
      <c r="B83" t="s">
        <v>81</v>
      </c>
    </row>
    <row r="84" spans="1:2" x14ac:dyDescent="0.25">
      <c r="A84" s="2">
        <v>24.2</v>
      </c>
      <c r="B84" t="s">
        <v>82</v>
      </c>
    </row>
    <row r="85" spans="1:2" x14ac:dyDescent="0.25">
      <c r="A85" s="2">
        <v>25</v>
      </c>
      <c r="B85" t="s">
        <v>83</v>
      </c>
    </row>
    <row r="86" spans="1:2" x14ac:dyDescent="0.25">
      <c r="A86" s="2">
        <v>25.1</v>
      </c>
      <c r="B86" t="s">
        <v>84</v>
      </c>
    </row>
    <row r="87" spans="1:2" x14ac:dyDescent="0.25">
      <c r="A87" s="2">
        <v>25.2</v>
      </c>
      <c r="B87" t="s">
        <v>85</v>
      </c>
    </row>
    <row r="88" spans="1:2" x14ac:dyDescent="0.25">
      <c r="A88" s="2" t="s">
        <v>86</v>
      </c>
    </row>
    <row r="89" spans="1:2" x14ac:dyDescent="0.25">
      <c r="A89" s="2">
        <v>26</v>
      </c>
      <c r="B89" t="s">
        <v>87</v>
      </c>
    </row>
    <row r="90" spans="1:2" x14ac:dyDescent="0.25">
      <c r="A90" s="2">
        <v>26.1</v>
      </c>
      <c r="B90" t="s">
        <v>88</v>
      </c>
    </row>
    <row r="91" spans="1:2" x14ac:dyDescent="0.25">
      <c r="A91" s="2">
        <v>26.2</v>
      </c>
      <c r="B91" t="s">
        <v>89</v>
      </c>
    </row>
    <row r="92" spans="1:2" x14ac:dyDescent="0.25">
      <c r="A92" s="2">
        <v>26.3</v>
      </c>
      <c r="B92" t="s">
        <v>90</v>
      </c>
    </row>
    <row r="93" spans="1:2" x14ac:dyDescent="0.25">
      <c r="A93" s="2">
        <v>27</v>
      </c>
      <c r="B93" t="s">
        <v>91</v>
      </c>
    </row>
    <row r="94" spans="1:2" x14ac:dyDescent="0.25">
      <c r="A94" s="2">
        <v>27.1</v>
      </c>
      <c r="B94" t="s">
        <v>92</v>
      </c>
    </row>
    <row r="95" spans="1:2" x14ac:dyDescent="0.25">
      <c r="A95" s="2">
        <v>27.2</v>
      </c>
      <c r="B95" t="s">
        <v>93</v>
      </c>
    </row>
    <row r="96" spans="1:2" x14ac:dyDescent="0.25">
      <c r="A96" s="2">
        <v>27.3</v>
      </c>
      <c r="B96" t="s">
        <v>94</v>
      </c>
    </row>
    <row r="97" spans="1:2" x14ac:dyDescent="0.25">
      <c r="A97" s="1" t="s">
        <v>95</v>
      </c>
    </row>
    <row r="98" spans="1:2" x14ac:dyDescent="0.25">
      <c r="A98" s="2">
        <v>28</v>
      </c>
      <c r="B98" t="s">
        <v>96</v>
      </c>
    </row>
    <row r="99" spans="1:2" x14ac:dyDescent="0.25">
      <c r="A99" s="2">
        <v>28.1</v>
      </c>
      <c r="B99" t="s">
        <v>97</v>
      </c>
    </row>
    <row r="100" spans="1:2" x14ac:dyDescent="0.25">
      <c r="A100" s="2">
        <v>29</v>
      </c>
      <c r="B100" t="s">
        <v>98</v>
      </c>
    </row>
    <row r="101" spans="1:2" x14ac:dyDescent="0.25">
      <c r="A101" s="2">
        <v>29.1</v>
      </c>
      <c r="B101" t="s">
        <v>99</v>
      </c>
    </row>
    <row r="102" spans="1:2" x14ac:dyDescent="0.25">
      <c r="A102" s="2">
        <v>30</v>
      </c>
      <c r="B102" t="s">
        <v>100</v>
      </c>
    </row>
    <row r="103" spans="1:2" x14ac:dyDescent="0.25">
      <c r="A103" s="2">
        <v>30.1</v>
      </c>
      <c r="B103" t="s">
        <v>101</v>
      </c>
    </row>
    <row r="104" spans="1:2" x14ac:dyDescent="0.25">
      <c r="A104" s="2">
        <v>30.2</v>
      </c>
      <c r="B104" t="s">
        <v>102</v>
      </c>
    </row>
    <row r="105" spans="1:2" x14ac:dyDescent="0.25">
      <c r="A105" s="2">
        <v>31</v>
      </c>
      <c r="B105" t="s">
        <v>103</v>
      </c>
    </row>
    <row r="106" spans="1:2" x14ac:dyDescent="0.25">
      <c r="A106" s="2">
        <v>31.1</v>
      </c>
      <c r="B106" t="s">
        <v>101</v>
      </c>
    </row>
    <row r="107" spans="1:2" x14ac:dyDescent="0.25">
      <c r="A107" s="2">
        <v>31.2</v>
      </c>
      <c r="B107" t="s">
        <v>104</v>
      </c>
    </row>
    <row r="108" spans="1:2" x14ac:dyDescent="0.25">
      <c r="A108" s="1" t="s">
        <v>105</v>
      </c>
    </row>
    <row r="109" spans="1:2" x14ac:dyDescent="0.25">
      <c r="A109" s="2">
        <v>32</v>
      </c>
      <c r="B109" t="s">
        <v>106</v>
      </c>
    </row>
    <row r="110" spans="1:2" x14ac:dyDescent="0.25">
      <c r="A110" s="2">
        <v>32.1</v>
      </c>
      <c r="B110" t="s">
        <v>107</v>
      </c>
    </row>
    <row r="111" spans="1:2" x14ac:dyDescent="0.25">
      <c r="A111" s="2">
        <v>33</v>
      </c>
      <c r="B111" t="s">
        <v>108</v>
      </c>
    </row>
    <row r="112" spans="1:2" x14ac:dyDescent="0.25">
      <c r="A112" s="2">
        <v>33.1</v>
      </c>
      <c r="B112" t="s">
        <v>107</v>
      </c>
    </row>
    <row r="113" spans="1:2" x14ac:dyDescent="0.25">
      <c r="A113" s="2">
        <v>34</v>
      </c>
      <c r="B113" t="s">
        <v>109</v>
      </c>
    </row>
    <row r="114" spans="1:2" x14ac:dyDescent="0.25">
      <c r="A114" s="2">
        <v>34.1</v>
      </c>
      <c r="B114" t="s">
        <v>110</v>
      </c>
    </row>
    <row r="115" spans="1:2" x14ac:dyDescent="0.25">
      <c r="A115" s="2">
        <v>34.200000000000003</v>
      </c>
      <c r="B115" t="s">
        <v>111</v>
      </c>
    </row>
    <row r="116" spans="1:2" x14ac:dyDescent="0.25">
      <c r="A116" s="2">
        <v>34.299999999999997</v>
      </c>
      <c r="B116" t="s">
        <v>112</v>
      </c>
    </row>
    <row r="117" spans="1:2" x14ac:dyDescent="0.25">
      <c r="A117" s="2">
        <v>34.4</v>
      </c>
      <c r="B117" t="s">
        <v>113</v>
      </c>
    </row>
    <row r="118" spans="1:2" x14ac:dyDescent="0.25">
      <c r="A118" s="2">
        <v>34.5</v>
      </c>
      <c r="B118" t="s">
        <v>114</v>
      </c>
    </row>
    <row r="119" spans="1:2" x14ac:dyDescent="0.25">
      <c r="A119" s="2">
        <v>35</v>
      </c>
      <c r="B119" t="s">
        <v>115</v>
      </c>
    </row>
    <row r="120" spans="1:2" x14ac:dyDescent="0.25">
      <c r="A120" s="2">
        <v>35.1</v>
      </c>
      <c r="B120" t="s">
        <v>116</v>
      </c>
    </row>
    <row r="121" spans="1:2" x14ac:dyDescent="0.25">
      <c r="A121" s="2">
        <v>35.200000000000003</v>
      </c>
      <c r="B121" t="s">
        <v>117</v>
      </c>
    </row>
    <row r="122" spans="1:2" x14ac:dyDescent="0.25">
      <c r="A122" s="2">
        <v>35.299999999999997</v>
      </c>
      <c r="B122" t="s">
        <v>118</v>
      </c>
    </row>
    <row r="123" spans="1:2" x14ac:dyDescent="0.25">
      <c r="A123" s="2">
        <v>36</v>
      </c>
      <c r="B123" t="s">
        <v>119</v>
      </c>
    </row>
    <row r="124" spans="1:2" x14ac:dyDescent="0.25">
      <c r="A124" s="2">
        <v>36.1</v>
      </c>
      <c r="B124" t="s">
        <v>120</v>
      </c>
    </row>
    <row r="125" spans="1:2" x14ac:dyDescent="0.25">
      <c r="A125" s="2">
        <v>36.200000000000003</v>
      </c>
      <c r="B125" t="s">
        <v>121</v>
      </c>
    </row>
    <row r="126" spans="1:2" x14ac:dyDescent="0.25">
      <c r="A126" s="2">
        <v>36.299999999999997</v>
      </c>
      <c r="B126" t="s">
        <v>122</v>
      </c>
    </row>
    <row r="127" spans="1:2" x14ac:dyDescent="0.25">
      <c r="A127" s="2">
        <v>37</v>
      </c>
      <c r="B127" t="s">
        <v>123</v>
      </c>
    </row>
    <row r="128" spans="1:2" x14ac:dyDescent="0.25">
      <c r="A128" s="2">
        <v>37.1</v>
      </c>
      <c r="B128" t="s">
        <v>110</v>
      </c>
    </row>
    <row r="129" spans="1:2" x14ac:dyDescent="0.25">
      <c r="A129" s="2">
        <v>37.200000000000003</v>
      </c>
      <c r="B129" t="s">
        <v>124</v>
      </c>
    </row>
    <row r="130" spans="1:2" x14ac:dyDescent="0.25">
      <c r="A130" s="2">
        <v>37.299999999999997</v>
      </c>
      <c r="B130" t="s">
        <v>125</v>
      </c>
    </row>
    <row r="131" spans="1:2" x14ac:dyDescent="0.25">
      <c r="A131" s="2">
        <v>37.4</v>
      </c>
      <c r="B131" t="s">
        <v>112</v>
      </c>
    </row>
    <row r="132" spans="1:2" x14ac:dyDescent="0.25">
      <c r="A132" s="2">
        <v>38</v>
      </c>
      <c r="B132" t="s">
        <v>126</v>
      </c>
    </row>
    <row r="133" spans="1:2" x14ac:dyDescent="0.25">
      <c r="A133" s="2">
        <v>38.1</v>
      </c>
      <c r="B133" t="s">
        <v>127</v>
      </c>
    </row>
    <row r="134" spans="1:2" x14ac:dyDescent="0.25">
      <c r="A134" s="2">
        <v>38.200000000000003</v>
      </c>
      <c r="B134" t="s">
        <v>128</v>
      </c>
    </row>
    <row r="135" spans="1:2" x14ac:dyDescent="0.25">
      <c r="A135" s="1" t="s">
        <v>129</v>
      </c>
    </row>
    <row r="136" spans="1:2" x14ac:dyDescent="0.25">
      <c r="A136" s="2">
        <v>39</v>
      </c>
      <c r="B136" t="s">
        <v>130</v>
      </c>
    </row>
    <row r="137" spans="1:2" x14ac:dyDescent="0.25">
      <c r="A137" s="2">
        <v>40</v>
      </c>
      <c r="B137" t="s">
        <v>131</v>
      </c>
    </row>
    <row r="138" spans="1:2" x14ac:dyDescent="0.25">
      <c r="A138" s="2">
        <v>41</v>
      </c>
      <c r="B138" t="s">
        <v>132</v>
      </c>
    </row>
    <row r="139" spans="1:2" x14ac:dyDescent="0.25">
      <c r="A139" s="2">
        <v>42</v>
      </c>
      <c r="B139" t="s">
        <v>133</v>
      </c>
    </row>
    <row r="140" spans="1:2" x14ac:dyDescent="0.25">
      <c r="A140" s="1" t="s">
        <v>134</v>
      </c>
    </row>
    <row r="141" spans="1:2" x14ac:dyDescent="0.25">
      <c r="A141" s="2">
        <v>43</v>
      </c>
      <c r="B141" t="s">
        <v>135</v>
      </c>
    </row>
    <row r="142" spans="1:2" x14ac:dyDescent="0.25">
      <c r="A142" s="2">
        <v>43.1</v>
      </c>
      <c r="B142" t="s">
        <v>136</v>
      </c>
    </row>
    <row r="143" spans="1:2" x14ac:dyDescent="0.25">
      <c r="A143" s="2" t="s">
        <v>137</v>
      </c>
    </row>
    <row r="144" spans="1:2" x14ac:dyDescent="0.25">
      <c r="A144" s="2">
        <v>44</v>
      </c>
      <c r="B144" t="s">
        <v>138</v>
      </c>
    </row>
    <row r="145" spans="1:6" x14ac:dyDescent="0.25">
      <c r="A145" s="2">
        <v>44.1</v>
      </c>
      <c r="B145" t="s">
        <v>139</v>
      </c>
    </row>
    <row r="146" spans="1:6" x14ac:dyDescent="0.25">
      <c r="A146" s="2">
        <v>44.2</v>
      </c>
      <c r="B146" t="s">
        <v>140</v>
      </c>
    </row>
    <row r="147" spans="1:6" x14ac:dyDescent="0.25">
      <c r="A147" s="2" t="s">
        <v>141</v>
      </c>
      <c r="B147" t="s">
        <v>142</v>
      </c>
    </row>
    <row r="148" spans="1:6" x14ac:dyDescent="0.25">
      <c r="A148" s="2">
        <v>45</v>
      </c>
      <c r="B148" t="s">
        <v>141</v>
      </c>
    </row>
    <row r="149" spans="1:6" x14ac:dyDescent="0.25">
      <c r="A149" s="2">
        <v>45.1</v>
      </c>
      <c r="B149" t="s">
        <v>143</v>
      </c>
    </row>
    <row r="150" spans="1:6" x14ac:dyDescent="0.25">
      <c r="A150" s="2">
        <v>45.2</v>
      </c>
      <c r="B150" t="s">
        <v>144</v>
      </c>
    </row>
    <row r="151" spans="1:6" x14ac:dyDescent="0.25">
      <c r="A151" s="2" t="s">
        <v>145</v>
      </c>
    </row>
    <row r="152" spans="1:6" x14ac:dyDescent="0.25">
      <c r="A152" s="2">
        <v>46</v>
      </c>
      <c r="B152" t="s">
        <v>146</v>
      </c>
    </row>
    <row r="153" spans="1:6" x14ac:dyDescent="0.25">
      <c r="A153" s="2">
        <v>46.1</v>
      </c>
      <c r="B153" t="s">
        <v>147</v>
      </c>
    </row>
    <row r="154" spans="1:6" x14ac:dyDescent="0.25">
      <c r="A154" s="2">
        <v>46.2</v>
      </c>
      <c r="B154" t="s">
        <v>148</v>
      </c>
    </row>
    <row r="160" spans="1:6" x14ac:dyDescent="0.25">
      <c r="A160" s="3" t="s">
        <v>149</v>
      </c>
      <c r="B160" s="4" t="s">
        <v>150</v>
      </c>
      <c r="C160" s="4"/>
      <c r="D160" s="3" t="s">
        <v>149</v>
      </c>
      <c r="E160" s="4" t="s">
        <v>151</v>
      </c>
      <c r="F160" s="4"/>
    </row>
    <row r="161" spans="1:6" x14ac:dyDescent="0.25">
      <c r="A161" s="3" t="s">
        <v>152</v>
      </c>
      <c r="B161" s="4"/>
      <c r="C161" s="4"/>
      <c r="D161" s="3" t="s">
        <v>153</v>
      </c>
      <c r="E161" s="4"/>
      <c r="F161" s="4"/>
    </row>
    <row r="162" spans="1:6" x14ac:dyDescent="0.25">
      <c r="A162" s="3" t="s">
        <v>154</v>
      </c>
      <c r="B162" s="5">
        <v>614</v>
      </c>
      <c r="C162" s="5" t="s">
        <v>155</v>
      </c>
      <c r="D162" s="3" t="s">
        <v>154</v>
      </c>
      <c r="E162" s="5">
        <v>748</v>
      </c>
      <c r="F162" s="5" t="s">
        <v>155</v>
      </c>
    </row>
    <row r="163" spans="1:6" x14ac:dyDescent="0.25">
      <c r="A163" s="3" t="s">
        <v>156</v>
      </c>
      <c r="B163" s="5">
        <v>1569</v>
      </c>
      <c r="C163" s="5" t="s">
        <v>155</v>
      </c>
      <c r="D163" s="3" t="s">
        <v>156</v>
      </c>
      <c r="E163" s="5">
        <v>2049</v>
      </c>
      <c r="F163" s="5" t="s">
        <v>155</v>
      </c>
    </row>
    <row r="164" spans="1:6" x14ac:dyDescent="0.25">
      <c r="A164" s="3" t="s">
        <v>157</v>
      </c>
      <c r="B164" s="5">
        <v>676</v>
      </c>
      <c r="C164" s="5" t="s">
        <v>155</v>
      </c>
      <c r="D164" s="3" t="s">
        <v>157</v>
      </c>
      <c r="E164" s="5">
        <v>890</v>
      </c>
      <c r="F164" s="5" t="s">
        <v>155</v>
      </c>
    </row>
    <row r="165" spans="1:6" x14ac:dyDescent="0.25">
      <c r="A165" s="3" t="s">
        <v>158</v>
      </c>
      <c r="B165" s="5">
        <v>4662</v>
      </c>
      <c r="C165" s="5" t="s">
        <v>155</v>
      </c>
      <c r="D165" s="3" t="s">
        <v>158</v>
      </c>
      <c r="E165" s="5">
        <v>6112</v>
      </c>
      <c r="F165" s="5" t="s">
        <v>155</v>
      </c>
    </row>
    <row r="166" spans="1:6" x14ac:dyDescent="0.25">
      <c r="A166" s="3" t="s">
        <v>159</v>
      </c>
      <c r="B166" s="5">
        <v>750</v>
      </c>
      <c r="C166" s="4"/>
      <c r="D166" s="3" t="s">
        <v>159</v>
      </c>
      <c r="E166" s="5">
        <v>975</v>
      </c>
      <c r="F166" s="5" t="s">
        <v>155</v>
      </c>
    </row>
    <row r="167" spans="1:6" x14ac:dyDescent="0.25">
      <c r="A167" s="3" t="s">
        <v>160</v>
      </c>
      <c r="B167" s="5" t="s">
        <v>161</v>
      </c>
      <c r="C167" s="4"/>
      <c r="D167" s="3" t="s">
        <v>160</v>
      </c>
      <c r="E167" s="5" t="s">
        <v>161</v>
      </c>
      <c r="F167" s="5"/>
    </row>
    <row r="168" spans="1:6" x14ac:dyDescent="0.25">
      <c r="A168" s="3" t="s">
        <v>162</v>
      </c>
      <c r="B168" s="5">
        <v>600</v>
      </c>
      <c r="C168" s="5" t="s">
        <v>155</v>
      </c>
      <c r="D168" s="3" t="s">
        <v>162</v>
      </c>
      <c r="E168" s="5">
        <v>710</v>
      </c>
      <c r="F168" s="5" t="s">
        <v>155</v>
      </c>
    </row>
    <row r="169" spans="1:6" x14ac:dyDescent="0.25">
      <c r="A169" s="3" t="s">
        <v>163</v>
      </c>
      <c r="B169" s="5">
        <v>70</v>
      </c>
      <c r="C169" s="5"/>
      <c r="D169" s="3" t="s">
        <v>163</v>
      </c>
      <c r="E169" s="5">
        <v>90</v>
      </c>
      <c r="F169" s="5"/>
    </row>
    <row r="170" spans="1:6" x14ac:dyDescent="0.25">
      <c r="A170" s="3" t="s">
        <v>164</v>
      </c>
      <c r="B170" s="5" t="s">
        <v>165</v>
      </c>
      <c r="C170" s="5"/>
      <c r="D170" s="3" t="s">
        <v>164</v>
      </c>
      <c r="E170" s="5" t="s">
        <v>165</v>
      </c>
      <c r="F170" s="5"/>
    </row>
    <row r="171" spans="1:6" x14ac:dyDescent="0.25">
      <c r="A171" s="3" t="s">
        <v>166</v>
      </c>
      <c r="B171" s="5">
        <v>30</v>
      </c>
      <c r="C171" s="5"/>
      <c r="D171" s="3" t="s">
        <v>166</v>
      </c>
      <c r="E171" s="5">
        <v>42</v>
      </c>
      <c r="F171" s="5"/>
    </row>
    <row r="172" spans="1:6" x14ac:dyDescent="0.25">
      <c r="A172" s="3" t="s">
        <v>167</v>
      </c>
      <c r="B172" s="5">
        <v>168</v>
      </c>
      <c r="C172" s="5"/>
      <c r="D172" s="3" t="s">
        <v>167</v>
      </c>
      <c r="E172" s="5">
        <v>182</v>
      </c>
      <c r="F172" s="5"/>
    </row>
    <row r="173" spans="1:6" x14ac:dyDescent="0.25">
      <c r="A173" s="3" t="s">
        <v>168</v>
      </c>
      <c r="B173" s="5" t="s">
        <v>169</v>
      </c>
      <c r="C173" s="5"/>
      <c r="D173" s="3" t="s">
        <v>168</v>
      </c>
      <c r="E173" s="5" t="s">
        <v>169</v>
      </c>
      <c r="F173" s="4"/>
    </row>
  </sheetData>
  <mergeCells count="45">
    <mergeCell ref="I1:I3"/>
    <mergeCell ref="I4:I9"/>
    <mergeCell ref="J4:J7"/>
    <mergeCell ref="I10:I23"/>
    <mergeCell ref="J10:K10"/>
    <mergeCell ref="J11:K11"/>
    <mergeCell ref="J13:J15"/>
    <mergeCell ref="J16:J17"/>
    <mergeCell ref="J18:J23"/>
    <mergeCell ref="L24:M24"/>
    <mergeCell ref="J25:K25"/>
    <mergeCell ref="L25:M25"/>
    <mergeCell ref="I32:I36"/>
    <mergeCell ref="J34:K34"/>
    <mergeCell ref="I26:I31"/>
    <mergeCell ref="J27:J31"/>
    <mergeCell ref="I24:I25"/>
    <mergeCell ref="J24:K24"/>
    <mergeCell ref="I37:I64"/>
    <mergeCell ref="J39:M39"/>
    <mergeCell ref="J40:K40"/>
    <mergeCell ref="J41:K41"/>
    <mergeCell ref="J42:K42"/>
    <mergeCell ref="J43:K43"/>
    <mergeCell ref="J44:K44"/>
    <mergeCell ref="J45:K45"/>
    <mergeCell ref="J57:K57"/>
    <mergeCell ref="J46:K46"/>
    <mergeCell ref="J47:K47"/>
    <mergeCell ref="J48:K48"/>
    <mergeCell ref="J49:K49"/>
    <mergeCell ref="J50:K50"/>
    <mergeCell ref="J51:K51"/>
    <mergeCell ref="J52:M52"/>
    <mergeCell ref="J53:K53"/>
    <mergeCell ref="J54:K54"/>
    <mergeCell ref="J55:K55"/>
    <mergeCell ref="J56:K56"/>
    <mergeCell ref="J64:K64"/>
    <mergeCell ref="J58:K58"/>
    <mergeCell ref="J59:K59"/>
    <mergeCell ref="J60:K60"/>
    <mergeCell ref="J61:K61"/>
    <mergeCell ref="J62:K62"/>
    <mergeCell ref="J63:K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2022-05-21T16:21:04Z</dcterms:created>
  <dcterms:modified xsi:type="dcterms:W3CDTF">2022-05-23T00:21:32Z</dcterms:modified>
</cp:coreProperties>
</file>