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6960"/>
  </bookViews>
  <sheets>
    <sheet name="DECEMBER 2016" sheetId="1" r:id="rId1"/>
  </sheets>
  <calcPr calcId="125725"/>
</workbook>
</file>

<file path=xl/calcChain.xml><?xml version="1.0" encoding="utf-8"?>
<calcChain xmlns="http://schemas.openxmlformats.org/spreadsheetml/2006/main">
  <c r="P126" i="1"/>
  <c r="P125"/>
  <c r="J124"/>
  <c r="O124" s="1"/>
  <c r="P124" s="1"/>
  <c r="J123"/>
  <c r="O123" s="1"/>
  <c r="P123" s="1"/>
  <c r="J122"/>
  <c r="O122" s="1"/>
  <c r="P122" s="1"/>
  <c r="J121"/>
  <c r="O121" s="1"/>
  <c r="P121" s="1"/>
  <c r="J120"/>
  <c r="O120" s="1"/>
  <c r="P120" s="1"/>
  <c r="J119"/>
  <c r="O119" s="1"/>
  <c r="P119" s="1"/>
  <c r="J118"/>
  <c r="O118" s="1"/>
  <c r="P118" s="1"/>
  <c r="J117"/>
  <c r="O117" s="1"/>
  <c r="P117" s="1"/>
  <c r="J116"/>
  <c r="O116" s="1"/>
  <c r="P116" s="1"/>
  <c r="J115"/>
  <c r="O115" s="1"/>
  <c r="P115" s="1"/>
  <c r="J114"/>
  <c r="O114" s="1"/>
  <c r="P114" s="1"/>
  <c r="J113"/>
  <c r="O113" s="1"/>
  <c r="P113" s="1"/>
  <c r="J112"/>
  <c r="O112" s="1"/>
  <c r="P112" s="1"/>
  <c r="J111"/>
  <c r="O111" s="1"/>
  <c r="P111" s="1"/>
  <c r="J110"/>
  <c r="O110" s="1"/>
  <c r="P110" s="1"/>
  <c r="O109"/>
  <c r="P109" s="1"/>
  <c r="J109"/>
  <c r="J108"/>
  <c r="O108" s="1"/>
  <c r="P108" s="1"/>
  <c r="J107"/>
  <c r="O107" s="1"/>
  <c r="P107" s="1"/>
  <c r="J106"/>
  <c r="O106" s="1"/>
  <c r="P106" s="1"/>
  <c r="J105"/>
  <c r="O105" s="1"/>
  <c r="P105" s="1"/>
  <c r="J104"/>
  <c r="O104" s="1"/>
  <c r="P104" s="1"/>
  <c r="J103"/>
  <c r="O103" s="1"/>
  <c r="P103" s="1"/>
  <c r="J102"/>
  <c r="O102" s="1"/>
  <c r="P102" s="1"/>
  <c r="J101"/>
  <c r="O101" s="1"/>
  <c r="P101" s="1"/>
  <c r="J100"/>
  <c r="O100" s="1"/>
  <c r="P100" s="1"/>
  <c r="J99"/>
  <c r="O99" s="1"/>
  <c r="P99" s="1"/>
  <c r="J98"/>
  <c r="O98" s="1"/>
  <c r="P98" s="1"/>
  <c r="J97"/>
  <c r="O97" s="1"/>
  <c r="P97" s="1"/>
  <c r="J96"/>
  <c r="O96" s="1"/>
  <c r="P96" s="1"/>
  <c r="J95"/>
  <c r="O95" s="1"/>
  <c r="P95" s="1"/>
  <c r="J94"/>
  <c r="O94" s="1"/>
  <c r="P94" s="1"/>
  <c r="J93"/>
  <c r="O93" s="1"/>
  <c r="P93" s="1"/>
  <c r="J92"/>
  <c r="O92" s="1"/>
  <c r="P92" s="1"/>
  <c r="J91"/>
  <c r="O91" s="1"/>
  <c r="P91" s="1"/>
  <c r="J90"/>
  <c r="O90" s="1"/>
  <c r="P90" s="1"/>
  <c r="J89"/>
  <c r="O89" s="1"/>
  <c r="P89" s="1"/>
  <c r="J88"/>
  <c r="O88" s="1"/>
  <c r="P88" s="1"/>
  <c r="J87"/>
  <c r="O87" s="1"/>
  <c r="P87" s="1"/>
  <c r="J86"/>
  <c r="O86" s="1"/>
  <c r="P86" s="1"/>
  <c r="J85"/>
  <c r="O85" s="1"/>
  <c r="P85" s="1"/>
  <c r="J84"/>
  <c r="O83"/>
  <c r="P83" s="1"/>
  <c r="J82"/>
  <c r="O82" s="1"/>
  <c r="P82" s="1"/>
  <c r="J81"/>
  <c r="O81" s="1"/>
  <c r="P81" s="1"/>
  <c r="J80"/>
  <c r="O80" s="1"/>
  <c r="P80" s="1"/>
  <c r="J79"/>
  <c r="O79" s="1"/>
  <c r="P79" s="1"/>
  <c r="J78"/>
  <c r="O78" s="1"/>
  <c r="P78" s="1"/>
  <c r="O77"/>
  <c r="P77" s="1"/>
  <c r="J77"/>
  <c r="J76"/>
  <c r="O76" s="1"/>
  <c r="P76" s="1"/>
  <c r="J75"/>
  <c r="O75" s="1"/>
  <c r="P75" s="1"/>
  <c r="P74"/>
  <c r="O74"/>
  <c r="J74"/>
  <c r="J73"/>
  <c r="O73" s="1"/>
  <c r="P73" s="1"/>
  <c r="J72"/>
  <c r="O72" s="1"/>
  <c r="P72" s="1"/>
  <c r="J71"/>
  <c r="O71" s="1"/>
  <c r="P71" s="1"/>
  <c r="J70"/>
  <c r="O70" s="1"/>
  <c r="P70" s="1"/>
  <c r="O69"/>
  <c r="P69" s="1"/>
  <c r="J69"/>
  <c r="J68"/>
  <c r="O68" s="1"/>
  <c r="P68" s="1"/>
  <c r="J67"/>
  <c r="O67" s="1"/>
  <c r="P67" s="1"/>
  <c r="J66"/>
  <c r="O66" s="1"/>
  <c r="P66" s="1"/>
  <c r="O65"/>
  <c r="P65" s="1"/>
  <c r="J65"/>
  <c r="J64"/>
  <c r="O64" s="1"/>
  <c r="P64" s="1"/>
  <c r="J63"/>
  <c r="O63" s="1"/>
  <c r="P63" s="1"/>
  <c r="L62"/>
  <c r="J62" s="1"/>
  <c r="H62"/>
  <c r="H84" s="1"/>
  <c r="J61"/>
  <c r="O61" s="1"/>
  <c r="P61" s="1"/>
  <c r="J60"/>
  <c r="O60" s="1"/>
  <c r="P60" s="1"/>
  <c r="J59"/>
  <c r="O59" s="1"/>
  <c r="P59" s="1"/>
  <c r="J58"/>
  <c r="O58" s="1"/>
  <c r="P58" s="1"/>
  <c r="J57"/>
  <c r="O57" s="1"/>
  <c r="P57" s="1"/>
  <c r="J56"/>
  <c r="O56" s="1"/>
  <c r="P56" s="1"/>
  <c r="J55"/>
  <c r="O55" s="1"/>
  <c r="P55" s="1"/>
  <c r="J54"/>
  <c r="O54" s="1"/>
  <c r="P54" s="1"/>
  <c r="J53"/>
  <c r="O53" s="1"/>
  <c r="P53" s="1"/>
  <c r="J52"/>
  <c r="O52" s="1"/>
  <c r="P52" s="1"/>
  <c r="J51"/>
  <c r="O51" s="1"/>
  <c r="P51" s="1"/>
  <c r="J50"/>
  <c r="O50" s="1"/>
  <c r="P50" s="1"/>
  <c r="J49"/>
  <c r="O49" s="1"/>
  <c r="P49" s="1"/>
  <c r="J48"/>
  <c r="O48" s="1"/>
  <c r="P48" s="1"/>
  <c r="J47"/>
  <c r="O47" s="1"/>
  <c r="P47" s="1"/>
  <c r="J46"/>
  <c r="O46" s="1"/>
  <c r="P46" s="1"/>
  <c r="J45"/>
  <c r="O45" s="1"/>
  <c r="P45" s="1"/>
  <c r="J44"/>
  <c r="O44" s="1"/>
  <c r="P44" s="1"/>
  <c r="J43"/>
  <c r="O43" s="1"/>
  <c r="P43" s="1"/>
  <c r="J42"/>
  <c r="O42" s="1"/>
  <c r="P42" s="1"/>
  <c r="J41"/>
  <c r="O41" s="1"/>
  <c r="P41" s="1"/>
  <c r="J40"/>
  <c r="O40" s="1"/>
  <c r="P40" s="1"/>
  <c r="J39"/>
  <c r="O39" s="1"/>
  <c r="P39" s="1"/>
  <c r="J38"/>
  <c r="O38" s="1"/>
  <c r="P38" s="1"/>
  <c r="J37"/>
  <c r="O37" s="1"/>
  <c r="P37" s="1"/>
  <c r="J36"/>
  <c r="O36" s="1"/>
  <c r="P36" s="1"/>
  <c r="J35"/>
  <c r="O35" s="1"/>
  <c r="P35" s="1"/>
  <c r="J34"/>
  <c r="O34" s="1"/>
  <c r="P34" s="1"/>
  <c r="J33"/>
  <c r="O33" s="1"/>
  <c r="P33" s="1"/>
  <c r="J32"/>
  <c r="O32" s="1"/>
  <c r="P32" s="1"/>
  <c r="J31"/>
  <c r="O31" s="1"/>
  <c r="P31" s="1"/>
  <c r="J30"/>
  <c r="O30" s="1"/>
  <c r="P30" s="1"/>
  <c r="J29"/>
  <c r="O29" s="1"/>
  <c r="P29" s="1"/>
  <c r="J28"/>
  <c r="O28" s="1"/>
  <c r="P28" s="1"/>
  <c r="J27"/>
  <c r="O27" s="1"/>
  <c r="P27" s="1"/>
  <c r="J26"/>
  <c r="O26" s="1"/>
  <c r="P26" s="1"/>
  <c r="J25"/>
  <c r="O25" s="1"/>
  <c r="P25" s="1"/>
  <c r="J24"/>
  <c r="O24" s="1"/>
  <c r="P24" s="1"/>
  <c r="O23"/>
  <c r="P23" s="1"/>
  <c r="J22"/>
  <c r="O22" s="1"/>
  <c r="P22" s="1"/>
  <c r="J21"/>
  <c r="O21" s="1"/>
  <c r="P21" s="1"/>
  <c r="J20"/>
  <c r="O20" s="1"/>
  <c r="P20" s="1"/>
  <c r="J19"/>
  <c r="O19" s="1"/>
  <c r="P19" s="1"/>
  <c r="J18"/>
  <c r="O18" s="1"/>
  <c r="P18" s="1"/>
  <c r="J17"/>
  <c r="O17" s="1"/>
  <c r="P17" s="1"/>
  <c r="J16"/>
  <c r="O16" s="1"/>
  <c r="P16" s="1"/>
  <c r="J15"/>
  <c r="O15" s="1"/>
  <c r="P15" s="1"/>
  <c r="J14"/>
  <c r="O14" s="1"/>
  <c r="P14" s="1"/>
  <c r="J13"/>
  <c r="O13" s="1"/>
  <c r="P13" s="1"/>
  <c r="J12"/>
  <c r="O12" s="1"/>
  <c r="P12" s="1"/>
  <c r="O11"/>
  <c r="P11" s="1"/>
  <c r="J11"/>
  <c r="J10"/>
  <c r="O10" s="1"/>
  <c r="P10" s="1"/>
  <c r="J9"/>
  <c r="O9" s="1"/>
  <c r="P9" s="1"/>
  <c r="P8"/>
  <c r="O8"/>
  <c r="J7"/>
  <c r="O7" s="1"/>
  <c r="P7" s="1"/>
  <c r="J6"/>
  <c r="O6" s="1"/>
  <c r="P6" s="1"/>
  <c r="J5"/>
  <c r="O5" s="1"/>
  <c r="P5" s="1"/>
  <c r="J4"/>
  <c r="O4" s="1"/>
  <c r="P4" s="1"/>
  <c r="J3"/>
  <c r="O3" s="1"/>
  <c r="P3" s="1"/>
  <c r="J2"/>
  <c r="J125" l="1"/>
  <c r="O84"/>
  <c r="P84" s="1"/>
  <c r="O2"/>
  <c r="P2" s="1"/>
  <c r="O62"/>
  <c r="P62" s="1"/>
</calcChain>
</file>

<file path=xl/sharedStrings.xml><?xml version="1.0" encoding="utf-8"?>
<sst xmlns="http://schemas.openxmlformats.org/spreadsheetml/2006/main" count="406" uniqueCount="251">
  <si>
    <t>Date</t>
  </si>
  <si>
    <t>Invoice No</t>
  </si>
  <si>
    <t>Reciept No</t>
  </si>
  <si>
    <t>Vehicle No</t>
  </si>
  <si>
    <t>Vehice Name</t>
  </si>
  <si>
    <t>Customer Name</t>
  </si>
  <si>
    <t>Phone Number</t>
  </si>
  <si>
    <t>Bill Amount</t>
  </si>
  <si>
    <t>Discount Amount</t>
  </si>
  <si>
    <t>AMOUNT RECEVIED</t>
  </si>
  <si>
    <t>CASH</t>
  </si>
  <si>
    <t>CARD</t>
  </si>
  <si>
    <t>CHEQUE</t>
  </si>
  <si>
    <t>RTGS</t>
  </si>
  <si>
    <t>Due Amount</t>
  </si>
  <si>
    <t>DUE</t>
  </si>
  <si>
    <t>Received  date</t>
  </si>
  <si>
    <t>Remark</t>
  </si>
  <si>
    <t>01.12.2016</t>
  </si>
  <si>
    <t>AP29AS5483</t>
  </si>
  <si>
    <t>Verna</t>
  </si>
  <si>
    <t>Rakesh</t>
  </si>
  <si>
    <t>check bill</t>
  </si>
  <si>
    <t>AP29R5493</t>
  </si>
  <si>
    <t>Fiesta</t>
  </si>
  <si>
    <t>Mohan Das</t>
  </si>
  <si>
    <t>TS08EJ7888</t>
  </si>
  <si>
    <t>Swift</t>
  </si>
  <si>
    <t>Arun</t>
  </si>
  <si>
    <t>cheque bounce?</t>
  </si>
  <si>
    <t>02.12.2016</t>
  </si>
  <si>
    <t>Srikanth</t>
  </si>
  <si>
    <t>AP28DG6366</t>
  </si>
  <si>
    <t>Scorpio</t>
  </si>
  <si>
    <t>Ganesh</t>
  </si>
  <si>
    <t>2% extra</t>
  </si>
  <si>
    <t>AP29AF4671</t>
  </si>
  <si>
    <t>Maruti800</t>
  </si>
  <si>
    <t>Sanjeev</t>
  </si>
  <si>
    <t>03.12.2016</t>
  </si>
  <si>
    <t>TS08EG9984</t>
  </si>
  <si>
    <t>Sunny</t>
  </si>
  <si>
    <t>Dr. Ravichandra</t>
  </si>
  <si>
    <t>DL3CF9259</t>
  </si>
  <si>
    <t>Ford ikon</t>
  </si>
  <si>
    <t>Yadu Singh</t>
  </si>
  <si>
    <t>AP09BS0403</t>
  </si>
  <si>
    <t>Indigo</t>
  </si>
  <si>
    <t>Kranthi</t>
  </si>
  <si>
    <t>AP29V9155</t>
  </si>
  <si>
    <t>Winger</t>
  </si>
  <si>
    <t>SL Diagnostics</t>
  </si>
  <si>
    <t>cheque.no: 017463</t>
  </si>
  <si>
    <t>AP29AS2402</t>
  </si>
  <si>
    <t>Micra</t>
  </si>
  <si>
    <t>Ram</t>
  </si>
  <si>
    <t>04.12.2016</t>
  </si>
  <si>
    <t>AP09BV9911</t>
  </si>
  <si>
    <t>Corolla</t>
  </si>
  <si>
    <t>Arjun</t>
  </si>
  <si>
    <t>KA04MF8718</t>
  </si>
  <si>
    <t>FORD CLASSIC</t>
  </si>
  <si>
    <t>JADEJA</t>
  </si>
  <si>
    <t>AP10AL9783</t>
  </si>
  <si>
    <t>WAGON R</t>
  </si>
  <si>
    <t>MURALIMOHAN</t>
  </si>
  <si>
    <t>AP29AE5801</t>
  </si>
  <si>
    <t>ALTO</t>
  </si>
  <si>
    <t>K NAVEEN CHANDRA</t>
  </si>
  <si>
    <t>06.12.2016</t>
  </si>
  <si>
    <t>CHQ NO: 000166</t>
  </si>
  <si>
    <t>DL2CP8434</t>
  </si>
  <si>
    <t>SWIFT</t>
  </si>
  <si>
    <t>SOMU BALAJI</t>
  </si>
  <si>
    <t>AP29AM6386</t>
  </si>
  <si>
    <t>LAXMAN</t>
  </si>
  <si>
    <t>07.12.2016</t>
  </si>
  <si>
    <t>KA05MB5838</t>
  </si>
  <si>
    <t>FORD IKON</t>
  </si>
  <si>
    <t>COL RAMACHANDRAN</t>
  </si>
  <si>
    <t>AP10BF3677</t>
  </si>
  <si>
    <t>SUMO GOLD</t>
  </si>
  <si>
    <t>CHURCH VEHICLE</t>
  </si>
  <si>
    <t>AP10BC1401</t>
  </si>
  <si>
    <t>INDIGO ECS</t>
  </si>
  <si>
    <t>V S SURYANARAYANA</t>
  </si>
  <si>
    <t>08.12.2016</t>
  </si>
  <si>
    <t>UK12B1783</t>
  </si>
  <si>
    <t>INDIGO CS</t>
  </si>
  <si>
    <t>HAREESH PANKAN</t>
  </si>
  <si>
    <t>AP09BL1478</t>
  </si>
  <si>
    <t>SANTRO</t>
  </si>
  <si>
    <t>SATISH</t>
  </si>
  <si>
    <t>AP13L9998</t>
  </si>
  <si>
    <t>VERNA</t>
  </si>
  <si>
    <t>RAMANAND</t>
  </si>
  <si>
    <t>09.12.2016</t>
  </si>
  <si>
    <t>AP10S444</t>
  </si>
  <si>
    <t>HONDA CITY</t>
  </si>
  <si>
    <t>DANIEL</t>
  </si>
  <si>
    <t>10.12.2016</t>
  </si>
  <si>
    <t>AP29AU5559</t>
  </si>
  <si>
    <t>SUNNY</t>
  </si>
  <si>
    <t>CH AKKI REDDY</t>
  </si>
  <si>
    <t>AP10AM9599</t>
  </si>
  <si>
    <t>FIESTA</t>
  </si>
  <si>
    <t>MENON</t>
  </si>
  <si>
    <t>AP09BJ0101</t>
  </si>
  <si>
    <t>INNOVA</t>
  </si>
  <si>
    <t>JAI KRISHNA</t>
  </si>
  <si>
    <t>11.12.2016</t>
  </si>
  <si>
    <t>AP10M8582</t>
  </si>
  <si>
    <t>HARISH</t>
  </si>
  <si>
    <t>13.12.2016</t>
  </si>
  <si>
    <t>Rs.2000 paid as advance on 2.12.2016</t>
  </si>
  <si>
    <t>AP29AP2030</t>
  </si>
  <si>
    <t>A L P RAJ</t>
  </si>
  <si>
    <t>AP09AL085</t>
  </si>
  <si>
    <t>M800</t>
  </si>
  <si>
    <t>NAGAMANI</t>
  </si>
  <si>
    <t>AP29AV6307</t>
  </si>
  <si>
    <t>FORD FIGO</t>
  </si>
  <si>
    <t>DEEPAK</t>
  </si>
  <si>
    <t>AP29AN4734</t>
  </si>
  <si>
    <t>SANGEETHA</t>
  </si>
  <si>
    <t>AP10AR9047</t>
  </si>
  <si>
    <t>LINEA</t>
  </si>
  <si>
    <t>MISTRY</t>
  </si>
  <si>
    <t>14.12.2016</t>
  </si>
  <si>
    <t>17.12.2016</t>
  </si>
  <si>
    <t>HR51S7952</t>
  </si>
  <si>
    <t>IKON</t>
  </si>
  <si>
    <t>COL KISHORE</t>
  </si>
  <si>
    <t>18.12.2016</t>
  </si>
  <si>
    <t>AP09BP4131</t>
  </si>
  <si>
    <t>CAPTIVA</t>
  </si>
  <si>
    <t>UDAY SHANKAR</t>
  </si>
  <si>
    <t>AP16AP0919</t>
  </si>
  <si>
    <t>SHARIF</t>
  </si>
  <si>
    <t>AP29L9390</t>
  </si>
  <si>
    <t>DHINAMANI</t>
  </si>
  <si>
    <t>AP29AL5430</t>
  </si>
  <si>
    <t>VISTA</t>
  </si>
  <si>
    <t>SHANKAR</t>
  </si>
  <si>
    <t>15.12.2016</t>
  </si>
  <si>
    <t>900 PREVIOUS BILL DUE</t>
  </si>
  <si>
    <t>16.12.2016</t>
  </si>
  <si>
    <t>AP10AH3328</t>
  </si>
  <si>
    <t>VENCHARS MEDIA COMMUNICATION PVT LTD</t>
  </si>
  <si>
    <t>INJECTOR CLEANING</t>
  </si>
  <si>
    <t>SABER</t>
  </si>
  <si>
    <t>AP10AH8836</t>
  </si>
  <si>
    <t>RUFES</t>
  </si>
  <si>
    <t>AP29AF1782</t>
  </si>
  <si>
    <t>SUDHAKAR</t>
  </si>
  <si>
    <t>AP9BE1997</t>
  </si>
  <si>
    <t>ACCENT</t>
  </si>
  <si>
    <t>NARESH</t>
  </si>
  <si>
    <t>AP29AT8471</t>
  </si>
  <si>
    <t>VIVEKANAND</t>
  </si>
  <si>
    <t>AP11AS397</t>
  </si>
  <si>
    <t>PUNTO</t>
  </si>
  <si>
    <t>JAY SHANKAR</t>
  </si>
  <si>
    <t>AP29G4005</t>
  </si>
  <si>
    <t>J MALLAIAH</t>
  </si>
  <si>
    <t>20.12.2016</t>
  </si>
  <si>
    <t>AP29J9119</t>
  </si>
  <si>
    <t>ACCENT GLE</t>
  </si>
  <si>
    <t>SUNIL KUMAR</t>
  </si>
  <si>
    <t>AP29AD4361</t>
  </si>
  <si>
    <t>SPARK</t>
  </si>
  <si>
    <t>GOPALA KRISHNAN</t>
  </si>
  <si>
    <t>AP29AW536</t>
  </si>
  <si>
    <t>VENTO</t>
  </si>
  <si>
    <t>PHANI RAJ</t>
  </si>
  <si>
    <t>AP29AZ854</t>
  </si>
  <si>
    <t>VIBHUTI PRADHAN</t>
  </si>
  <si>
    <t>22.12.2016</t>
  </si>
  <si>
    <t>PAYTM PAYMENT</t>
  </si>
  <si>
    <t>AP29AH4842</t>
  </si>
  <si>
    <t>PRADEEP JOSHI</t>
  </si>
  <si>
    <t>21.12.2016</t>
  </si>
  <si>
    <t>AP10AK0867</t>
  </si>
  <si>
    <t>NAVEEN</t>
  </si>
  <si>
    <t>TS09PA0926</t>
  </si>
  <si>
    <t>RAMULU HEAD CONSTABLE</t>
  </si>
  <si>
    <t>1500 GIVEN TO DEVADANAM</t>
  </si>
  <si>
    <t>AP28P351</t>
  </si>
  <si>
    <t>G V RAO</t>
  </si>
  <si>
    <t>CHEQUE NO: 698621</t>
  </si>
  <si>
    <t>AP29AC4510</t>
  </si>
  <si>
    <t>BHARATI VISHWANATHAN</t>
  </si>
  <si>
    <t>AP10AY8863</t>
  </si>
  <si>
    <t>NANO</t>
  </si>
  <si>
    <t>ANUMITH</t>
  </si>
  <si>
    <t>26.12.2016</t>
  </si>
  <si>
    <t>AP10AU7478</t>
  </si>
  <si>
    <t>I10</t>
  </si>
  <si>
    <t>23.12.2016</t>
  </si>
  <si>
    <t>AP10AZ5399</t>
  </si>
  <si>
    <t>NEIL D'SOUZA</t>
  </si>
  <si>
    <t>24.12.2016</t>
  </si>
  <si>
    <t>AP29CA0810</t>
  </si>
  <si>
    <t>SRINIVAS</t>
  </si>
  <si>
    <t>SETTLED WITH NEIL D'SOUZAS PAYMENT TOTAL 13494/-</t>
  </si>
  <si>
    <t>25.12.2016</t>
  </si>
  <si>
    <t>AP24AD0772</t>
  </si>
  <si>
    <t>XYLO E2</t>
  </si>
  <si>
    <t>WILLIAMS</t>
  </si>
  <si>
    <t>MH04DE661</t>
  </si>
  <si>
    <t>U-VA</t>
  </si>
  <si>
    <t>PATRICK</t>
  </si>
  <si>
    <t>HR26BB2399</t>
  </si>
  <si>
    <t>COL SURESH</t>
  </si>
  <si>
    <t>27.12.2016</t>
  </si>
  <si>
    <t>PRASAD</t>
  </si>
  <si>
    <t>28.12.2016</t>
  </si>
  <si>
    <t>AP28AA1860</t>
  </si>
  <si>
    <t>30.12.2016</t>
  </si>
  <si>
    <t>KA01MA3221</t>
  </si>
  <si>
    <t>KAVYA</t>
  </si>
  <si>
    <t>04.01.2017</t>
  </si>
  <si>
    <t>29.12.2016</t>
  </si>
  <si>
    <t>AP10R7686</t>
  </si>
  <si>
    <t>VEERENDRA MOHAN</t>
  </si>
  <si>
    <t>MH06T7732</t>
  </si>
  <si>
    <t>CV THOMAS</t>
  </si>
  <si>
    <t>AP10P9339</t>
  </si>
  <si>
    <t>DHAYAKAR NAYUDU</t>
  </si>
  <si>
    <t>040-27070484</t>
  </si>
  <si>
    <t>CHEQUE NO: 039743</t>
  </si>
  <si>
    <t>AP09BN430</t>
  </si>
  <si>
    <t>AP29AD0723</t>
  </si>
  <si>
    <t>RAMESH</t>
  </si>
  <si>
    <t>DL3CAK3621</t>
  </si>
  <si>
    <t>CRV</t>
  </si>
  <si>
    <t>S P PANDEY</t>
  </si>
  <si>
    <t>AP10R7685</t>
  </si>
  <si>
    <t>AP10AP3526</t>
  </si>
  <si>
    <t>OPTRA</t>
  </si>
  <si>
    <t>RAM MURTHY</t>
  </si>
  <si>
    <t>05.01.2017</t>
  </si>
  <si>
    <t>AP10A69859</t>
  </si>
  <si>
    <t>YADAGIRI</t>
  </si>
  <si>
    <t>AP29AJ4998</t>
  </si>
  <si>
    <t>PATEL</t>
  </si>
  <si>
    <t>31.12.2016</t>
  </si>
  <si>
    <t>AP138N0014</t>
  </si>
  <si>
    <t>PREMNATH</t>
  </si>
  <si>
    <t>AP09AX2067</t>
  </si>
  <si>
    <t>RUTH</t>
  </si>
</sst>
</file>

<file path=xl/styles.xml><?xml version="1.0" encoding="utf-8"?>
<styleSheet xmlns="http://schemas.openxmlformats.org/spreadsheetml/2006/main">
  <numFmts count="3">
    <numFmt numFmtId="164" formatCode="_ &quot;Rs.&quot;\ * #,##0.00_ ;_ &quot;Rs.&quot;\ * \-#,##0.00_ ;_ &quot;Rs.&quot;\ * &quot;-&quot;??_ ;_ @_ "/>
    <numFmt numFmtId="165" formatCode="&quot;Rs.&quot;\ #,##0.00"/>
    <numFmt numFmtId="166" formatCode="_ &quot;₹&quot;\ * #,##0.00_ ;_ &quot;₹&quot;\ * \-#,##0.00_ ;_ &quot;₹&quot;\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3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166" fontId="5" fillId="0" borderId="3" xfId="1" applyNumberFormat="1" applyFont="1" applyBorder="1" applyAlignment="1">
      <alignment horizontal="left" vertical="center" wrapText="1"/>
    </xf>
    <xf numFmtId="166" fontId="5" fillId="0" borderId="2" xfId="0" applyNumberFormat="1" applyFont="1" applyFill="1" applyBorder="1" applyAlignment="1">
      <alignment horizontal="left" vertical="center" wrapText="1"/>
    </xf>
    <xf numFmtId="166" fontId="5" fillId="0" borderId="3" xfId="0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164" fontId="6" fillId="0" borderId="3" xfId="0" applyNumberFormat="1" applyFont="1" applyBorder="1" applyAlignment="1">
      <alignment horizontal="left" vertical="center" wrapText="1"/>
    </xf>
    <xf numFmtId="14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4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14" fontId="5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166" fontId="5" fillId="0" borderId="2" xfId="0" applyNumberFormat="1" applyFont="1" applyFill="1" applyBorder="1" applyAlignment="1">
      <alignment horizontal="left" vertical="top" wrapText="1"/>
    </xf>
    <xf numFmtId="14" fontId="6" fillId="0" borderId="2" xfId="0" applyNumberFormat="1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166" fontId="6" fillId="0" borderId="2" xfId="0" applyNumberFormat="1" applyFont="1" applyFill="1" applyBorder="1" applyAlignment="1">
      <alignment horizontal="left" vertical="center" wrapText="1"/>
    </xf>
    <xf numFmtId="166" fontId="6" fillId="0" borderId="3" xfId="0" applyNumberFormat="1" applyFont="1" applyFill="1" applyBorder="1" applyAlignment="1">
      <alignment horizontal="left" vertical="center" wrapText="1"/>
    </xf>
    <xf numFmtId="166" fontId="6" fillId="0" borderId="5" xfId="0" applyNumberFormat="1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166" fontId="6" fillId="0" borderId="0" xfId="0" applyNumberFormat="1" applyFont="1" applyFill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166" fontId="6" fillId="0" borderId="5" xfId="0" applyNumberFormat="1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164" fontId="6" fillId="0" borderId="0" xfId="0" applyNumberFormat="1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 wrapText="1"/>
    </xf>
  </cellXfs>
  <cellStyles count="3">
    <cellStyle name="Currency" xfId="1" builtinId="4"/>
    <cellStyle name="Currency 2" xfId="2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 &quot;₹&quot;\ * #,##0.00_ ;_ &quot;₹&quot;\ * \-#,##0.00_ ;_ &quot;₹&quot;\ * &quot;-&quot;??_ ;_ @_ "/>
      <fill>
        <patternFill patternType="none">
          <fgColor indexed="64"/>
          <bgColor indexed="65"/>
        </patternFill>
      </fill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relativeIndent="255" justifyLastLine="0" shrinkToFit="0" mergeCell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45" displayName="Table345" ref="A1:R126" totalsRowShown="0" headerRowDxfId="21" dataDxfId="19" headerRowBorderDxfId="20" tableBorderDxfId="18">
  <autoFilter ref="A1:R126">
    <filterColumn colId="14"/>
    <filterColumn colId="15"/>
  </autoFilter>
  <sortState ref="A4:Q128">
    <sortCondition ref="A3:A128"/>
  </sortState>
  <tableColumns count="18">
    <tableColumn id="2" name="Date" dataDxfId="17"/>
    <tableColumn id="3" name="Invoice No" dataDxfId="16"/>
    <tableColumn id="4" name="Reciept No" dataDxfId="15"/>
    <tableColumn id="5" name="Vehicle No" dataDxfId="14"/>
    <tableColumn id="6" name="Vehice Name" dataDxfId="13"/>
    <tableColumn id="7" name="Customer Name" dataDxfId="12"/>
    <tableColumn id="8" name="Phone Number" dataDxfId="11"/>
    <tableColumn id="9" name="Bill Amount" dataDxfId="10"/>
    <tableColumn id="10" name="Discount Amount" dataDxfId="9"/>
    <tableColumn id="11" name="AMOUNT RECEVIED" dataDxfId="8"/>
    <tableColumn id="12" name="CASH" dataDxfId="7"/>
    <tableColumn id="13" name="CARD" dataDxfId="6"/>
    <tableColumn id="14" name="CHEQUE" dataDxfId="5"/>
    <tableColumn id="15" name="RTGS" dataDxfId="4"/>
    <tableColumn id="16" name="Due Amount" dataDxfId="3"/>
    <tableColumn id="1" name="DUE" dataDxfId="2">
      <calculatedColumnFormula>IF(Table345[[#This Row],[Due Amount]]&lt;0," ",Table345[[#This Row],[Due Amount]])</calculatedColumnFormula>
    </tableColumn>
    <tableColumn id="17" name="Received  date" dataDxfId="1"/>
    <tableColumn id="18" name="Remar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S162"/>
  <sheetViews>
    <sheetView tabSelected="1" zoomScale="80" zoomScaleNormal="80" workbookViewId="0">
      <selection activeCell="R1" sqref="R1"/>
    </sheetView>
  </sheetViews>
  <sheetFormatPr defaultColWidth="9" defaultRowHeight="12.75"/>
  <cols>
    <col min="1" max="1" width="9" style="23" customWidth="1"/>
    <col min="2" max="2" width="5.5703125" style="23" hidden="1" customWidth="1"/>
    <col min="3" max="3" width="15.140625" style="23" hidden="1" customWidth="1"/>
    <col min="4" max="4" width="17.140625" style="23" bestFit="1" customWidth="1"/>
    <col min="5" max="5" width="10.85546875" style="23" customWidth="1"/>
    <col min="6" max="6" width="15.5703125" style="23" customWidth="1"/>
    <col min="7" max="7" width="11.140625" style="23" hidden="1" customWidth="1"/>
    <col min="8" max="8" width="12.7109375" style="23" customWidth="1"/>
    <col min="9" max="9" width="11.28515625" style="23" customWidth="1"/>
    <col min="10" max="10" width="12.28515625" style="23" customWidth="1"/>
    <col min="11" max="11" width="9.85546875" style="23" customWidth="1"/>
    <col min="12" max="12" width="11.28515625" style="23" customWidth="1"/>
    <col min="13" max="13" width="10.7109375" style="23" customWidth="1"/>
    <col min="14" max="14" width="9.7109375" style="23" customWidth="1"/>
    <col min="15" max="15" width="12" style="55" hidden="1" customWidth="1"/>
    <col min="16" max="16" width="10.7109375" style="55" customWidth="1"/>
    <col min="17" max="17" width="10.85546875" style="23" customWidth="1"/>
    <col min="18" max="18" width="14.140625" style="23" customWidth="1"/>
    <col min="19" max="16384" width="9" style="23"/>
  </cols>
  <sheetData>
    <row r="1" spans="1:19" s="9" customFormat="1" ht="25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 t="s">
        <v>17</v>
      </c>
    </row>
    <row r="2" spans="1:19" s="9" customFormat="1">
      <c r="A2" s="10" t="s">
        <v>18</v>
      </c>
      <c r="B2" s="11">
        <v>373</v>
      </c>
      <c r="C2" s="11"/>
      <c r="D2" s="11" t="s">
        <v>19</v>
      </c>
      <c r="E2" s="12" t="s">
        <v>20</v>
      </c>
      <c r="F2" s="11" t="s">
        <v>21</v>
      </c>
      <c r="G2" s="11">
        <v>8008499856</v>
      </c>
      <c r="H2" s="13">
        <v>47730</v>
      </c>
      <c r="I2" s="13">
        <v>2000</v>
      </c>
      <c r="J2" s="14">
        <f>Table345[[#This Row],[CASH]]+Table345[[#This Row],[CARD]]+Table345[[#This Row],[CHEQUE]]+Table345[[#This Row],[RTGS]]</f>
        <v>45730</v>
      </c>
      <c r="K2" s="13"/>
      <c r="L2" s="13">
        <v>45730</v>
      </c>
      <c r="M2" s="13"/>
      <c r="N2" s="13"/>
      <c r="O2" s="14">
        <f>Table345[[#This Row],[Bill Amount]]-Table345[[#This Row],[Discount Amount]]-Table345[[#This Row],[AMOUNT RECEVIED]]</f>
        <v>0</v>
      </c>
      <c r="P2" s="15">
        <f>IF(Table345[[#This Row],[Due Amount]]&lt;0," ",Table345[[#This Row],[Due Amount]])</f>
        <v>0</v>
      </c>
      <c r="Q2" s="16"/>
      <c r="R2" s="17" t="s">
        <v>22</v>
      </c>
    </row>
    <row r="3" spans="1:19" s="9" customFormat="1">
      <c r="A3" s="10" t="s">
        <v>18</v>
      </c>
      <c r="B3" s="11">
        <v>374</v>
      </c>
      <c r="C3" s="11"/>
      <c r="D3" s="11" t="s">
        <v>23</v>
      </c>
      <c r="E3" s="12" t="s">
        <v>24</v>
      </c>
      <c r="F3" s="11" t="s">
        <v>25</v>
      </c>
      <c r="G3" s="11">
        <v>9908142000</v>
      </c>
      <c r="H3" s="13">
        <v>7100</v>
      </c>
      <c r="I3" s="13"/>
      <c r="J3" s="14">
        <f>Table345[[#This Row],[CASH]]+Table345[[#This Row],[CARD]]+Table345[[#This Row],[CHEQUE]]+Table345[[#This Row],[RTGS]]</f>
        <v>0</v>
      </c>
      <c r="K3" s="13"/>
      <c r="L3" s="13"/>
      <c r="M3" s="13"/>
      <c r="N3" s="13"/>
      <c r="O3" s="14">
        <f>Table345[[#This Row],[Bill Amount]]-Table345[[#This Row],[Discount Amount]]-Table345[[#This Row],[AMOUNT RECEVIED]]</f>
        <v>7100</v>
      </c>
      <c r="P3" s="15">
        <f>IF(Table345[[#This Row],[Due Amount]]&lt;0," ",Table345[[#This Row],[Due Amount]])</f>
        <v>7100</v>
      </c>
      <c r="Q3" s="16"/>
      <c r="R3" s="17"/>
    </row>
    <row r="4" spans="1:19" s="9" customFormat="1">
      <c r="A4" s="10" t="s">
        <v>18</v>
      </c>
      <c r="B4" s="11">
        <v>372</v>
      </c>
      <c r="C4" s="11"/>
      <c r="D4" s="11" t="s">
        <v>26</v>
      </c>
      <c r="E4" s="12" t="s">
        <v>27</v>
      </c>
      <c r="F4" s="11" t="s">
        <v>28</v>
      </c>
      <c r="G4" s="11">
        <v>9701518899</v>
      </c>
      <c r="H4" s="13">
        <v>7350</v>
      </c>
      <c r="I4" s="13"/>
      <c r="J4" s="14">
        <f>Table345[[#This Row],[CASH]]+Table345[[#This Row],[CARD]]+Table345[[#This Row],[CHEQUE]]+Table345[[#This Row],[RTGS]]</f>
        <v>0</v>
      </c>
      <c r="K4" s="13"/>
      <c r="L4" s="13"/>
      <c r="M4" s="13"/>
      <c r="N4" s="13"/>
      <c r="O4" s="14">
        <f>Table345[[#This Row],[Bill Amount]]-Table345[[#This Row],[Discount Amount]]-Table345[[#This Row],[AMOUNT RECEVIED]]</f>
        <v>7350</v>
      </c>
      <c r="P4" s="15">
        <f>IF(Table345[[#This Row],[Due Amount]]&lt;0," ",Table345[[#This Row],[Due Amount]])</f>
        <v>7350</v>
      </c>
      <c r="Q4" s="16"/>
      <c r="R4" s="17" t="s">
        <v>29</v>
      </c>
    </row>
    <row r="5" spans="1:19">
      <c r="A5" s="18" t="s">
        <v>30</v>
      </c>
      <c r="B5" s="19"/>
      <c r="C5" s="19">
        <v>548</v>
      </c>
      <c r="D5" s="19"/>
      <c r="E5" s="19"/>
      <c r="F5" s="19" t="s">
        <v>31</v>
      </c>
      <c r="G5" s="19">
        <v>9912151154</v>
      </c>
      <c r="H5" s="14">
        <v>500</v>
      </c>
      <c r="I5" s="14"/>
      <c r="J5" s="14">
        <f>Table345[[#This Row],[CASH]]+Table345[[#This Row],[CARD]]+Table345[[#This Row],[CHEQUE]]+Table345[[#This Row],[RTGS]]</f>
        <v>500</v>
      </c>
      <c r="K5" s="14">
        <v>500</v>
      </c>
      <c r="L5" s="14"/>
      <c r="M5" s="14"/>
      <c r="N5" s="14"/>
      <c r="O5" s="14">
        <f>Table345[[#This Row],[Bill Amount]]-Table345[[#This Row],[Discount Amount]]-Table345[[#This Row],[AMOUNT RECEVIED]]</f>
        <v>0</v>
      </c>
      <c r="P5" s="15">
        <f>IF(Table345[[#This Row],[Due Amount]]&lt;0," ",Table345[[#This Row],[Due Amount]])</f>
        <v>0</v>
      </c>
      <c r="Q5" s="20" t="s">
        <v>30</v>
      </c>
      <c r="R5" s="21"/>
      <c r="S5" s="22"/>
    </row>
    <row r="6" spans="1:19">
      <c r="A6" s="18" t="s">
        <v>30</v>
      </c>
      <c r="B6" s="19">
        <v>377</v>
      </c>
      <c r="C6" s="19"/>
      <c r="D6" s="19" t="s">
        <v>32</v>
      </c>
      <c r="E6" s="19" t="s">
        <v>33</v>
      </c>
      <c r="F6" s="19" t="s">
        <v>34</v>
      </c>
      <c r="G6" s="19">
        <v>9440136208</v>
      </c>
      <c r="H6" s="14">
        <v>11950</v>
      </c>
      <c r="I6" s="14"/>
      <c r="J6" s="14">
        <f>Table345[[#This Row],[CASH]]+Table345[[#This Row],[CARD]]+Table345[[#This Row],[CHEQUE]]+Table345[[#This Row],[RTGS]]</f>
        <v>12189</v>
      </c>
      <c r="K6" s="14"/>
      <c r="L6" s="14">
        <v>12189</v>
      </c>
      <c r="M6" s="14"/>
      <c r="N6" s="14"/>
      <c r="O6" s="14">
        <f>Table345[[#This Row],[Bill Amount]]-Table345[[#This Row],[Discount Amount]]-Table345[[#This Row],[AMOUNT RECEVIED]]</f>
        <v>-239</v>
      </c>
      <c r="P6" s="15" t="str">
        <f>IF(Table345[[#This Row],[Due Amount]]&lt;0," ",Table345[[#This Row],[Due Amount]])</f>
        <v xml:space="preserve"> </v>
      </c>
      <c r="Q6" s="20" t="s">
        <v>30</v>
      </c>
      <c r="R6" s="21" t="s">
        <v>35</v>
      </c>
      <c r="S6" s="22"/>
    </row>
    <row r="7" spans="1:19">
      <c r="A7" s="18" t="s">
        <v>30</v>
      </c>
      <c r="B7" s="19">
        <v>376</v>
      </c>
      <c r="C7" s="19"/>
      <c r="D7" s="19" t="s">
        <v>36</v>
      </c>
      <c r="E7" s="19" t="s">
        <v>37</v>
      </c>
      <c r="F7" s="19" t="s">
        <v>38</v>
      </c>
      <c r="G7" s="19">
        <v>9849065261</v>
      </c>
      <c r="H7" s="14">
        <v>9780</v>
      </c>
      <c r="I7" s="14">
        <v>480</v>
      </c>
      <c r="J7" s="14">
        <f>Table345[[#This Row],[CASH]]+Table345[[#This Row],[CARD]]+Table345[[#This Row],[CHEQUE]]+Table345[[#This Row],[RTGS]]</f>
        <v>9300</v>
      </c>
      <c r="K7" s="14"/>
      <c r="L7" s="14">
        <v>9300</v>
      </c>
      <c r="M7" s="14"/>
      <c r="N7" s="14"/>
      <c r="O7" s="14">
        <f>Table345[[#This Row],[Bill Amount]]-Table345[[#This Row],[Discount Amount]]-Table345[[#This Row],[AMOUNT RECEVIED]]</f>
        <v>0</v>
      </c>
      <c r="P7" s="15">
        <f>IF(Table345[[#This Row],[Due Amount]]&lt;0," ",Table345[[#This Row],[Due Amount]])</f>
        <v>0</v>
      </c>
      <c r="Q7" s="20" t="s">
        <v>30</v>
      </c>
      <c r="R7" s="21"/>
      <c r="S7" s="22"/>
    </row>
    <row r="8" spans="1:19">
      <c r="A8" s="18" t="s">
        <v>39</v>
      </c>
      <c r="B8" s="19">
        <v>380</v>
      </c>
      <c r="C8" s="19"/>
      <c r="D8" s="19" t="s">
        <v>40</v>
      </c>
      <c r="E8" s="19" t="s">
        <v>41</v>
      </c>
      <c r="F8" s="19" t="s">
        <v>42</v>
      </c>
      <c r="G8" s="19">
        <v>9949930853</v>
      </c>
      <c r="H8" s="14">
        <v>16350</v>
      </c>
      <c r="I8" s="14"/>
      <c r="J8" s="14">
        <v>12000</v>
      </c>
      <c r="K8" s="14"/>
      <c r="L8" s="14"/>
      <c r="M8" s="14">
        <v>12000</v>
      </c>
      <c r="N8" s="14"/>
      <c r="O8" s="14">
        <f>Table345[[#This Row],[Bill Amount]]-Table345[[#This Row],[Discount Amount]]-Table345[[#This Row],[AMOUNT RECEVIED]]</f>
        <v>4350</v>
      </c>
      <c r="P8" s="15">
        <f>IF(Table345[[#This Row],[Due Amount]]&lt;0," ",Table345[[#This Row],[Due Amount]])</f>
        <v>4350</v>
      </c>
      <c r="Q8" s="20"/>
      <c r="R8" s="21"/>
      <c r="S8" s="22"/>
    </row>
    <row r="9" spans="1:19">
      <c r="A9" s="18" t="s">
        <v>39</v>
      </c>
      <c r="B9" s="19">
        <v>375</v>
      </c>
      <c r="C9" s="19"/>
      <c r="D9" s="19" t="s">
        <v>43</v>
      </c>
      <c r="E9" s="19" t="s">
        <v>44</v>
      </c>
      <c r="F9" s="19" t="s">
        <v>45</v>
      </c>
      <c r="G9" s="19">
        <v>8011247827</v>
      </c>
      <c r="H9" s="14">
        <v>13825</v>
      </c>
      <c r="I9" s="14">
        <v>325</v>
      </c>
      <c r="J9" s="14">
        <f>Table345[[#This Row],[CASH]]+Table345[[#This Row],[CARD]]+Table345[[#This Row],[CHEQUE]]+Table345[[#This Row],[RTGS]]</f>
        <v>13500</v>
      </c>
      <c r="K9" s="14"/>
      <c r="L9" s="14">
        <v>13500</v>
      </c>
      <c r="M9" s="14"/>
      <c r="N9" s="14"/>
      <c r="O9" s="14">
        <f>Table345[[#This Row],[Bill Amount]]-Table345[[#This Row],[Discount Amount]]-Table345[[#This Row],[AMOUNT RECEVIED]]</f>
        <v>0</v>
      </c>
      <c r="P9" s="15">
        <f>IF(Table345[[#This Row],[Due Amount]]&lt;0," ",Table345[[#This Row],[Due Amount]])</f>
        <v>0</v>
      </c>
      <c r="Q9" s="20" t="s">
        <v>39</v>
      </c>
      <c r="R9" s="21"/>
      <c r="S9" s="22"/>
    </row>
    <row r="10" spans="1:19">
      <c r="A10" s="18" t="s">
        <v>39</v>
      </c>
      <c r="B10" s="19">
        <v>379</v>
      </c>
      <c r="C10" s="19"/>
      <c r="D10" s="19" t="s">
        <v>46</v>
      </c>
      <c r="E10" s="19" t="s">
        <v>47</v>
      </c>
      <c r="F10" s="19" t="s">
        <v>48</v>
      </c>
      <c r="G10" s="19">
        <v>9493135615</v>
      </c>
      <c r="H10" s="14">
        <v>6850</v>
      </c>
      <c r="I10" s="14"/>
      <c r="J10" s="14">
        <f>Table345[[#This Row],[CASH]]+Table345[[#This Row],[CARD]]+Table345[[#This Row],[CHEQUE]]+Table345[[#This Row],[RTGS]]</f>
        <v>6850</v>
      </c>
      <c r="K10" s="14"/>
      <c r="L10" s="14">
        <v>6850</v>
      </c>
      <c r="M10" s="14"/>
      <c r="N10" s="14"/>
      <c r="O10" s="14">
        <f>Table345[[#This Row],[Bill Amount]]-Table345[[#This Row],[Discount Amount]]-Table345[[#This Row],[AMOUNT RECEVIED]]</f>
        <v>0</v>
      </c>
      <c r="P10" s="15">
        <f>IF(Table345[[#This Row],[Due Amount]]&lt;0," ",Table345[[#This Row],[Due Amount]])</f>
        <v>0</v>
      </c>
      <c r="Q10" s="20" t="s">
        <v>39</v>
      </c>
      <c r="R10" s="21"/>
      <c r="S10" s="22"/>
    </row>
    <row r="11" spans="1:19" ht="25.5">
      <c r="A11" s="18" t="s">
        <v>39</v>
      </c>
      <c r="B11" s="19">
        <v>378</v>
      </c>
      <c r="C11" s="19"/>
      <c r="D11" s="19" t="s">
        <v>49</v>
      </c>
      <c r="E11" s="19" t="s">
        <v>50</v>
      </c>
      <c r="F11" s="19" t="s">
        <v>51</v>
      </c>
      <c r="G11" s="19">
        <v>9100184471</v>
      </c>
      <c r="H11" s="14">
        <v>32020</v>
      </c>
      <c r="I11" s="14"/>
      <c r="J11" s="14">
        <f>Table345[[#This Row],[CASH]]+Table345[[#This Row],[CARD]]+Table345[[#This Row],[CHEQUE]]+Table345[[#This Row],[RTGS]]</f>
        <v>30000</v>
      </c>
      <c r="K11" s="14"/>
      <c r="L11" s="14"/>
      <c r="M11" s="14">
        <v>30000</v>
      </c>
      <c r="N11" s="14"/>
      <c r="O11" s="14">
        <f>Table345[[#This Row],[Bill Amount]]-Table345[[#This Row],[Discount Amount]]-Table345[[#This Row],[AMOUNT RECEVIED]]</f>
        <v>2020</v>
      </c>
      <c r="P11" s="15">
        <f>IF(Table345[[#This Row],[Due Amount]]&lt;0," ",Table345[[#This Row],[Due Amount]])</f>
        <v>2020</v>
      </c>
      <c r="Q11" s="20"/>
      <c r="R11" s="21" t="s">
        <v>52</v>
      </c>
      <c r="S11" s="22"/>
    </row>
    <row r="12" spans="1:19">
      <c r="A12" s="18" t="s">
        <v>39</v>
      </c>
      <c r="B12" s="19">
        <v>381</v>
      </c>
      <c r="C12" s="19"/>
      <c r="D12" s="19" t="s">
        <v>53</v>
      </c>
      <c r="E12" s="19" t="s">
        <v>54</v>
      </c>
      <c r="F12" s="19" t="s">
        <v>55</v>
      </c>
      <c r="G12" s="19">
        <v>9246612121</v>
      </c>
      <c r="H12" s="14">
        <v>9065</v>
      </c>
      <c r="I12" s="14"/>
      <c r="J12" s="14">
        <f>Table345[[#This Row],[CASH]]+Table345[[#This Row],[CARD]]+Table345[[#This Row],[CHEQUE]]+Table345[[#This Row],[RTGS]]</f>
        <v>0</v>
      </c>
      <c r="K12" s="14"/>
      <c r="L12" s="14"/>
      <c r="M12" s="14"/>
      <c r="N12" s="14"/>
      <c r="O12" s="14">
        <f>Table345[[#This Row],[Bill Amount]]-Table345[[#This Row],[Discount Amount]]-Table345[[#This Row],[AMOUNT RECEVIED]]</f>
        <v>9065</v>
      </c>
      <c r="P12" s="15">
        <f>IF(Table345[[#This Row],[Due Amount]]&lt;0," ",Table345[[#This Row],[Due Amount]])</f>
        <v>9065</v>
      </c>
      <c r="Q12" s="20"/>
      <c r="R12" s="21"/>
      <c r="S12" s="22"/>
    </row>
    <row r="13" spans="1:19">
      <c r="A13" s="18" t="s">
        <v>56</v>
      </c>
      <c r="B13" s="19">
        <v>383</v>
      </c>
      <c r="C13" s="19"/>
      <c r="D13" s="19" t="s">
        <v>57</v>
      </c>
      <c r="E13" s="19" t="s">
        <v>58</v>
      </c>
      <c r="F13" s="19" t="s">
        <v>59</v>
      </c>
      <c r="G13" s="19">
        <v>9701711974</v>
      </c>
      <c r="H13" s="14">
        <v>3950</v>
      </c>
      <c r="I13" s="14"/>
      <c r="J13" s="14">
        <f>Table345[[#This Row],[CASH]]+Table345[[#This Row],[CARD]]+Table345[[#This Row],[CHEQUE]]+Table345[[#This Row],[RTGS]]</f>
        <v>3950</v>
      </c>
      <c r="K13" s="14"/>
      <c r="L13" s="14"/>
      <c r="M13" s="14">
        <v>3950</v>
      </c>
      <c r="N13" s="14"/>
      <c r="O13" s="14">
        <f>Table345[[#This Row],[Bill Amount]]-Table345[[#This Row],[Discount Amount]]-Table345[[#This Row],[AMOUNT RECEVIED]]</f>
        <v>0</v>
      </c>
      <c r="P13" s="15">
        <f>IF(Table345[[#This Row],[Due Amount]]&lt;0," ",Table345[[#This Row],[Due Amount]])</f>
        <v>0</v>
      </c>
      <c r="Q13" s="20"/>
      <c r="R13" s="21"/>
      <c r="S13" s="22"/>
    </row>
    <row r="14" spans="1:19">
      <c r="A14" s="18" t="s">
        <v>56</v>
      </c>
      <c r="B14" s="19">
        <v>382</v>
      </c>
      <c r="C14" s="19"/>
      <c r="D14" s="19" t="s">
        <v>60</v>
      </c>
      <c r="E14" s="19" t="s">
        <v>61</v>
      </c>
      <c r="F14" s="19" t="s">
        <v>62</v>
      </c>
      <c r="G14" s="19">
        <v>8826008719</v>
      </c>
      <c r="H14" s="14">
        <v>29380</v>
      </c>
      <c r="I14" s="14"/>
      <c r="J14" s="14">
        <f>Table345[[#This Row],[CASH]]+Table345[[#This Row],[CARD]]+Table345[[#This Row],[CHEQUE]]+Table345[[#This Row],[RTGS]]</f>
        <v>29967</v>
      </c>
      <c r="K14" s="14"/>
      <c r="L14" s="14">
        <v>29967</v>
      </c>
      <c r="M14" s="14"/>
      <c r="N14" s="14"/>
      <c r="O14" s="14">
        <f>Table345[[#This Row],[Bill Amount]]-Table345[[#This Row],[Discount Amount]]-Table345[[#This Row],[AMOUNT RECEVIED]]</f>
        <v>-587</v>
      </c>
      <c r="P14" s="15" t="str">
        <f>IF(Table345[[#This Row],[Due Amount]]&lt;0," ",Table345[[#This Row],[Due Amount]])</f>
        <v xml:space="preserve"> </v>
      </c>
      <c r="Q14" s="20"/>
      <c r="R14" s="21"/>
      <c r="S14" s="22"/>
    </row>
    <row r="15" spans="1:19">
      <c r="A15" s="18" t="s">
        <v>56</v>
      </c>
      <c r="B15" s="19">
        <v>385</v>
      </c>
      <c r="C15" s="19"/>
      <c r="D15" s="19" t="s">
        <v>63</v>
      </c>
      <c r="E15" s="19" t="s">
        <v>64</v>
      </c>
      <c r="F15" s="19" t="s">
        <v>65</v>
      </c>
      <c r="G15" s="19">
        <v>9848686858</v>
      </c>
      <c r="H15" s="14">
        <v>19410</v>
      </c>
      <c r="I15" s="14"/>
      <c r="J15" s="14">
        <f>Table345[[#This Row],[CASH]]+Table345[[#This Row],[CARD]]+Table345[[#This Row],[CHEQUE]]+Table345[[#This Row],[RTGS]]</f>
        <v>19410</v>
      </c>
      <c r="K15" s="14"/>
      <c r="L15" s="14"/>
      <c r="M15" s="14">
        <v>19410</v>
      </c>
      <c r="N15" s="14"/>
      <c r="O15" s="14">
        <f>Table345[[#This Row],[Bill Amount]]-Table345[[#This Row],[Discount Amount]]-Table345[[#This Row],[AMOUNT RECEVIED]]</f>
        <v>0</v>
      </c>
      <c r="P15" s="15">
        <f>IF(Table345[[#This Row],[Due Amount]]&lt;0," ",Table345[[#This Row],[Due Amount]])</f>
        <v>0</v>
      </c>
      <c r="Q15" s="20"/>
      <c r="R15" s="21"/>
      <c r="S15" s="22"/>
    </row>
    <row r="16" spans="1:19" ht="25.5">
      <c r="A16" s="18" t="s">
        <v>56</v>
      </c>
      <c r="B16" s="19">
        <v>384</v>
      </c>
      <c r="C16" s="19"/>
      <c r="D16" s="19" t="s">
        <v>66</v>
      </c>
      <c r="E16" s="19" t="s">
        <v>67</v>
      </c>
      <c r="F16" s="19" t="s">
        <v>68</v>
      </c>
      <c r="G16" s="19">
        <v>9963700400</v>
      </c>
      <c r="H16" s="14">
        <v>11300</v>
      </c>
      <c r="I16" s="14"/>
      <c r="J16" s="14">
        <f>Table345[[#This Row],[CASH]]+Table345[[#This Row],[CARD]]+Table345[[#This Row],[CHEQUE]]+Table345[[#This Row],[RTGS]]</f>
        <v>11300</v>
      </c>
      <c r="K16" s="14"/>
      <c r="L16" s="14"/>
      <c r="M16" s="14">
        <v>11300</v>
      </c>
      <c r="N16" s="14"/>
      <c r="O16" s="14">
        <f>Table345[[#This Row],[Bill Amount]]-Table345[[#This Row],[Discount Amount]]-Table345[[#This Row],[AMOUNT RECEVIED]]</f>
        <v>0</v>
      </c>
      <c r="P16" s="15">
        <f>IF(Table345[[#This Row],[Due Amount]]&lt;0," ",Table345[[#This Row],[Due Amount]])</f>
        <v>0</v>
      </c>
      <c r="Q16" s="20" t="s">
        <v>69</v>
      </c>
      <c r="R16" s="21" t="s">
        <v>70</v>
      </c>
      <c r="S16" s="22"/>
    </row>
    <row r="17" spans="1:19">
      <c r="A17" s="18" t="s">
        <v>56</v>
      </c>
      <c r="B17" s="19">
        <v>369</v>
      </c>
      <c r="C17" s="19"/>
      <c r="D17" s="19" t="s">
        <v>71</v>
      </c>
      <c r="E17" s="19" t="s">
        <v>72</v>
      </c>
      <c r="F17" s="19" t="s">
        <v>73</v>
      </c>
      <c r="G17" s="19">
        <v>8886927311</v>
      </c>
      <c r="H17" s="14">
        <v>64600</v>
      </c>
      <c r="I17" s="14"/>
      <c r="J17" s="14">
        <f>Table345[[#This Row],[CASH]]+Table345[[#This Row],[CARD]]+Table345[[#This Row],[CHEQUE]]+Table345[[#This Row],[RTGS]]</f>
        <v>0</v>
      </c>
      <c r="K17" s="14"/>
      <c r="L17" s="14"/>
      <c r="M17" s="14"/>
      <c r="N17" s="14"/>
      <c r="O17" s="14">
        <f>Table345[[#This Row],[Bill Amount]]-Table345[[#This Row],[Discount Amount]]-Table345[[#This Row],[AMOUNT RECEVIED]]</f>
        <v>64600</v>
      </c>
      <c r="P17" s="15">
        <f>IF(Table345[[#This Row],[Due Amount]]&lt;0," ",Table345[[#This Row],[Due Amount]])</f>
        <v>64600</v>
      </c>
      <c r="Q17" s="20"/>
      <c r="R17" s="21"/>
      <c r="S17" s="22"/>
    </row>
    <row r="18" spans="1:19">
      <c r="A18" s="18" t="s">
        <v>56</v>
      </c>
      <c r="B18" s="19"/>
      <c r="C18" s="19">
        <v>549</v>
      </c>
      <c r="D18" s="19" t="s">
        <v>74</v>
      </c>
      <c r="E18" s="19" t="s">
        <v>67</v>
      </c>
      <c r="F18" s="19" t="s">
        <v>75</v>
      </c>
      <c r="G18" s="19">
        <v>9866008859</v>
      </c>
      <c r="H18" s="14">
        <v>950</v>
      </c>
      <c r="I18" s="14"/>
      <c r="J18" s="14">
        <f>Table345[[#This Row],[CASH]]+Table345[[#This Row],[CARD]]+Table345[[#This Row],[CHEQUE]]+Table345[[#This Row],[RTGS]]</f>
        <v>950</v>
      </c>
      <c r="K18" s="14"/>
      <c r="L18" s="14">
        <v>950</v>
      </c>
      <c r="M18" s="14"/>
      <c r="N18" s="14"/>
      <c r="O18" s="14">
        <f>Table345[[#This Row],[Bill Amount]]-Table345[[#This Row],[Discount Amount]]-Table345[[#This Row],[AMOUNT RECEVIED]]</f>
        <v>0</v>
      </c>
      <c r="P18" s="15">
        <f>IF(Table345[[#This Row],[Due Amount]]&lt;0," ",Table345[[#This Row],[Due Amount]])</f>
        <v>0</v>
      </c>
      <c r="Q18" s="20"/>
      <c r="R18" s="21"/>
      <c r="S18" s="22"/>
    </row>
    <row r="19" spans="1:19">
      <c r="A19" s="18" t="s">
        <v>76</v>
      </c>
      <c r="B19" s="19">
        <v>389</v>
      </c>
      <c r="C19" s="19"/>
      <c r="D19" s="19" t="s">
        <v>77</v>
      </c>
      <c r="E19" s="19" t="s">
        <v>78</v>
      </c>
      <c r="F19" s="19" t="s">
        <v>79</v>
      </c>
      <c r="G19" s="19">
        <v>9603385636</v>
      </c>
      <c r="H19" s="14">
        <v>4850</v>
      </c>
      <c r="I19" s="14"/>
      <c r="J19" s="14">
        <f>Table345[[#This Row],[CASH]]+Table345[[#This Row],[CARD]]+Table345[[#This Row],[CHEQUE]]+Table345[[#This Row],[RTGS]]</f>
        <v>4947</v>
      </c>
      <c r="K19" s="14"/>
      <c r="L19" s="14">
        <v>4947</v>
      </c>
      <c r="M19" s="14"/>
      <c r="N19" s="14"/>
      <c r="O19" s="14">
        <f>Table345[[#This Row],[Bill Amount]]-Table345[[#This Row],[Discount Amount]]-Table345[[#This Row],[AMOUNT RECEVIED]]</f>
        <v>-97</v>
      </c>
      <c r="P19" s="15" t="str">
        <f>IF(Table345[[#This Row],[Due Amount]]&lt;0," ",Table345[[#This Row],[Due Amount]])</f>
        <v xml:space="preserve"> </v>
      </c>
      <c r="Q19" s="20"/>
      <c r="R19" s="21"/>
      <c r="S19" s="22"/>
    </row>
    <row r="20" spans="1:19">
      <c r="A20" s="18" t="s">
        <v>76</v>
      </c>
      <c r="B20" s="19">
        <v>388</v>
      </c>
      <c r="C20" s="19"/>
      <c r="D20" s="19" t="s">
        <v>80</v>
      </c>
      <c r="E20" s="19" t="s">
        <v>81</v>
      </c>
      <c r="F20" s="19" t="s">
        <v>82</v>
      </c>
      <c r="G20" s="19">
        <v>8977853472</v>
      </c>
      <c r="H20" s="14">
        <v>8200</v>
      </c>
      <c r="I20" s="14">
        <v>200</v>
      </c>
      <c r="J20" s="14">
        <f>Table345[[#This Row],[CASH]]+Table345[[#This Row],[CARD]]+Table345[[#This Row],[CHEQUE]]+Table345[[#This Row],[RTGS]]</f>
        <v>8000</v>
      </c>
      <c r="K20" s="14">
        <v>8000</v>
      </c>
      <c r="L20" s="14"/>
      <c r="M20" s="14"/>
      <c r="N20" s="14"/>
      <c r="O20" s="14">
        <f>Table345[[#This Row],[Bill Amount]]-Table345[[#This Row],[Discount Amount]]-Table345[[#This Row],[AMOUNT RECEVIED]]</f>
        <v>0</v>
      </c>
      <c r="P20" s="15">
        <f>IF(Table345[[#This Row],[Due Amount]]&lt;0," ",Table345[[#This Row],[Due Amount]])</f>
        <v>0</v>
      </c>
      <c r="Q20" s="20"/>
      <c r="R20" s="21"/>
      <c r="S20" s="22"/>
    </row>
    <row r="21" spans="1:19" ht="12" customHeight="1">
      <c r="A21" s="18" t="s">
        <v>76</v>
      </c>
      <c r="B21" s="19">
        <v>387</v>
      </c>
      <c r="C21" s="19"/>
      <c r="D21" s="19" t="s">
        <v>83</v>
      </c>
      <c r="E21" s="19" t="s">
        <v>84</v>
      </c>
      <c r="F21" s="19" t="s">
        <v>85</v>
      </c>
      <c r="G21" s="19">
        <v>9440057007</v>
      </c>
      <c r="H21" s="14">
        <v>14546</v>
      </c>
      <c r="I21" s="14">
        <v>500</v>
      </c>
      <c r="J21" s="14">
        <f>Table345[[#This Row],[CASH]]+Table345[[#This Row],[CARD]]+Table345[[#This Row],[CHEQUE]]+Table345[[#This Row],[RTGS]]</f>
        <v>14046</v>
      </c>
      <c r="K21" s="14"/>
      <c r="L21" s="14">
        <v>14046</v>
      </c>
      <c r="M21" s="14"/>
      <c r="N21" s="14"/>
      <c r="O21" s="14">
        <f>Table345[[#This Row],[Bill Amount]]-Table345[[#This Row],[Discount Amount]]-Table345[[#This Row],[AMOUNT RECEVIED]]</f>
        <v>0</v>
      </c>
      <c r="P21" s="15">
        <f>IF(Table345[[#This Row],[Due Amount]]&lt;0," ",Table345[[#This Row],[Due Amount]])</f>
        <v>0</v>
      </c>
      <c r="Q21" s="20"/>
      <c r="R21" s="21"/>
      <c r="S21" s="22"/>
    </row>
    <row r="22" spans="1:19">
      <c r="A22" s="24" t="s">
        <v>86</v>
      </c>
      <c r="B22" s="25">
        <v>390</v>
      </c>
      <c r="C22" s="19"/>
      <c r="D22" s="25" t="s">
        <v>87</v>
      </c>
      <c r="E22" s="25" t="s">
        <v>88</v>
      </c>
      <c r="F22" s="25" t="s">
        <v>89</v>
      </c>
      <c r="G22" s="25">
        <v>8978262826</v>
      </c>
      <c r="H22" s="26">
        <v>17027</v>
      </c>
      <c r="I22" s="14"/>
      <c r="J22" s="14">
        <f>Table345[[#This Row],[CASH]]+Table345[[#This Row],[CARD]]+Table345[[#This Row],[CHEQUE]]+Table345[[#This Row],[RTGS]]</f>
        <v>17027</v>
      </c>
      <c r="K22" s="14"/>
      <c r="L22" s="26">
        <v>17027</v>
      </c>
      <c r="M22" s="14"/>
      <c r="N22" s="14"/>
      <c r="O22" s="14">
        <f>Table345[[#This Row],[Bill Amount]]-Table345[[#This Row],[Discount Amount]]-Table345[[#This Row],[AMOUNT RECEVIED]]</f>
        <v>0</v>
      </c>
      <c r="P22" s="15">
        <f>IF(Table345[[#This Row],[Due Amount]]&lt;0," ",Table345[[#This Row],[Due Amount]])</f>
        <v>0</v>
      </c>
      <c r="Q22" s="27"/>
      <c r="R22" s="28"/>
      <c r="S22" s="22"/>
    </row>
    <row r="23" spans="1:19">
      <c r="A23" s="18" t="s">
        <v>86</v>
      </c>
      <c r="B23" s="19">
        <v>392</v>
      </c>
      <c r="C23" s="19"/>
      <c r="D23" s="19" t="s">
        <v>90</v>
      </c>
      <c r="E23" s="19" t="s">
        <v>91</v>
      </c>
      <c r="F23" s="19" t="s">
        <v>92</v>
      </c>
      <c r="G23" s="19">
        <v>9298753981</v>
      </c>
      <c r="H23" s="14">
        <v>9545</v>
      </c>
      <c r="I23" s="14">
        <v>145</v>
      </c>
      <c r="J23" s="14">
        <v>9400</v>
      </c>
      <c r="K23" s="14"/>
      <c r="L23" s="14">
        <v>9400</v>
      </c>
      <c r="M23" s="14"/>
      <c r="N23" s="14"/>
      <c r="O23" s="14">
        <f>Table345[[#This Row],[Bill Amount]]-Table345[[#This Row],[Discount Amount]]-Table345[[#This Row],[AMOUNT RECEVIED]]</f>
        <v>0</v>
      </c>
      <c r="P23" s="15">
        <f>IF(Table345[[#This Row],[Due Amount]]&lt;0," ",Table345[[#This Row],[Due Amount]])</f>
        <v>0</v>
      </c>
      <c r="Q23" s="20"/>
      <c r="R23" s="21"/>
      <c r="S23" s="22"/>
    </row>
    <row r="24" spans="1:19">
      <c r="A24" s="18" t="s">
        <v>86</v>
      </c>
      <c r="B24" s="19">
        <v>391</v>
      </c>
      <c r="C24" s="19"/>
      <c r="D24" s="19" t="s">
        <v>93</v>
      </c>
      <c r="E24" s="19" t="s">
        <v>94</v>
      </c>
      <c r="F24" s="19" t="s">
        <v>95</v>
      </c>
      <c r="G24" s="19">
        <v>90522893305</v>
      </c>
      <c r="H24" s="14">
        <v>9800</v>
      </c>
      <c r="I24" s="14"/>
      <c r="J24" s="14">
        <f>Table345[[#This Row],[CASH]]+Table345[[#This Row],[CARD]]+Table345[[#This Row],[CHEQUE]]+Table345[[#This Row],[RTGS]]</f>
        <v>10000</v>
      </c>
      <c r="K24" s="14"/>
      <c r="L24" s="14">
        <v>10000</v>
      </c>
      <c r="M24" s="14"/>
      <c r="N24" s="14"/>
      <c r="O24" s="14">
        <f>Table345[[#This Row],[Bill Amount]]-Table345[[#This Row],[Discount Amount]]-Table345[[#This Row],[AMOUNT RECEVIED]]</f>
        <v>-200</v>
      </c>
      <c r="P24" s="15" t="str">
        <f>IF(Table345[[#This Row],[Due Amount]]&lt;0," ",Table345[[#This Row],[Due Amount]])</f>
        <v xml:space="preserve"> </v>
      </c>
      <c r="Q24" s="20"/>
      <c r="R24" s="21"/>
      <c r="S24" s="22"/>
    </row>
    <row r="25" spans="1:19">
      <c r="A25" s="18" t="s">
        <v>96</v>
      </c>
      <c r="B25" s="19"/>
      <c r="C25" s="19">
        <v>550</v>
      </c>
      <c r="D25" s="19" t="s">
        <v>97</v>
      </c>
      <c r="E25" s="19" t="s">
        <v>98</v>
      </c>
      <c r="F25" s="19" t="s">
        <v>99</v>
      </c>
      <c r="G25" s="29">
        <v>9847293067</v>
      </c>
      <c r="H25" s="14">
        <v>200</v>
      </c>
      <c r="I25" s="14"/>
      <c r="J25" s="14">
        <f>Table345[[#This Row],[CASH]]+Table345[[#This Row],[CARD]]+Table345[[#This Row],[CHEQUE]]+Table345[[#This Row],[RTGS]]</f>
        <v>200</v>
      </c>
      <c r="K25" s="14">
        <v>200</v>
      </c>
      <c r="L25" s="14"/>
      <c r="M25" s="14"/>
      <c r="N25" s="14"/>
      <c r="O25" s="14">
        <f>Table345[[#This Row],[Bill Amount]]-Table345[[#This Row],[Discount Amount]]-Table345[[#This Row],[AMOUNT RECEVIED]]</f>
        <v>0</v>
      </c>
      <c r="P25" s="15">
        <f>IF(Table345[[#This Row],[Due Amount]]&lt;0," ",Table345[[#This Row],[Due Amount]])</f>
        <v>0</v>
      </c>
      <c r="Q25" s="20"/>
      <c r="R25" s="21"/>
      <c r="S25" s="22"/>
    </row>
    <row r="26" spans="1:19">
      <c r="A26" s="18" t="s">
        <v>100</v>
      </c>
      <c r="B26" s="19">
        <v>393</v>
      </c>
      <c r="C26" s="19"/>
      <c r="D26" s="19" t="s">
        <v>101</v>
      </c>
      <c r="E26" s="19" t="s">
        <v>102</v>
      </c>
      <c r="F26" s="19" t="s">
        <v>103</v>
      </c>
      <c r="G26" s="19">
        <v>7386988140</v>
      </c>
      <c r="H26" s="14">
        <v>7540</v>
      </c>
      <c r="I26" s="14"/>
      <c r="J26" s="14">
        <f>Table345[[#This Row],[CASH]]+Table345[[#This Row],[CARD]]+Table345[[#This Row],[CHEQUE]]+Table345[[#This Row],[RTGS]]</f>
        <v>7690</v>
      </c>
      <c r="K26" s="14"/>
      <c r="L26" s="14">
        <v>7690</v>
      </c>
      <c r="M26" s="14"/>
      <c r="N26" s="14"/>
      <c r="O26" s="14">
        <f>Table345[[#This Row],[Bill Amount]]-Table345[[#This Row],[Discount Amount]]-Table345[[#This Row],[AMOUNT RECEVIED]]</f>
        <v>-150</v>
      </c>
      <c r="P26" s="15" t="str">
        <f>IF(Table345[[#This Row],[Due Amount]]&lt;0," ",Table345[[#This Row],[Due Amount]])</f>
        <v xml:space="preserve"> </v>
      </c>
      <c r="Q26" s="21"/>
      <c r="R26" s="21"/>
      <c r="S26" s="22"/>
    </row>
    <row r="27" spans="1:19">
      <c r="A27" s="18" t="s">
        <v>100</v>
      </c>
      <c r="B27" s="19"/>
      <c r="C27" s="19">
        <v>551</v>
      </c>
      <c r="D27" s="19" t="s">
        <v>104</v>
      </c>
      <c r="E27" s="19" t="s">
        <v>105</v>
      </c>
      <c r="F27" s="19" t="s">
        <v>106</v>
      </c>
      <c r="G27" s="19">
        <v>9440066004</v>
      </c>
      <c r="H27" s="14">
        <v>2300</v>
      </c>
      <c r="I27" s="14">
        <v>0</v>
      </c>
      <c r="J27" s="14">
        <f>Table345[[#This Row],[CASH]]+Table345[[#This Row],[CARD]]+Table345[[#This Row],[CHEQUE]]+Table345[[#This Row],[RTGS]]</f>
        <v>0</v>
      </c>
      <c r="K27" s="14"/>
      <c r="L27" s="14"/>
      <c r="M27" s="14"/>
      <c r="N27" s="14"/>
      <c r="O27" s="14">
        <f>Table345[[#This Row],[Bill Amount]]-Table345[[#This Row],[Discount Amount]]-Table345[[#This Row],[AMOUNT RECEVIED]]</f>
        <v>2300</v>
      </c>
      <c r="P27" s="15">
        <f>IF(Table345[[#This Row],[Due Amount]]&lt;0," ",Table345[[#This Row],[Due Amount]])</f>
        <v>2300</v>
      </c>
      <c r="Q27" s="20"/>
      <c r="R27" s="21"/>
      <c r="S27" s="22"/>
    </row>
    <row r="28" spans="1:19">
      <c r="A28" s="18" t="s">
        <v>100</v>
      </c>
      <c r="B28" s="19"/>
      <c r="C28" s="19">
        <v>552</v>
      </c>
      <c r="D28" s="19" t="s">
        <v>107</v>
      </c>
      <c r="E28" s="19" t="s">
        <v>108</v>
      </c>
      <c r="F28" s="19" t="s">
        <v>109</v>
      </c>
      <c r="G28" s="19">
        <v>9177777690</v>
      </c>
      <c r="H28" s="14">
        <v>1350</v>
      </c>
      <c r="I28" s="14">
        <v>50</v>
      </c>
      <c r="J28" s="14">
        <f>Table345[[#This Row],[CASH]]+Table345[[#This Row],[CARD]]+Table345[[#This Row],[CHEQUE]]+Table345[[#This Row],[RTGS]]</f>
        <v>1300</v>
      </c>
      <c r="K28" s="14"/>
      <c r="L28" s="14"/>
      <c r="M28" s="14"/>
      <c r="N28" s="14">
        <v>1300</v>
      </c>
      <c r="O28" s="14">
        <f>Table345[[#This Row],[Bill Amount]]-Table345[[#This Row],[Discount Amount]]-Table345[[#This Row],[AMOUNT RECEVIED]]</f>
        <v>0</v>
      </c>
      <c r="P28" s="15">
        <f>IF(Table345[[#This Row],[Due Amount]]&lt;0," ",Table345[[#This Row],[Due Amount]])</f>
        <v>0</v>
      </c>
      <c r="Q28" s="20"/>
      <c r="R28" s="21"/>
      <c r="S28" s="22"/>
    </row>
    <row r="29" spans="1:19" ht="38.25">
      <c r="A29" s="18" t="s">
        <v>110</v>
      </c>
      <c r="B29" s="19">
        <v>394</v>
      </c>
      <c r="C29" s="19"/>
      <c r="D29" s="19" t="s">
        <v>111</v>
      </c>
      <c r="E29" s="19" t="s">
        <v>91</v>
      </c>
      <c r="F29" s="19" t="s">
        <v>112</v>
      </c>
      <c r="G29" s="19">
        <v>9177464419</v>
      </c>
      <c r="H29" s="14">
        <v>23789</v>
      </c>
      <c r="I29" s="14">
        <v>0</v>
      </c>
      <c r="J29" s="14">
        <f>Table345[[#This Row],[CASH]]+Table345[[#This Row],[CARD]]+Table345[[#This Row],[CHEQUE]]+Table345[[#This Row],[RTGS]]</f>
        <v>23789</v>
      </c>
      <c r="K29" s="14">
        <v>2000</v>
      </c>
      <c r="L29" s="14">
        <v>21789</v>
      </c>
      <c r="M29" s="14"/>
      <c r="N29" s="14"/>
      <c r="O29" s="14">
        <f>Table345[[#This Row],[Bill Amount]]-Table345[[#This Row],[Discount Amount]]-Table345[[#This Row],[AMOUNT RECEVIED]]</f>
        <v>0</v>
      </c>
      <c r="P29" s="15">
        <f>IF(Table345[[#This Row],[Due Amount]]&lt;0," ",Table345[[#This Row],[Due Amount]])</f>
        <v>0</v>
      </c>
      <c r="Q29" s="21" t="s">
        <v>113</v>
      </c>
      <c r="R29" s="21" t="s">
        <v>114</v>
      </c>
      <c r="S29" s="22"/>
    </row>
    <row r="30" spans="1:19">
      <c r="A30" s="19" t="s">
        <v>110</v>
      </c>
      <c r="B30" s="19"/>
      <c r="C30" s="19">
        <v>553</v>
      </c>
      <c r="D30" s="19" t="s">
        <v>115</v>
      </c>
      <c r="E30" s="19" t="s">
        <v>67</v>
      </c>
      <c r="F30" s="19" t="s">
        <v>116</v>
      </c>
      <c r="G30" s="19">
        <v>9849636931</v>
      </c>
      <c r="H30" s="14">
        <v>700</v>
      </c>
      <c r="I30" s="14">
        <v>0</v>
      </c>
      <c r="J30" s="14">
        <f>Table345[[#This Row],[CASH]]+Table345[[#This Row],[CARD]]+Table345[[#This Row],[CHEQUE]]+Table345[[#This Row],[RTGS]]</f>
        <v>700</v>
      </c>
      <c r="K30" s="14">
        <v>700</v>
      </c>
      <c r="L30" s="14"/>
      <c r="M30" s="14"/>
      <c r="N30" s="14"/>
      <c r="O30" s="14">
        <f>Table345[[#This Row],[Bill Amount]]-Table345[[#This Row],[Discount Amount]]-Table345[[#This Row],[AMOUNT RECEVIED]]</f>
        <v>0</v>
      </c>
      <c r="P30" s="15">
        <f>IF(Table345[[#This Row],[Due Amount]]&lt;0," ",Table345[[#This Row],[Due Amount]])</f>
        <v>0</v>
      </c>
      <c r="Q30" s="21"/>
      <c r="R30" s="21"/>
      <c r="S30" s="22"/>
    </row>
    <row r="31" spans="1:19">
      <c r="A31" s="19" t="s">
        <v>110</v>
      </c>
      <c r="B31" s="19"/>
      <c r="C31" s="19">
        <v>554</v>
      </c>
      <c r="D31" s="19" t="s">
        <v>117</v>
      </c>
      <c r="E31" s="19" t="s">
        <v>118</v>
      </c>
      <c r="F31" s="19" t="s">
        <v>119</v>
      </c>
      <c r="G31" s="30">
        <v>27121234</v>
      </c>
      <c r="H31" s="14">
        <v>1500</v>
      </c>
      <c r="I31" s="14">
        <v>300</v>
      </c>
      <c r="J31" s="14">
        <f>Table345[[#This Row],[CASH]]+Table345[[#This Row],[CARD]]+Table345[[#This Row],[CHEQUE]]+Table345[[#This Row],[RTGS]]</f>
        <v>1200</v>
      </c>
      <c r="K31" s="14"/>
      <c r="L31" s="14">
        <v>1200</v>
      </c>
      <c r="M31" s="14"/>
      <c r="N31" s="14"/>
      <c r="O31" s="14">
        <f>Table345[[#This Row],[Bill Amount]]-Table345[[#This Row],[Discount Amount]]-Table345[[#This Row],[AMOUNT RECEVIED]]</f>
        <v>0</v>
      </c>
      <c r="P31" s="15">
        <f>IF(Table345[[#This Row],[Due Amount]]&lt;0," ",Table345[[#This Row],[Due Amount]])</f>
        <v>0</v>
      </c>
      <c r="Q31" s="20" t="s">
        <v>110</v>
      </c>
      <c r="R31" s="21"/>
      <c r="S31" s="22"/>
    </row>
    <row r="32" spans="1:19">
      <c r="A32" s="18" t="s">
        <v>113</v>
      </c>
      <c r="B32" s="19">
        <v>395</v>
      </c>
      <c r="C32" s="19"/>
      <c r="D32" s="19" t="s">
        <v>120</v>
      </c>
      <c r="E32" s="19" t="s">
        <v>121</v>
      </c>
      <c r="F32" s="19" t="s">
        <v>122</v>
      </c>
      <c r="G32" s="19">
        <v>8885066640</v>
      </c>
      <c r="H32" s="14">
        <v>12430</v>
      </c>
      <c r="I32" s="14"/>
      <c r="J32" s="14">
        <f>Table345[[#This Row],[CASH]]+Table345[[#This Row],[CARD]]+Table345[[#This Row],[CHEQUE]]+Table345[[#This Row],[RTGS]]</f>
        <v>12600</v>
      </c>
      <c r="K32" s="14"/>
      <c r="L32" s="14">
        <v>12600</v>
      </c>
      <c r="M32" s="14"/>
      <c r="N32" s="14"/>
      <c r="O32" s="14">
        <f>Table345[[#This Row],[Bill Amount]]-Table345[[#This Row],[Discount Amount]]-Table345[[#This Row],[AMOUNT RECEVIED]]</f>
        <v>-170</v>
      </c>
      <c r="P32" s="15" t="str">
        <f>IF(Table345[[#This Row],[Due Amount]]&lt;0," ",Table345[[#This Row],[Due Amount]])</f>
        <v xml:space="preserve"> </v>
      </c>
      <c r="Q32" s="20"/>
      <c r="R32" s="21"/>
      <c r="S32" s="22"/>
    </row>
    <row r="33" spans="1:19">
      <c r="A33" s="19" t="s">
        <v>113</v>
      </c>
      <c r="B33" s="19"/>
      <c r="C33" s="19">
        <v>555</v>
      </c>
      <c r="D33" s="19" t="s">
        <v>123</v>
      </c>
      <c r="E33" s="19" t="s">
        <v>72</v>
      </c>
      <c r="F33" s="19" t="s">
        <v>124</v>
      </c>
      <c r="G33" s="19">
        <v>9652270687</v>
      </c>
      <c r="H33" s="14">
        <v>300</v>
      </c>
      <c r="I33" s="14">
        <v>0</v>
      </c>
      <c r="J33" s="14">
        <f>Table345[[#This Row],[CASH]]+Table345[[#This Row],[CARD]]+Table345[[#This Row],[CHEQUE]]+Table345[[#This Row],[RTGS]]</f>
        <v>300</v>
      </c>
      <c r="K33" s="14">
        <v>300</v>
      </c>
      <c r="L33" s="14"/>
      <c r="M33" s="14"/>
      <c r="N33" s="14"/>
      <c r="O33" s="14">
        <f>Table345[[#This Row],[Bill Amount]]-Table345[[#This Row],[Discount Amount]]-Table345[[#This Row],[AMOUNT RECEVIED]]</f>
        <v>0</v>
      </c>
      <c r="P33" s="15">
        <f>IF(Table345[[#This Row],[Due Amount]]&lt;0," ",Table345[[#This Row],[Due Amount]])</f>
        <v>0</v>
      </c>
      <c r="Q33" s="21"/>
      <c r="R33" s="21"/>
      <c r="S33" s="22"/>
    </row>
    <row r="34" spans="1:19">
      <c r="A34" s="19" t="s">
        <v>113</v>
      </c>
      <c r="B34" s="19"/>
      <c r="C34" s="19">
        <v>556</v>
      </c>
      <c r="D34" s="19" t="s">
        <v>125</v>
      </c>
      <c r="E34" s="19" t="s">
        <v>126</v>
      </c>
      <c r="F34" s="19" t="s">
        <v>127</v>
      </c>
      <c r="G34" s="19"/>
      <c r="H34" s="14">
        <v>3700</v>
      </c>
      <c r="I34" s="14"/>
      <c r="J34" s="14">
        <f>Table345[[#This Row],[CASH]]+Table345[[#This Row],[CARD]]+Table345[[#This Row],[CHEQUE]]+Table345[[#This Row],[RTGS]]</f>
        <v>3700</v>
      </c>
      <c r="K34" s="14">
        <v>3700</v>
      </c>
      <c r="L34" s="14"/>
      <c r="M34" s="14"/>
      <c r="N34" s="14"/>
      <c r="O34" s="14">
        <f>Table345[[#This Row],[Bill Amount]]-Table345[[#This Row],[Discount Amount]]-Table345[[#This Row],[AMOUNT RECEVIED]]</f>
        <v>0</v>
      </c>
      <c r="P34" s="15">
        <f>IF(Table345[[#This Row],[Due Amount]]&lt;0," ",Table345[[#This Row],[Due Amount]])</f>
        <v>0</v>
      </c>
      <c r="Q34" s="20"/>
      <c r="R34" s="21"/>
      <c r="S34" s="22"/>
    </row>
    <row r="35" spans="1:19">
      <c r="A35" s="18" t="s">
        <v>128</v>
      </c>
      <c r="B35" s="19">
        <v>396</v>
      </c>
      <c r="C35" s="19"/>
      <c r="D35" s="19" t="s">
        <v>63</v>
      </c>
      <c r="E35" s="19" t="s">
        <v>64</v>
      </c>
      <c r="F35" s="19" t="s">
        <v>65</v>
      </c>
      <c r="G35" s="19">
        <v>9848686858</v>
      </c>
      <c r="H35" s="14">
        <v>35650</v>
      </c>
      <c r="I35" s="14">
        <v>0</v>
      </c>
      <c r="J35" s="14">
        <f>Table345[[#This Row],[CASH]]+Table345[[#This Row],[CARD]]+Table345[[#This Row],[CHEQUE]]+Table345[[#This Row],[RTGS]]</f>
        <v>35650</v>
      </c>
      <c r="K35" s="14"/>
      <c r="L35" s="14"/>
      <c r="M35" s="14">
        <v>35650</v>
      </c>
      <c r="N35" s="14"/>
      <c r="O35" s="14">
        <f>Table345[[#This Row],[Bill Amount]]-Table345[[#This Row],[Discount Amount]]-Table345[[#This Row],[AMOUNT RECEVIED]]</f>
        <v>0</v>
      </c>
      <c r="P35" s="15">
        <f>IF(Table345[[#This Row],[Due Amount]]&lt;0," ",Table345[[#This Row],[Due Amount]])</f>
        <v>0</v>
      </c>
      <c r="Q35" s="21" t="s">
        <v>129</v>
      </c>
      <c r="R35" s="21"/>
      <c r="S35" s="22"/>
    </row>
    <row r="36" spans="1:19">
      <c r="A36" s="18" t="s">
        <v>128</v>
      </c>
      <c r="B36" s="19">
        <v>398</v>
      </c>
      <c r="C36" s="19"/>
      <c r="D36" s="19" t="s">
        <v>130</v>
      </c>
      <c r="E36" s="19" t="s">
        <v>131</v>
      </c>
      <c r="F36" s="19" t="s">
        <v>132</v>
      </c>
      <c r="G36" s="19">
        <v>9492528323</v>
      </c>
      <c r="H36" s="14">
        <v>1250</v>
      </c>
      <c r="I36" s="14"/>
      <c r="J36" s="14">
        <f>Table345[[#This Row],[CASH]]+Table345[[#This Row],[CARD]]+Table345[[#This Row],[CHEQUE]]+Table345[[#This Row],[RTGS]]</f>
        <v>1250</v>
      </c>
      <c r="K36" s="14">
        <v>1250</v>
      </c>
      <c r="L36" s="14"/>
      <c r="M36" s="14"/>
      <c r="N36" s="14"/>
      <c r="O36" s="14">
        <f>Table345[[#This Row],[Bill Amount]]-Table345[[#This Row],[Discount Amount]]-Table345[[#This Row],[AMOUNT RECEVIED]]</f>
        <v>0</v>
      </c>
      <c r="P36" s="15">
        <f>IF(Table345[[#This Row],[Due Amount]]&lt;0," ",Table345[[#This Row],[Due Amount]])</f>
        <v>0</v>
      </c>
      <c r="Q36" s="20" t="s">
        <v>133</v>
      </c>
      <c r="R36" s="21"/>
      <c r="S36" s="22"/>
    </row>
    <row r="37" spans="1:19">
      <c r="A37" s="18" t="s">
        <v>128</v>
      </c>
      <c r="B37" s="19">
        <v>399</v>
      </c>
      <c r="C37" s="19"/>
      <c r="D37" s="19" t="s">
        <v>134</v>
      </c>
      <c r="E37" s="19" t="s">
        <v>135</v>
      </c>
      <c r="F37" s="19" t="s">
        <v>136</v>
      </c>
      <c r="G37" s="19">
        <v>9848721950</v>
      </c>
      <c r="H37" s="14">
        <v>5500</v>
      </c>
      <c r="I37" s="14"/>
      <c r="J37" s="14">
        <f>Table345[[#This Row],[CASH]]+Table345[[#This Row],[CARD]]+Table345[[#This Row],[CHEQUE]]+Table345[[#This Row],[RTGS]]</f>
        <v>5610</v>
      </c>
      <c r="K37" s="14"/>
      <c r="L37" s="14">
        <v>5610</v>
      </c>
      <c r="M37" s="14"/>
      <c r="N37" s="14"/>
      <c r="O37" s="14">
        <f>Table345[[#This Row],[Bill Amount]]-Table345[[#This Row],[Discount Amount]]-Table345[[#This Row],[AMOUNT RECEVIED]]</f>
        <v>-110</v>
      </c>
      <c r="P37" s="15" t="str">
        <f>IF(Table345[[#This Row],[Due Amount]]&lt;0," ",Table345[[#This Row],[Due Amount]])</f>
        <v xml:space="preserve"> </v>
      </c>
      <c r="Q37" s="20"/>
      <c r="R37" s="21"/>
      <c r="S37" s="22"/>
    </row>
    <row r="38" spans="1:19">
      <c r="A38" s="19" t="s">
        <v>128</v>
      </c>
      <c r="B38" s="19"/>
      <c r="C38" s="19">
        <v>557</v>
      </c>
      <c r="D38" s="19" t="s">
        <v>137</v>
      </c>
      <c r="E38" s="19" t="s">
        <v>72</v>
      </c>
      <c r="F38" s="19" t="s">
        <v>138</v>
      </c>
      <c r="G38" s="19">
        <v>9494526454</v>
      </c>
      <c r="H38" s="14">
        <v>500</v>
      </c>
      <c r="I38" s="14">
        <v>0</v>
      </c>
      <c r="J38" s="14">
        <f>Table345[[#This Row],[CASH]]+Table345[[#This Row],[CARD]]+Table345[[#This Row],[CHEQUE]]+Table345[[#This Row],[RTGS]]</f>
        <v>510</v>
      </c>
      <c r="K38" s="14"/>
      <c r="L38" s="14">
        <v>510</v>
      </c>
      <c r="M38" s="14"/>
      <c r="N38" s="14"/>
      <c r="O38" s="14">
        <f>Table345[[#This Row],[Bill Amount]]-Table345[[#This Row],[Discount Amount]]-Table345[[#This Row],[AMOUNT RECEVIED]]</f>
        <v>-10</v>
      </c>
      <c r="P38" s="15" t="str">
        <f>IF(Table345[[#This Row],[Due Amount]]&lt;0," ",Table345[[#This Row],[Due Amount]])</f>
        <v xml:space="preserve"> </v>
      </c>
      <c r="Q38" s="21"/>
      <c r="R38" s="21"/>
      <c r="S38" s="22"/>
    </row>
    <row r="39" spans="1:19">
      <c r="A39" s="18" t="s">
        <v>128</v>
      </c>
      <c r="B39" s="19"/>
      <c r="C39" s="19">
        <v>558</v>
      </c>
      <c r="D39" s="19" t="s">
        <v>139</v>
      </c>
      <c r="E39" s="19" t="s">
        <v>131</v>
      </c>
      <c r="F39" s="19" t="s">
        <v>140</v>
      </c>
      <c r="G39" s="19"/>
      <c r="H39" s="14">
        <v>1250</v>
      </c>
      <c r="I39" s="14"/>
      <c r="J39" s="14">
        <f>Table345[[#This Row],[CASH]]+Table345[[#This Row],[CARD]]+Table345[[#This Row],[CHEQUE]]+Table345[[#This Row],[RTGS]]</f>
        <v>1250</v>
      </c>
      <c r="K39" s="14">
        <v>1250</v>
      </c>
      <c r="L39" s="14"/>
      <c r="M39" s="14"/>
      <c r="N39" s="14"/>
      <c r="O39" s="14">
        <f>Table345[[#This Row],[Bill Amount]]-Table345[[#This Row],[Discount Amount]]-Table345[[#This Row],[AMOUNT RECEVIED]]</f>
        <v>0</v>
      </c>
      <c r="P39" s="15">
        <f>IF(Table345[[#This Row],[Due Amount]]&lt;0," ",Table345[[#This Row],[Due Amount]])</f>
        <v>0</v>
      </c>
      <c r="Q39" s="20"/>
      <c r="R39" s="21"/>
      <c r="S39" s="22"/>
    </row>
    <row r="40" spans="1:19" ht="25.5">
      <c r="A40" s="18" t="s">
        <v>128</v>
      </c>
      <c r="B40" s="19">
        <v>397</v>
      </c>
      <c r="C40" s="19"/>
      <c r="D40" s="19" t="s">
        <v>141</v>
      </c>
      <c r="E40" s="19" t="s">
        <v>142</v>
      </c>
      <c r="F40" s="19" t="s">
        <v>143</v>
      </c>
      <c r="G40" s="31"/>
      <c r="H40" s="14">
        <v>3300</v>
      </c>
      <c r="I40" s="14">
        <v>0</v>
      </c>
      <c r="J40" s="14">
        <f>Table345[[#This Row],[CASH]]+Table345[[#This Row],[CARD]]+Table345[[#This Row],[CHEQUE]]+Table345[[#This Row],[RTGS]]</f>
        <v>4200</v>
      </c>
      <c r="K40" s="14"/>
      <c r="L40" s="14">
        <v>4200</v>
      </c>
      <c r="M40" s="14"/>
      <c r="N40" s="14"/>
      <c r="O40" s="14">
        <f>Table345[[#This Row],[Bill Amount]]-Table345[[#This Row],[Discount Amount]]-Table345[[#This Row],[AMOUNT RECEVIED]]</f>
        <v>-900</v>
      </c>
      <c r="P40" s="15" t="str">
        <f>IF(Table345[[#This Row],[Due Amount]]&lt;0," ",Table345[[#This Row],[Due Amount]])</f>
        <v xml:space="preserve"> </v>
      </c>
      <c r="Q40" s="20" t="s">
        <v>144</v>
      </c>
      <c r="R40" s="21" t="s">
        <v>145</v>
      </c>
      <c r="S40" s="22"/>
    </row>
    <row r="41" spans="1:19" ht="33.75">
      <c r="A41" s="18" t="s">
        <v>146</v>
      </c>
      <c r="B41" s="19">
        <v>400</v>
      </c>
      <c r="C41" s="19"/>
      <c r="D41" s="19" t="s">
        <v>147</v>
      </c>
      <c r="E41" s="19" t="s">
        <v>108</v>
      </c>
      <c r="F41" s="19" t="s">
        <v>148</v>
      </c>
      <c r="G41" s="19">
        <v>9391054163</v>
      </c>
      <c r="H41" s="14">
        <v>18710</v>
      </c>
      <c r="I41" s="14">
        <v>0</v>
      </c>
      <c r="J41" s="14">
        <f>Table345[[#This Row],[CASH]]+Table345[[#This Row],[CARD]]+Table345[[#This Row],[CHEQUE]]+Table345[[#This Row],[RTGS]]</f>
        <v>18710</v>
      </c>
      <c r="K41" s="14"/>
      <c r="L41" s="14"/>
      <c r="M41" s="14"/>
      <c r="N41" s="14">
        <v>18710</v>
      </c>
      <c r="O41" s="14">
        <f>Table345[[#This Row],[Bill Amount]]-Table345[[#This Row],[Discount Amount]]-Table345[[#This Row],[AMOUNT RECEVIED]]</f>
        <v>0</v>
      </c>
      <c r="P41" s="15">
        <f>IF(Table345[[#This Row],[Due Amount]]&lt;0," ",Table345[[#This Row],[Due Amount]])</f>
        <v>0</v>
      </c>
      <c r="Q41" s="20" t="s">
        <v>146</v>
      </c>
      <c r="R41" s="21"/>
      <c r="S41" s="22"/>
    </row>
    <row r="42" spans="1:19">
      <c r="A42" s="18" t="s">
        <v>146</v>
      </c>
      <c r="B42" s="19"/>
      <c r="C42" s="19">
        <v>559</v>
      </c>
      <c r="D42" s="19" t="s">
        <v>111</v>
      </c>
      <c r="E42" s="19" t="s">
        <v>91</v>
      </c>
      <c r="F42" s="19" t="s">
        <v>112</v>
      </c>
      <c r="G42" s="19">
        <v>9177464419</v>
      </c>
      <c r="H42" s="14">
        <v>1550</v>
      </c>
      <c r="I42" s="14"/>
      <c r="J42" s="14">
        <f>Table345[[#This Row],[CASH]]+Table345[[#This Row],[CARD]]+Table345[[#This Row],[CHEQUE]]+Table345[[#This Row],[RTGS]]</f>
        <v>1550</v>
      </c>
      <c r="K42" s="14">
        <v>1100</v>
      </c>
      <c r="L42" s="14">
        <v>450</v>
      </c>
      <c r="M42" s="14"/>
      <c r="N42" s="14"/>
      <c r="O42" s="14">
        <f>Table345[[#This Row],[Bill Amount]]-Table345[[#This Row],[Discount Amount]]-Table345[[#This Row],[AMOUNT RECEVIED]]</f>
        <v>0</v>
      </c>
      <c r="P42" s="15">
        <f>IF(Table345[[#This Row],[Due Amount]]&lt;0," ",Table345[[#This Row],[Due Amount]])</f>
        <v>0</v>
      </c>
      <c r="Q42" s="20" t="s">
        <v>146</v>
      </c>
      <c r="R42" s="21"/>
      <c r="S42" s="22"/>
    </row>
    <row r="43" spans="1:19" ht="22.5">
      <c r="A43" s="18" t="s">
        <v>146</v>
      </c>
      <c r="B43" s="19"/>
      <c r="C43" s="19">
        <v>560</v>
      </c>
      <c r="D43" s="19"/>
      <c r="E43" s="19" t="s">
        <v>149</v>
      </c>
      <c r="F43" s="19" t="s">
        <v>150</v>
      </c>
      <c r="G43" s="19">
        <v>9392933735</v>
      </c>
      <c r="H43" s="14">
        <v>500</v>
      </c>
      <c r="I43" s="14"/>
      <c r="J43" s="14">
        <f>Table345[[#This Row],[CASH]]+Table345[[#This Row],[CARD]]+Table345[[#This Row],[CHEQUE]]+Table345[[#This Row],[RTGS]]</f>
        <v>500</v>
      </c>
      <c r="K43" s="14"/>
      <c r="L43" s="14">
        <v>500</v>
      </c>
      <c r="M43" s="14"/>
      <c r="N43" s="14"/>
      <c r="O43" s="14">
        <f>Table345[[#This Row],[Bill Amount]]-Table345[[#This Row],[Discount Amount]]-Table345[[#This Row],[AMOUNT RECEVIED]]</f>
        <v>0</v>
      </c>
      <c r="P43" s="15">
        <f>IF(Table345[[#This Row],[Due Amount]]&lt;0," ",Table345[[#This Row],[Due Amount]])</f>
        <v>0</v>
      </c>
      <c r="Q43" s="20" t="s">
        <v>146</v>
      </c>
      <c r="R43" s="28"/>
      <c r="S43" s="22"/>
    </row>
    <row r="44" spans="1:19">
      <c r="A44" s="18" t="s">
        <v>129</v>
      </c>
      <c r="B44" s="19">
        <v>402</v>
      </c>
      <c r="C44" s="19"/>
      <c r="D44" s="19" t="s">
        <v>151</v>
      </c>
      <c r="E44" s="19" t="s">
        <v>108</v>
      </c>
      <c r="F44" s="19" t="s">
        <v>152</v>
      </c>
      <c r="G44" s="19">
        <v>9676311907</v>
      </c>
      <c r="H44" s="14">
        <v>13850</v>
      </c>
      <c r="I44" s="14">
        <v>0</v>
      </c>
      <c r="J44" s="14">
        <f>Table345[[#This Row],[CASH]]+Table345[[#This Row],[CARD]]+Table345[[#This Row],[CHEQUE]]+Table345[[#This Row],[RTGS]]</f>
        <v>13850</v>
      </c>
      <c r="K44" s="14"/>
      <c r="L44" s="14"/>
      <c r="M44" s="14">
        <v>13850</v>
      </c>
      <c r="N44" s="14"/>
      <c r="O44" s="14">
        <f>Table345[[#This Row],[Bill Amount]]-Table345[[#This Row],[Discount Amount]]-Table345[[#This Row],[AMOUNT RECEVIED]]</f>
        <v>0</v>
      </c>
      <c r="P44" s="15">
        <f>IF(Table345[[#This Row],[Due Amount]]&lt;0," ",Table345[[#This Row],[Due Amount]])</f>
        <v>0</v>
      </c>
      <c r="Q44" s="20" t="s">
        <v>129</v>
      </c>
      <c r="R44" s="21"/>
      <c r="S44" s="22"/>
    </row>
    <row r="45" spans="1:19">
      <c r="A45" s="18" t="s">
        <v>129</v>
      </c>
      <c r="B45" s="19">
        <v>401</v>
      </c>
      <c r="C45" s="19"/>
      <c r="D45" s="19" t="s">
        <v>153</v>
      </c>
      <c r="E45" s="19" t="s">
        <v>142</v>
      </c>
      <c r="F45" s="19" t="s">
        <v>154</v>
      </c>
      <c r="G45" s="19">
        <v>9866066550</v>
      </c>
      <c r="H45" s="14">
        <v>6600</v>
      </c>
      <c r="I45" s="14">
        <v>0</v>
      </c>
      <c r="J45" s="14">
        <f>Table345[[#This Row],[CASH]]+Table345[[#This Row],[CARD]]+Table345[[#This Row],[CHEQUE]]+Table345[[#This Row],[RTGS]]</f>
        <v>6600</v>
      </c>
      <c r="K45" s="14"/>
      <c r="L45" s="14"/>
      <c r="M45" s="14">
        <v>6600</v>
      </c>
      <c r="N45" s="14"/>
      <c r="O45" s="14">
        <f>Table345[[#This Row],[Bill Amount]]-Table345[[#This Row],[Discount Amount]]-Table345[[#This Row],[AMOUNT RECEVIED]]</f>
        <v>0</v>
      </c>
      <c r="P45" s="15">
        <f>IF(Table345[[#This Row],[Due Amount]]&lt;0," ",Table345[[#This Row],[Due Amount]])</f>
        <v>0</v>
      </c>
      <c r="Q45" s="21" t="s">
        <v>129</v>
      </c>
      <c r="R45" s="21"/>
      <c r="S45" s="22"/>
    </row>
    <row r="46" spans="1:19">
      <c r="A46" s="18" t="s">
        <v>129</v>
      </c>
      <c r="B46" s="19">
        <v>403</v>
      </c>
      <c r="C46" s="19"/>
      <c r="D46" s="19" t="s">
        <v>155</v>
      </c>
      <c r="E46" s="19" t="s">
        <v>156</v>
      </c>
      <c r="F46" s="19" t="s">
        <v>157</v>
      </c>
      <c r="G46" s="19"/>
      <c r="H46" s="14">
        <v>4900</v>
      </c>
      <c r="I46" s="14">
        <v>0</v>
      </c>
      <c r="J46" s="14">
        <f>Table345[[#This Row],[CASH]]+Table345[[#This Row],[CARD]]+Table345[[#This Row],[CHEQUE]]+Table345[[#This Row],[RTGS]]</f>
        <v>0</v>
      </c>
      <c r="K46" s="14"/>
      <c r="L46" s="14"/>
      <c r="M46" s="14"/>
      <c r="N46" s="14"/>
      <c r="O46" s="14">
        <f>Table345[[#This Row],[Bill Amount]]-Table345[[#This Row],[Discount Amount]]-Table345[[#This Row],[AMOUNT RECEVIED]]</f>
        <v>4900</v>
      </c>
      <c r="P46" s="15">
        <f>IF(Table345[[#This Row],[Due Amount]]&lt;0," ",Table345[[#This Row],[Due Amount]])</f>
        <v>4900</v>
      </c>
      <c r="Q46" s="20"/>
      <c r="R46" s="21"/>
      <c r="S46" s="22"/>
    </row>
    <row r="47" spans="1:19">
      <c r="A47" s="19" t="s">
        <v>129</v>
      </c>
      <c r="B47" s="19"/>
      <c r="C47" s="19">
        <v>561</v>
      </c>
      <c r="D47" s="19" t="s">
        <v>158</v>
      </c>
      <c r="E47" s="19" t="s">
        <v>142</v>
      </c>
      <c r="F47" s="19" t="s">
        <v>159</v>
      </c>
      <c r="G47" s="19">
        <v>7702034343</v>
      </c>
      <c r="H47" s="14">
        <v>300</v>
      </c>
      <c r="I47" s="14"/>
      <c r="J47" s="14">
        <f>Table345[[#This Row],[CASH]]+Table345[[#This Row],[CARD]]+Table345[[#This Row],[CHEQUE]]+Table345[[#This Row],[RTGS]]</f>
        <v>300</v>
      </c>
      <c r="K47" s="14">
        <v>300</v>
      </c>
      <c r="L47" s="14"/>
      <c r="M47" s="14"/>
      <c r="N47" s="14"/>
      <c r="O47" s="14">
        <f>Table345[[#This Row],[Bill Amount]]-Table345[[#This Row],[Discount Amount]]-Table345[[#This Row],[AMOUNT RECEVIED]]</f>
        <v>0</v>
      </c>
      <c r="P47" s="15">
        <f>IF(Table345[[#This Row],[Due Amount]]&lt;0," ",Table345[[#This Row],[Due Amount]])</f>
        <v>0</v>
      </c>
      <c r="Q47" s="21" t="s">
        <v>129</v>
      </c>
      <c r="R47" s="21"/>
      <c r="S47" s="22"/>
    </row>
    <row r="48" spans="1:19" ht="13.5" customHeight="1">
      <c r="A48" s="19" t="s">
        <v>129</v>
      </c>
      <c r="B48" s="19"/>
      <c r="C48" s="19">
        <v>562</v>
      </c>
      <c r="D48" s="19" t="s">
        <v>147</v>
      </c>
      <c r="E48" s="19" t="s">
        <v>108</v>
      </c>
      <c r="F48" s="19" t="s">
        <v>148</v>
      </c>
      <c r="G48" s="19">
        <v>9391054163</v>
      </c>
      <c r="H48" s="14">
        <v>1250</v>
      </c>
      <c r="I48" s="14"/>
      <c r="J48" s="14">
        <f>Table345[[#This Row],[CASH]]+Table345[[#This Row],[CARD]]+Table345[[#This Row],[CHEQUE]]+Table345[[#This Row],[RTGS]]</f>
        <v>0</v>
      </c>
      <c r="K48" s="14"/>
      <c r="L48" s="14"/>
      <c r="M48" s="14"/>
      <c r="N48" s="14"/>
      <c r="O48" s="14">
        <f>Table345[[#This Row],[Bill Amount]]-Table345[[#This Row],[Discount Amount]]-Table345[[#This Row],[AMOUNT RECEVIED]]</f>
        <v>1250</v>
      </c>
      <c r="P48" s="15">
        <f>IF(Table345[[#This Row],[Due Amount]]&lt;0," ",Table345[[#This Row],[Due Amount]])</f>
        <v>1250</v>
      </c>
      <c r="Q48" s="20"/>
      <c r="R48" s="21"/>
      <c r="S48" s="22"/>
    </row>
    <row r="49" spans="1:19">
      <c r="A49" s="19" t="s">
        <v>129</v>
      </c>
      <c r="B49" s="19"/>
      <c r="C49" s="19">
        <v>563</v>
      </c>
      <c r="D49" s="19" t="s">
        <v>160</v>
      </c>
      <c r="E49" s="19" t="s">
        <v>161</v>
      </c>
      <c r="F49" s="19" t="s">
        <v>162</v>
      </c>
      <c r="G49" s="19">
        <v>9849662266</v>
      </c>
      <c r="H49" s="14">
        <v>2000</v>
      </c>
      <c r="I49" s="14"/>
      <c r="J49" s="14">
        <f>Table345[[#This Row],[CASH]]+Table345[[#This Row],[CARD]]+Table345[[#This Row],[CHEQUE]]+Table345[[#This Row],[RTGS]]</f>
        <v>2000</v>
      </c>
      <c r="K49" s="14"/>
      <c r="L49" s="14">
        <v>2000</v>
      </c>
      <c r="M49" s="14"/>
      <c r="N49" s="14"/>
      <c r="O49" s="14">
        <f>Table345[[#This Row],[Bill Amount]]-Table345[[#This Row],[Discount Amount]]-Table345[[#This Row],[AMOUNT RECEVIED]]</f>
        <v>0</v>
      </c>
      <c r="P49" s="15">
        <f>IF(Table345[[#This Row],[Due Amount]]&lt;0," ",Table345[[#This Row],[Due Amount]])</f>
        <v>0</v>
      </c>
      <c r="Q49" s="20" t="s">
        <v>129</v>
      </c>
      <c r="R49" s="21"/>
      <c r="S49" s="22"/>
    </row>
    <row r="50" spans="1:19">
      <c r="A50" s="19" t="s">
        <v>129</v>
      </c>
      <c r="B50" s="19">
        <v>404</v>
      </c>
      <c r="C50" s="19"/>
      <c r="D50" s="19" t="s">
        <v>163</v>
      </c>
      <c r="E50" s="19" t="s">
        <v>98</v>
      </c>
      <c r="F50" s="19" t="s">
        <v>164</v>
      </c>
      <c r="G50" s="19">
        <v>9492921981</v>
      </c>
      <c r="H50" s="14">
        <v>22720</v>
      </c>
      <c r="I50" s="14"/>
      <c r="J50" s="14">
        <f>Table345[[#This Row],[CASH]]+Table345[[#This Row],[CARD]]+Table345[[#This Row],[CHEQUE]]+Table345[[#This Row],[RTGS]]</f>
        <v>23400</v>
      </c>
      <c r="K50" s="14"/>
      <c r="L50" s="14">
        <v>23400</v>
      </c>
      <c r="M50" s="14"/>
      <c r="N50" s="14"/>
      <c r="O50" s="14">
        <f>Table345[[#This Row],[Bill Amount]]-Table345[[#This Row],[Discount Amount]]-Table345[[#This Row],[AMOUNT RECEVIED]]</f>
        <v>-680</v>
      </c>
      <c r="P50" s="15" t="str">
        <f>IF(Table345[[#This Row],[Due Amount]]&lt;0," ",Table345[[#This Row],[Due Amount]])</f>
        <v xml:space="preserve"> </v>
      </c>
      <c r="Q50" s="21" t="s">
        <v>165</v>
      </c>
      <c r="R50" s="21"/>
      <c r="S50" s="22"/>
    </row>
    <row r="51" spans="1:19">
      <c r="A51" s="18" t="s">
        <v>133</v>
      </c>
      <c r="B51" s="19">
        <v>405</v>
      </c>
      <c r="C51" s="19"/>
      <c r="D51" s="19" t="s">
        <v>166</v>
      </c>
      <c r="E51" s="19" t="s">
        <v>167</v>
      </c>
      <c r="F51" s="19" t="s">
        <v>168</v>
      </c>
      <c r="G51" s="19">
        <v>9885161745</v>
      </c>
      <c r="H51" s="14">
        <v>5400</v>
      </c>
      <c r="I51" s="14"/>
      <c r="J51" s="14">
        <f>Table345[[#This Row],[CASH]]+Table345[[#This Row],[CARD]]+Table345[[#This Row],[CHEQUE]]+Table345[[#This Row],[RTGS]]</f>
        <v>5508</v>
      </c>
      <c r="K51" s="14"/>
      <c r="L51" s="14">
        <v>5508</v>
      </c>
      <c r="M51" s="14"/>
      <c r="N51" s="14"/>
      <c r="O51" s="14">
        <f>Table345[[#This Row],[Bill Amount]]-Table345[[#This Row],[Discount Amount]]-Table345[[#This Row],[AMOUNT RECEVIED]]</f>
        <v>-108</v>
      </c>
      <c r="P51" s="15" t="str">
        <f>IF(Table345[[#This Row],[Due Amount]]&lt;0," ",Table345[[#This Row],[Due Amount]])</f>
        <v xml:space="preserve"> </v>
      </c>
      <c r="Q51" s="20" t="s">
        <v>133</v>
      </c>
      <c r="R51" s="21"/>
      <c r="S51" s="22"/>
    </row>
    <row r="52" spans="1:19">
      <c r="A52" s="18" t="s">
        <v>133</v>
      </c>
      <c r="B52" s="19">
        <v>406</v>
      </c>
      <c r="C52" s="19"/>
      <c r="D52" s="19" t="s">
        <v>169</v>
      </c>
      <c r="E52" s="19" t="s">
        <v>170</v>
      </c>
      <c r="F52" s="19" t="s">
        <v>171</v>
      </c>
      <c r="G52" s="30">
        <v>9700366229</v>
      </c>
      <c r="H52" s="14">
        <v>6310</v>
      </c>
      <c r="I52" s="14"/>
      <c r="J52" s="14">
        <f>Table345[[#This Row],[CASH]]+Table345[[#This Row],[CARD]]+Table345[[#This Row],[CHEQUE]]+Table345[[#This Row],[RTGS]]</f>
        <v>6310</v>
      </c>
      <c r="K52" s="14"/>
      <c r="L52" s="14"/>
      <c r="M52" s="14">
        <v>6310</v>
      </c>
      <c r="N52" s="14"/>
      <c r="O52" s="14">
        <f>Table345[[#This Row],[Bill Amount]]-Table345[[#This Row],[Discount Amount]]-Table345[[#This Row],[AMOUNT RECEVIED]]</f>
        <v>0</v>
      </c>
      <c r="P52" s="15">
        <f>IF(Table345[[#This Row],[Due Amount]]&lt;0," ",Table345[[#This Row],[Due Amount]])</f>
        <v>0</v>
      </c>
      <c r="Q52" s="20" t="s">
        <v>133</v>
      </c>
      <c r="R52" s="21"/>
      <c r="S52" s="22"/>
    </row>
    <row r="53" spans="1:19">
      <c r="A53" s="19" t="s">
        <v>133</v>
      </c>
      <c r="B53" s="19"/>
      <c r="C53" s="19">
        <v>564</v>
      </c>
      <c r="D53" s="19" t="s">
        <v>172</v>
      </c>
      <c r="E53" s="19" t="s">
        <v>173</v>
      </c>
      <c r="F53" s="19" t="s">
        <v>174</v>
      </c>
      <c r="G53" s="32">
        <v>9000134562</v>
      </c>
      <c r="H53" s="14">
        <v>650</v>
      </c>
      <c r="I53" s="14"/>
      <c r="J53" s="14">
        <f>Table345[[#This Row],[CASH]]+Table345[[#This Row],[CARD]]+Table345[[#This Row],[CHEQUE]]+Table345[[#This Row],[RTGS]]</f>
        <v>663</v>
      </c>
      <c r="K53" s="14"/>
      <c r="L53" s="14">
        <v>663</v>
      </c>
      <c r="M53" s="14"/>
      <c r="N53" s="14"/>
      <c r="O53" s="14">
        <f>Table345[[#This Row],[Bill Amount]]-Table345[[#This Row],[Discount Amount]]-Table345[[#This Row],[AMOUNT RECEVIED]]</f>
        <v>-13</v>
      </c>
      <c r="P53" s="15" t="str">
        <f>IF(Table345[[#This Row],[Due Amount]]&lt;0," ",Table345[[#This Row],[Due Amount]])</f>
        <v xml:space="preserve"> </v>
      </c>
      <c r="Q53" s="21" t="s">
        <v>133</v>
      </c>
      <c r="R53" s="21"/>
      <c r="S53" s="22"/>
    </row>
    <row r="54" spans="1:19">
      <c r="A54" s="19" t="s">
        <v>133</v>
      </c>
      <c r="B54" s="19">
        <v>407</v>
      </c>
      <c r="C54" s="19"/>
      <c r="D54" s="19" t="s">
        <v>175</v>
      </c>
      <c r="E54" s="19" t="s">
        <v>142</v>
      </c>
      <c r="F54" s="19" t="s">
        <v>176</v>
      </c>
      <c r="G54" s="19">
        <v>9989485177</v>
      </c>
      <c r="H54" s="14">
        <v>6000</v>
      </c>
      <c r="I54" s="14"/>
      <c r="J54" s="14">
        <f>Table345[[#This Row],[CASH]]+Table345[[#This Row],[CARD]]+Table345[[#This Row],[CHEQUE]]+Table345[[#This Row],[RTGS]]</f>
        <v>6000</v>
      </c>
      <c r="K54" s="14"/>
      <c r="L54" s="14"/>
      <c r="M54" s="14"/>
      <c r="N54" s="14">
        <v>6000</v>
      </c>
      <c r="O54" s="14">
        <f>Table345[[#This Row],[Bill Amount]]-Table345[[#This Row],[Discount Amount]]-Table345[[#This Row],[AMOUNT RECEVIED]]</f>
        <v>0</v>
      </c>
      <c r="P54" s="15">
        <f>IF(Table345[[#This Row],[Due Amount]]&lt;0," ",Table345[[#This Row],[Due Amount]])</f>
        <v>0</v>
      </c>
      <c r="Q54" s="21" t="s">
        <v>177</v>
      </c>
      <c r="R54" s="21" t="s">
        <v>178</v>
      </c>
      <c r="S54" s="22"/>
    </row>
    <row r="55" spans="1:19">
      <c r="A55" s="19" t="s">
        <v>165</v>
      </c>
      <c r="B55" s="19">
        <v>408</v>
      </c>
      <c r="C55" s="19"/>
      <c r="D55" s="19" t="s">
        <v>179</v>
      </c>
      <c r="E55" s="19" t="s">
        <v>67</v>
      </c>
      <c r="F55" s="19" t="s">
        <v>180</v>
      </c>
      <c r="G55" s="19">
        <v>9849716361</v>
      </c>
      <c r="H55" s="14">
        <v>11260</v>
      </c>
      <c r="I55" s="14"/>
      <c r="J55" s="14">
        <f>Table345[[#This Row],[CASH]]+Table345[[#This Row],[CARD]]+Table345[[#This Row],[CHEQUE]]+Table345[[#This Row],[RTGS]]</f>
        <v>11260</v>
      </c>
      <c r="K55" s="14"/>
      <c r="L55" s="14">
        <v>11260</v>
      </c>
      <c r="M55" s="14"/>
      <c r="N55" s="14"/>
      <c r="O55" s="14">
        <f>Table345[[#This Row],[Bill Amount]]-Table345[[#This Row],[Discount Amount]]-Table345[[#This Row],[AMOUNT RECEVIED]]</f>
        <v>0</v>
      </c>
      <c r="P55" s="15">
        <f>IF(Table345[[#This Row],[Due Amount]]&lt;0," ",Table345[[#This Row],[Due Amount]])</f>
        <v>0</v>
      </c>
      <c r="Q55" s="21" t="s">
        <v>181</v>
      </c>
      <c r="R55" s="21"/>
      <c r="S55" s="22"/>
    </row>
    <row r="56" spans="1:19">
      <c r="A56" s="19" t="s">
        <v>165</v>
      </c>
      <c r="B56" s="19">
        <v>409</v>
      </c>
      <c r="C56" s="19"/>
      <c r="D56" s="19" t="s">
        <v>182</v>
      </c>
      <c r="E56" s="19" t="s">
        <v>67</v>
      </c>
      <c r="F56" s="19" t="s">
        <v>183</v>
      </c>
      <c r="G56" s="19">
        <v>9701532987</v>
      </c>
      <c r="H56" s="14">
        <v>3500</v>
      </c>
      <c r="I56" s="14"/>
      <c r="J56" s="14">
        <f>Table345[[#This Row],[CASH]]+Table345[[#This Row],[CARD]]+Table345[[#This Row],[CHEQUE]]+Table345[[#This Row],[RTGS]]</f>
        <v>3500</v>
      </c>
      <c r="K56" s="14"/>
      <c r="L56" s="14">
        <v>3500</v>
      </c>
      <c r="M56" s="14"/>
      <c r="N56" s="14"/>
      <c r="O56" s="14">
        <f>Table345[[#This Row],[Bill Amount]]-Table345[[#This Row],[Discount Amount]]-Table345[[#This Row],[AMOUNT RECEVIED]]</f>
        <v>0</v>
      </c>
      <c r="P56" s="15">
        <f>IF(Table345[[#This Row],[Due Amount]]&lt;0," ",Table345[[#This Row],[Due Amount]])</f>
        <v>0</v>
      </c>
      <c r="Q56" s="21" t="s">
        <v>165</v>
      </c>
      <c r="R56" s="21"/>
      <c r="S56" s="22"/>
    </row>
    <row r="57" spans="1:19" ht="25.5">
      <c r="A57" s="19" t="s">
        <v>165</v>
      </c>
      <c r="B57" s="19"/>
      <c r="C57" s="19">
        <v>565</v>
      </c>
      <c r="D57" s="19" t="s">
        <v>184</v>
      </c>
      <c r="E57" s="19" t="s">
        <v>108</v>
      </c>
      <c r="F57" s="19" t="s">
        <v>185</v>
      </c>
      <c r="G57" s="19"/>
      <c r="H57" s="14">
        <v>2100</v>
      </c>
      <c r="I57" s="14"/>
      <c r="J57" s="14">
        <f>Table345[[#This Row],[CASH]]+Table345[[#This Row],[CARD]]+Table345[[#This Row],[CHEQUE]]+Table345[[#This Row],[RTGS]]</f>
        <v>0</v>
      </c>
      <c r="K57" s="14"/>
      <c r="L57" s="14"/>
      <c r="M57" s="14"/>
      <c r="N57" s="14"/>
      <c r="O57" s="14">
        <f>Table345[[#This Row],[Bill Amount]]-Table345[[#This Row],[Discount Amount]]-Table345[[#This Row],[AMOUNT RECEVIED]]</f>
        <v>2100</v>
      </c>
      <c r="P57" s="15">
        <f>IF(Table345[[#This Row],[Due Amount]]&lt;0," ",Table345[[#This Row],[Due Amount]])</f>
        <v>2100</v>
      </c>
      <c r="Q57" s="21"/>
      <c r="R57" s="21" t="s">
        <v>186</v>
      </c>
      <c r="S57" s="22"/>
    </row>
    <row r="58" spans="1:19">
      <c r="A58" s="19" t="s">
        <v>165</v>
      </c>
      <c r="B58" s="19"/>
      <c r="C58" s="19">
        <v>566</v>
      </c>
      <c r="D58" s="19" t="s">
        <v>187</v>
      </c>
      <c r="E58" s="19" t="s">
        <v>91</v>
      </c>
      <c r="F58" s="19" t="s">
        <v>188</v>
      </c>
      <c r="G58" s="19">
        <v>9866041826</v>
      </c>
      <c r="H58" s="14">
        <v>2550</v>
      </c>
      <c r="I58" s="14">
        <v>50</v>
      </c>
      <c r="J58" s="14">
        <f>Table345[[#This Row],[CASH]]+Table345[[#This Row],[CARD]]+Table345[[#This Row],[CHEQUE]]+Table345[[#This Row],[RTGS]]</f>
        <v>2500</v>
      </c>
      <c r="K58" s="14">
        <v>2500</v>
      </c>
      <c r="L58" s="14"/>
      <c r="M58" s="14"/>
      <c r="N58" s="14"/>
      <c r="O58" s="14">
        <f>Table345[[#This Row],[Bill Amount]]-Table345[[#This Row],[Discount Amount]]-Table345[[#This Row],[AMOUNT RECEVIED]]</f>
        <v>0</v>
      </c>
      <c r="P58" s="15">
        <f>IF(Table345[[#This Row],[Due Amount]]&lt;0," ",Table345[[#This Row],[Due Amount]])</f>
        <v>0</v>
      </c>
      <c r="Q58" s="21" t="s">
        <v>165</v>
      </c>
      <c r="R58" s="21"/>
      <c r="S58" s="22"/>
    </row>
    <row r="59" spans="1:19" ht="25.5">
      <c r="A59" s="19" t="s">
        <v>181</v>
      </c>
      <c r="B59" s="19"/>
      <c r="C59" s="19">
        <v>567</v>
      </c>
      <c r="D59" s="19" t="s">
        <v>151</v>
      </c>
      <c r="E59" s="19" t="s">
        <v>108</v>
      </c>
      <c r="F59" s="19" t="s">
        <v>152</v>
      </c>
      <c r="G59" s="19">
        <v>9676311907</v>
      </c>
      <c r="H59" s="14">
        <v>900</v>
      </c>
      <c r="I59" s="14"/>
      <c r="J59" s="14">
        <f>Table345[[#This Row],[CASH]]+Table345[[#This Row],[CARD]]+Table345[[#This Row],[CHEQUE]]+Table345[[#This Row],[RTGS]]</f>
        <v>900</v>
      </c>
      <c r="K59" s="14"/>
      <c r="L59" s="14"/>
      <c r="M59" s="14">
        <v>900</v>
      </c>
      <c r="N59" s="14"/>
      <c r="O59" s="14">
        <f>Table345[[#This Row],[Bill Amount]]-Table345[[#This Row],[Discount Amount]]-Table345[[#This Row],[AMOUNT RECEVIED]]</f>
        <v>0</v>
      </c>
      <c r="P59" s="15">
        <f>IF(Table345[[#This Row],[Due Amount]]&lt;0," ",Table345[[#This Row],[Due Amount]])</f>
        <v>0</v>
      </c>
      <c r="Q59" s="21" t="s">
        <v>181</v>
      </c>
      <c r="R59" s="21" t="s">
        <v>189</v>
      </c>
      <c r="S59" s="22"/>
    </row>
    <row r="60" spans="1:19" ht="22.5">
      <c r="A60" s="19" t="s">
        <v>181</v>
      </c>
      <c r="B60" s="19"/>
      <c r="C60" s="19">
        <v>568</v>
      </c>
      <c r="D60" s="19" t="s">
        <v>190</v>
      </c>
      <c r="E60" s="19" t="s">
        <v>67</v>
      </c>
      <c r="F60" s="19" t="s">
        <v>191</v>
      </c>
      <c r="G60" s="19">
        <v>9441654200</v>
      </c>
      <c r="H60" s="14">
        <v>750</v>
      </c>
      <c r="I60" s="14"/>
      <c r="J60" s="14">
        <f>Table345[[#This Row],[CASH]]+Table345[[#This Row],[CARD]]+Table345[[#This Row],[CHEQUE]]+Table345[[#This Row],[RTGS]]</f>
        <v>750</v>
      </c>
      <c r="K60" s="14"/>
      <c r="L60" s="14">
        <v>750</v>
      </c>
      <c r="M60" s="14"/>
      <c r="N60" s="14"/>
      <c r="O60" s="14">
        <f>Table345[[#This Row],[Bill Amount]]-Table345[[#This Row],[Discount Amount]]-Table345[[#This Row],[AMOUNT RECEVIED]]</f>
        <v>0</v>
      </c>
      <c r="P60" s="15">
        <f>IF(Table345[[#This Row],[Due Amount]]&lt;0," ",Table345[[#This Row],[Due Amount]])</f>
        <v>0</v>
      </c>
      <c r="Q60" s="21" t="s">
        <v>181</v>
      </c>
      <c r="R60" s="21"/>
      <c r="S60" s="22"/>
    </row>
    <row r="61" spans="1:19">
      <c r="A61" s="19" t="s">
        <v>177</v>
      </c>
      <c r="B61" s="19">
        <v>410</v>
      </c>
      <c r="C61" s="19"/>
      <c r="D61" s="19" t="s">
        <v>192</v>
      </c>
      <c r="E61" s="19" t="s">
        <v>193</v>
      </c>
      <c r="F61" s="19" t="s">
        <v>194</v>
      </c>
      <c r="G61" s="19">
        <v>8886974441</v>
      </c>
      <c r="H61" s="14">
        <v>10880</v>
      </c>
      <c r="I61" s="14"/>
      <c r="J61" s="14">
        <f>Table345[[#This Row],[CASH]]+Table345[[#This Row],[CARD]]+Table345[[#This Row],[CHEQUE]]+Table345[[#This Row],[RTGS]]</f>
        <v>10880</v>
      </c>
      <c r="K61" s="14"/>
      <c r="L61" s="14"/>
      <c r="M61" s="14"/>
      <c r="N61" s="14">
        <v>10880</v>
      </c>
      <c r="O61" s="14">
        <f>Table345[[#This Row],[Bill Amount]]-Table345[[#This Row],[Discount Amount]]-Table345[[#This Row],[AMOUNT RECEVIED]]</f>
        <v>0</v>
      </c>
      <c r="P61" s="15">
        <f>IF(Table345[[#This Row],[Due Amount]]&lt;0," ",Table345[[#This Row],[Due Amount]])</f>
        <v>0</v>
      </c>
      <c r="Q61" s="20" t="s">
        <v>195</v>
      </c>
      <c r="R61" s="21" t="s">
        <v>178</v>
      </c>
      <c r="S61" s="22"/>
    </row>
    <row r="62" spans="1:19">
      <c r="A62" s="19" t="s">
        <v>177</v>
      </c>
      <c r="B62" s="19">
        <v>411</v>
      </c>
      <c r="C62" s="19"/>
      <c r="D62" s="19" t="s">
        <v>196</v>
      </c>
      <c r="E62" s="19" t="s">
        <v>197</v>
      </c>
      <c r="F62" s="19" t="s">
        <v>75</v>
      </c>
      <c r="G62" s="19">
        <v>8179838461</v>
      </c>
      <c r="H62" s="14">
        <f>13900+1200</f>
        <v>15100</v>
      </c>
      <c r="I62" s="14">
        <v>982</v>
      </c>
      <c r="J62" s="14">
        <f>Table345[[#This Row],[CASH]]+Table345[[#This Row],[CARD]]+Table345[[#This Row],[CHEQUE]]+Table345[[#This Row],[RTGS]]</f>
        <v>14118</v>
      </c>
      <c r="K62" s="14"/>
      <c r="L62" s="14">
        <f>11118+3000</f>
        <v>14118</v>
      </c>
      <c r="M62" s="14"/>
      <c r="N62" s="14"/>
      <c r="O62" s="14">
        <f>Table345[[#This Row],[Bill Amount]]-Table345[[#This Row],[Discount Amount]]-Table345[[#This Row],[AMOUNT RECEVIED]]</f>
        <v>0</v>
      </c>
      <c r="P62" s="15">
        <f>IF(Table345[[#This Row],[Due Amount]]&lt;0," ",Table345[[#This Row],[Due Amount]])</f>
        <v>0</v>
      </c>
      <c r="Q62" s="21" t="s">
        <v>177</v>
      </c>
      <c r="R62" s="21"/>
      <c r="S62" s="22"/>
    </row>
    <row r="63" spans="1:19">
      <c r="A63" s="19" t="s">
        <v>198</v>
      </c>
      <c r="B63" s="19">
        <v>413</v>
      </c>
      <c r="C63" s="19"/>
      <c r="D63" s="19" t="s">
        <v>199</v>
      </c>
      <c r="E63" s="19" t="s">
        <v>193</v>
      </c>
      <c r="F63" s="19" t="s">
        <v>200</v>
      </c>
      <c r="G63" s="19">
        <v>9441223713</v>
      </c>
      <c r="H63" s="14">
        <v>3980</v>
      </c>
      <c r="I63" s="14"/>
      <c r="J63" s="14">
        <f>Table345[[#This Row],[CASH]]+Table345[[#This Row],[CARD]]+Table345[[#This Row],[CHEQUE]]+Table345[[#This Row],[RTGS]]</f>
        <v>4059</v>
      </c>
      <c r="K63" s="14"/>
      <c r="L63" s="14">
        <v>4059</v>
      </c>
      <c r="M63" s="14"/>
      <c r="N63" s="14"/>
      <c r="O63" s="14">
        <f>Table345[[#This Row],[Bill Amount]]-Table345[[#This Row],[Discount Amount]]-Table345[[#This Row],[AMOUNT RECEVIED]]</f>
        <v>-79</v>
      </c>
      <c r="P63" s="15" t="str">
        <f>IF(Table345[[#This Row],[Due Amount]]&lt;0," ",Table345[[#This Row],[Due Amount]])</f>
        <v xml:space="preserve"> </v>
      </c>
      <c r="Q63" s="21" t="s">
        <v>198</v>
      </c>
      <c r="R63" s="21"/>
      <c r="S63" s="22"/>
    </row>
    <row r="64" spans="1:19" ht="51">
      <c r="A64" s="19" t="s">
        <v>201</v>
      </c>
      <c r="B64" s="19"/>
      <c r="C64" s="19">
        <v>569</v>
      </c>
      <c r="D64" s="19" t="s">
        <v>202</v>
      </c>
      <c r="E64" s="19" t="s">
        <v>72</v>
      </c>
      <c r="F64" s="19" t="s">
        <v>203</v>
      </c>
      <c r="G64" s="19">
        <v>9949960570</v>
      </c>
      <c r="H64" s="14">
        <v>9250</v>
      </c>
      <c r="I64" s="14"/>
      <c r="J64" s="14">
        <f>Table345[[#This Row],[CASH]]+Table345[[#This Row],[CARD]]+Table345[[#This Row],[CHEQUE]]+Table345[[#This Row],[RTGS]]</f>
        <v>9435</v>
      </c>
      <c r="K64" s="14"/>
      <c r="L64" s="14">
        <v>9435</v>
      </c>
      <c r="M64" s="14"/>
      <c r="N64" s="14"/>
      <c r="O64" s="14">
        <f>Table345[[#This Row],[Bill Amount]]-Table345[[#This Row],[Discount Amount]]-Table345[[#This Row],[AMOUNT RECEVIED]]</f>
        <v>-185</v>
      </c>
      <c r="P64" s="15" t="str">
        <f>IF(Table345[[#This Row],[Due Amount]]&lt;0," ",Table345[[#This Row],[Due Amount]])</f>
        <v xml:space="preserve"> </v>
      </c>
      <c r="Q64" s="21" t="s">
        <v>201</v>
      </c>
      <c r="R64" s="33" t="s">
        <v>204</v>
      </c>
      <c r="S64" s="22"/>
    </row>
    <row r="65" spans="1:19">
      <c r="A65" s="19" t="s">
        <v>205</v>
      </c>
      <c r="B65" s="19">
        <v>420</v>
      </c>
      <c r="C65" s="19"/>
      <c r="D65" s="19" t="s">
        <v>206</v>
      </c>
      <c r="E65" s="19" t="s">
        <v>207</v>
      </c>
      <c r="F65" s="19" t="s">
        <v>208</v>
      </c>
      <c r="G65" s="19">
        <v>9618021872</v>
      </c>
      <c r="H65" s="14">
        <v>16950</v>
      </c>
      <c r="I65" s="14"/>
      <c r="J65" s="14">
        <f>Table345[[#This Row],[CASH]]+Table345[[#This Row],[CARD]]+Table345[[#This Row],[CHEQUE]]+Table345[[#This Row],[RTGS]]</f>
        <v>17280</v>
      </c>
      <c r="K65" s="14"/>
      <c r="L65" s="14">
        <v>17280</v>
      </c>
      <c r="M65" s="14"/>
      <c r="N65" s="14"/>
      <c r="O65" s="14">
        <f>Table345[[#This Row],[Bill Amount]]-Table345[[#This Row],[Discount Amount]]-Table345[[#This Row],[AMOUNT RECEVIED]]</f>
        <v>-330</v>
      </c>
      <c r="P65" s="15" t="str">
        <f>IF(Table345[[#This Row],[Due Amount]]&lt;0," ",Table345[[#This Row],[Due Amount]])</f>
        <v xml:space="preserve"> </v>
      </c>
      <c r="Q65" s="21" t="s">
        <v>205</v>
      </c>
      <c r="R65" s="34"/>
      <c r="S65" s="22"/>
    </row>
    <row r="66" spans="1:19">
      <c r="A66" s="19" t="s">
        <v>205</v>
      </c>
      <c r="B66" s="19"/>
      <c r="C66" s="19">
        <v>570</v>
      </c>
      <c r="D66" s="19" t="s">
        <v>209</v>
      </c>
      <c r="E66" s="19" t="s">
        <v>210</v>
      </c>
      <c r="F66" s="19" t="s">
        <v>211</v>
      </c>
      <c r="G66" s="19">
        <v>9581074586</v>
      </c>
      <c r="H66" s="14">
        <v>500</v>
      </c>
      <c r="I66" s="14"/>
      <c r="J66" s="14">
        <f>Table345[[#This Row],[CASH]]+Table345[[#This Row],[CARD]]+Table345[[#This Row],[CHEQUE]]+Table345[[#This Row],[RTGS]]</f>
        <v>500</v>
      </c>
      <c r="K66" s="14">
        <v>500</v>
      </c>
      <c r="L66" s="14"/>
      <c r="M66" s="14"/>
      <c r="N66" s="14"/>
      <c r="O66" s="14">
        <f>Table345[[#This Row],[Bill Amount]]-Table345[[#This Row],[Discount Amount]]-Table345[[#This Row],[AMOUNT RECEVIED]]</f>
        <v>0</v>
      </c>
      <c r="P66" s="15">
        <f>IF(Table345[[#This Row],[Due Amount]]&lt;0," ",Table345[[#This Row],[Due Amount]])</f>
        <v>0</v>
      </c>
      <c r="Q66" s="21" t="s">
        <v>205</v>
      </c>
      <c r="R66" s="21"/>
      <c r="S66" s="22"/>
    </row>
    <row r="67" spans="1:19">
      <c r="A67" s="19" t="s">
        <v>205</v>
      </c>
      <c r="B67" s="19"/>
      <c r="C67" s="19">
        <v>571</v>
      </c>
      <c r="D67" s="19" t="s">
        <v>212</v>
      </c>
      <c r="E67" s="19" t="s">
        <v>197</v>
      </c>
      <c r="F67" s="19" t="s">
        <v>213</v>
      </c>
      <c r="G67" s="19">
        <v>9678117246</v>
      </c>
      <c r="H67" s="14">
        <v>2450</v>
      </c>
      <c r="I67" s="14"/>
      <c r="J67" s="14">
        <f>Table345[[#This Row],[CASH]]+Table345[[#This Row],[CARD]]+Table345[[#This Row],[CHEQUE]]+Table345[[#This Row],[RTGS]]</f>
        <v>2499</v>
      </c>
      <c r="K67" s="14"/>
      <c r="L67" s="14">
        <v>2499</v>
      </c>
      <c r="M67" s="14"/>
      <c r="N67" s="14"/>
      <c r="O67" s="14">
        <f>Table345[[#This Row],[Bill Amount]]-Table345[[#This Row],[Discount Amount]]-Table345[[#This Row],[AMOUNT RECEVIED]]</f>
        <v>-49</v>
      </c>
      <c r="P67" s="15" t="str">
        <f>IF(Table345[[#This Row],[Due Amount]]&lt;0," ",Table345[[#This Row],[Due Amount]])</f>
        <v xml:space="preserve"> </v>
      </c>
      <c r="Q67" s="21" t="s">
        <v>205</v>
      </c>
      <c r="R67" s="21"/>
      <c r="S67" s="22"/>
    </row>
    <row r="68" spans="1:19">
      <c r="A68" s="19" t="s">
        <v>214</v>
      </c>
      <c r="B68" s="19"/>
      <c r="C68" s="19">
        <v>572</v>
      </c>
      <c r="D68" s="19"/>
      <c r="E68" s="19" t="s">
        <v>91</v>
      </c>
      <c r="F68" s="19" t="s">
        <v>215</v>
      </c>
      <c r="G68" s="19">
        <v>9912151154</v>
      </c>
      <c r="H68" s="14">
        <v>300</v>
      </c>
      <c r="I68" s="14"/>
      <c r="J68" s="14">
        <f>Table345[[#This Row],[CASH]]+Table345[[#This Row],[CARD]]+Table345[[#This Row],[CHEQUE]]+Table345[[#This Row],[RTGS]]</f>
        <v>300</v>
      </c>
      <c r="K68" s="14">
        <v>300</v>
      </c>
      <c r="L68" s="14"/>
      <c r="M68" s="14"/>
      <c r="N68" s="14"/>
      <c r="O68" s="14">
        <f>Table345[[#This Row],[Bill Amount]]-Table345[[#This Row],[Discount Amount]]-Table345[[#This Row],[AMOUNT RECEVIED]]</f>
        <v>0</v>
      </c>
      <c r="P68" s="15">
        <f>IF(Table345[[#This Row],[Due Amount]]&lt;0," ",Table345[[#This Row],[Due Amount]])</f>
        <v>0</v>
      </c>
      <c r="Q68" s="21" t="s">
        <v>214</v>
      </c>
      <c r="R68" s="21"/>
      <c r="S68" s="22"/>
    </row>
    <row r="69" spans="1:19">
      <c r="A69" s="19" t="s">
        <v>216</v>
      </c>
      <c r="B69" s="19">
        <v>422</v>
      </c>
      <c r="C69" s="19"/>
      <c r="D69" s="19" t="s">
        <v>217</v>
      </c>
      <c r="E69" s="19" t="s">
        <v>118</v>
      </c>
      <c r="F69" s="19" t="s">
        <v>215</v>
      </c>
      <c r="G69" s="19">
        <v>9441217696</v>
      </c>
      <c r="H69" s="14">
        <v>17200</v>
      </c>
      <c r="I69" s="14"/>
      <c r="J69" s="14">
        <f>Table345[[#This Row],[CASH]]+Table345[[#This Row],[CARD]]+Table345[[#This Row],[CHEQUE]]+Table345[[#This Row],[RTGS]]</f>
        <v>17200</v>
      </c>
      <c r="K69" s="14"/>
      <c r="L69" s="14">
        <v>17200</v>
      </c>
      <c r="M69" s="14"/>
      <c r="N69" s="14"/>
      <c r="O69" s="14">
        <f>Table345[[#This Row],[Bill Amount]]-Table345[[#This Row],[Discount Amount]]-Table345[[#This Row],[AMOUNT RECEVIED]]</f>
        <v>0</v>
      </c>
      <c r="P69" s="15">
        <f>IF(Table345[[#This Row],[Due Amount]]&lt;0," ",Table345[[#This Row],[Due Amount]])</f>
        <v>0</v>
      </c>
      <c r="Q69" s="21" t="s">
        <v>218</v>
      </c>
      <c r="R69" s="21"/>
      <c r="S69" s="22"/>
    </row>
    <row r="70" spans="1:19">
      <c r="A70" s="19" t="s">
        <v>216</v>
      </c>
      <c r="B70" s="19">
        <v>421</v>
      </c>
      <c r="C70" s="19"/>
      <c r="D70" s="19" t="s">
        <v>219</v>
      </c>
      <c r="E70" s="19" t="s">
        <v>64</v>
      </c>
      <c r="F70" s="19" t="s">
        <v>220</v>
      </c>
      <c r="G70" s="19">
        <v>8882822131</v>
      </c>
      <c r="H70" s="14">
        <v>10300</v>
      </c>
      <c r="I70" s="14"/>
      <c r="J70" s="14">
        <f>Table345[[#This Row],[CASH]]+Table345[[#This Row],[CARD]]+Table345[[#This Row],[CHEQUE]]+Table345[[#This Row],[RTGS]]</f>
        <v>10300</v>
      </c>
      <c r="K70" s="14"/>
      <c r="L70" s="14"/>
      <c r="M70" s="14"/>
      <c r="N70" s="14">
        <v>10300</v>
      </c>
      <c r="O70" s="14">
        <f>Table345[[#This Row],[Bill Amount]]-Table345[[#This Row],[Discount Amount]]-Table345[[#This Row],[AMOUNT RECEVIED]]</f>
        <v>0</v>
      </c>
      <c r="P70" s="15">
        <f>IF(Table345[[#This Row],[Due Amount]]&lt;0," ",Table345[[#This Row],[Due Amount]])</f>
        <v>0</v>
      </c>
      <c r="Q70" s="21" t="s">
        <v>221</v>
      </c>
      <c r="R70" s="21"/>
      <c r="S70" s="22"/>
    </row>
    <row r="71" spans="1:19">
      <c r="A71" s="19" t="s">
        <v>222</v>
      </c>
      <c r="B71" s="19">
        <v>423</v>
      </c>
      <c r="C71" s="19"/>
      <c r="D71" s="19" t="s">
        <v>223</v>
      </c>
      <c r="E71" s="19" t="s">
        <v>156</v>
      </c>
      <c r="F71" s="19" t="s">
        <v>224</v>
      </c>
      <c r="G71" s="19">
        <v>8790998576</v>
      </c>
      <c r="H71" s="14">
        <v>6950</v>
      </c>
      <c r="I71" s="14"/>
      <c r="J71" s="14">
        <f>Table345[[#This Row],[CASH]]+Table345[[#This Row],[CARD]]+Table345[[#This Row],[CHEQUE]]+Table345[[#This Row],[RTGS]]</f>
        <v>7140</v>
      </c>
      <c r="K71" s="14"/>
      <c r="L71" s="14">
        <v>7140</v>
      </c>
      <c r="M71" s="14"/>
      <c r="N71" s="14"/>
      <c r="O71" s="14">
        <f>Table345[[#This Row],[Bill Amount]]-Table345[[#This Row],[Discount Amount]]-Table345[[#This Row],[AMOUNT RECEVIED]]</f>
        <v>-190</v>
      </c>
      <c r="P71" s="15" t="str">
        <f>IF(Table345[[#This Row],[Due Amount]]&lt;0," ",Table345[[#This Row],[Due Amount]])</f>
        <v xml:space="preserve"> </v>
      </c>
      <c r="Q71" s="21" t="s">
        <v>222</v>
      </c>
      <c r="R71" s="21"/>
      <c r="S71" s="22"/>
    </row>
    <row r="72" spans="1:19">
      <c r="A72" s="19" t="s">
        <v>222</v>
      </c>
      <c r="B72" s="19"/>
      <c r="C72" s="19">
        <v>573</v>
      </c>
      <c r="D72" s="19" t="s">
        <v>225</v>
      </c>
      <c r="E72" s="19" t="s">
        <v>131</v>
      </c>
      <c r="F72" s="19" t="s">
        <v>226</v>
      </c>
      <c r="G72" s="19">
        <v>8686439053</v>
      </c>
      <c r="H72" s="14">
        <v>6400</v>
      </c>
      <c r="I72" s="14"/>
      <c r="J72" s="14">
        <f>Table345[[#This Row],[CASH]]+Table345[[#This Row],[CARD]]+Table345[[#This Row],[CHEQUE]]+Table345[[#This Row],[RTGS]]</f>
        <v>6528</v>
      </c>
      <c r="K72" s="14"/>
      <c r="L72" s="14">
        <v>6528</v>
      </c>
      <c r="M72" s="14"/>
      <c r="N72" s="14"/>
      <c r="O72" s="14">
        <f>Table345[[#This Row],[Bill Amount]]-Table345[[#This Row],[Discount Amount]]-Table345[[#This Row],[AMOUNT RECEVIED]]</f>
        <v>-128</v>
      </c>
      <c r="P72" s="15" t="str">
        <f>IF(Table345[[#This Row],[Due Amount]]&lt;0," ",Table345[[#This Row],[Due Amount]])</f>
        <v xml:space="preserve"> </v>
      </c>
      <c r="Q72" s="21" t="s">
        <v>222</v>
      </c>
      <c r="R72" s="21"/>
      <c r="S72" s="22"/>
    </row>
    <row r="73" spans="1:19" ht="25.5">
      <c r="A73" s="19" t="s">
        <v>222</v>
      </c>
      <c r="B73" s="19"/>
      <c r="C73" s="19">
        <v>574</v>
      </c>
      <c r="D73" s="19" t="s">
        <v>227</v>
      </c>
      <c r="E73" s="19" t="s">
        <v>91</v>
      </c>
      <c r="F73" s="19" t="s">
        <v>228</v>
      </c>
      <c r="G73" s="19" t="s">
        <v>229</v>
      </c>
      <c r="H73" s="14">
        <v>550</v>
      </c>
      <c r="I73" s="14"/>
      <c r="J73" s="14">
        <f>Table345[[#This Row],[CASH]]+Table345[[#This Row],[CARD]]+Table345[[#This Row],[CHEQUE]]+Table345[[#This Row],[RTGS]]</f>
        <v>550</v>
      </c>
      <c r="K73" s="14"/>
      <c r="L73" s="14"/>
      <c r="M73" s="14">
        <v>550</v>
      </c>
      <c r="N73" s="14"/>
      <c r="O73" s="14">
        <f>Table345[[#This Row],[Bill Amount]]-Table345[[#This Row],[Discount Amount]]-Table345[[#This Row],[AMOUNT RECEVIED]]</f>
        <v>0</v>
      </c>
      <c r="P73" s="15">
        <f>IF(Table345[[#This Row],[Due Amount]]&lt;0," ",Table345[[#This Row],[Due Amount]])</f>
        <v>0</v>
      </c>
      <c r="Q73" s="21" t="s">
        <v>222</v>
      </c>
      <c r="R73" s="21" t="s">
        <v>230</v>
      </c>
      <c r="S73" s="22"/>
    </row>
    <row r="74" spans="1:19">
      <c r="A74" s="19" t="s">
        <v>222</v>
      </c>
      <c r="B74" s="19"/>
      <c r="C74" s="19">
        <v>575</v>
      </c>
      <c r="D74" s="19" t="s">
        <v>231</v>
      </c>
      <c r="E74" s="19" t="s">
        <v>108</v>
      </c>
      <c r="F74" s="19" t="s">
        <v>203</v>
      </c>
      <c r="G74" s="19">
        <v>9177717173</v>
      </c>
      <c r="H74" s="14">
        <v>6050</v>
      </c>
      <c r="I74" s="14"/>
      <c r="J74" s="14">
        <f>Table345[[#This Row],[CASH]]+Table345[[#This Row],[CARD]]+Table345[[#This Row],[CHEQUE]]+Table345[[#This Row],[RTGS]]</f>
        <v>6050</v>
      </c>
      <c r="K74" s="14">
        <v>6050</v>
      </c>
      <c r="L74" s="14"/>
      <c r="M74" s="14"/>
      <c r="N74" s="14"/>
      <c r="O74" s="14">
        <f>Table345[[#This Row],[Bill Amount]]-Table345[[#This Row],[Discount Amount]]-Table345[[#This Row],[AMOUNT RECEVIED]]</f>
        <v>0</v>
      </c>
      <c r="P74" s="15">
        <f>IF(Table345[[#This Row],[Due Amount]]&lt;0," ",Table345[[#This Row],[Due Amount]])</f>
        <v>0</v>
      </c>
      <c r="Q74" s="21" t="s">
        <v>222</v>
      </c>
      <c r="R74" s="21"/>
      <c r="S74" s="22"/>
    </row>
    <row r="75" spans="1:19">
      <c r="A75" s="19" t="s">
        <v>222</v>
      </c>
      <c r="B75" s="19"/>
      <c r="C75" s="19">
        <v>576</v>
      </c>
      <c r="D75" s="19" t="s">
        <v>232</v>
      </c>
      <c r="E75" s="19" t="s">
        <v>67</v>
      </c>
      <c r="F75" s="19" t="s">
        <v>233</v>
      </c>
      <c r="G75" s="19">
        <v>9885060007</v>
      </c>
      <c r="H75" s="14">
        <v>1000</v>
      </c>
      <c r="I75" s="14"/>
      <c r="J75" s="14">
        <f>Table345[[#This Row],[CASH]]+Table345[[#This Row],[CARD]]+Table345[[#This Row],[CHEQUE]]+Table345[[#This Row],[RTGS]]</f>
        <v>1000</v>
      </c>
      <c r="K75" s="14"/>
      <c r="L75" s="14">
        <v>1000</v>
      </c>
      <c r="M75" s="14"/>
      <c r="N75" s="14"/>
      <c r="O75" s="14">
        <f>Table345[[#This Row],[Bill Amount]]-Table345[[#This Row],[Discount Amount]]-Table345[[#This Row],[AMOUNT RECEVIED]]</f>
        <v>0</v>
      </c>
      <c r="P75" s="15">
        <f>IF(Table345[[#This Row],[Due Amount]]&lt;0," ",Table345[[#This Row],[Due Amount]])</f>
        <v>0</v>
      </c>
      <c r="Q75" s="21" t="s">
        <v>222</v>
      </c>
      <c r="R75" s="21"/>
      <c r="S75" s="22"/>
    </row>
    <row r="76" spans="1:19">
      <c r="A76" s="19" t="s">
        <v>222</v>
      </c>
      <c r="B76" s="19"/>
      <c r="C76" s="19">
        <v>577</v>
      </c>
      <c r="D76" s="19" t="s">
        <v>234</v>
      </c>
      <c r="E76" s="19" t="s">
        <v>235</v>
      </c>
      <c r="F76" s="19" t="s">
        <v>236</v>
      </c>
      <c r="G76" s="19"/>
      <c r="H76" s="14">
        <v>4350</v>
      </c>
      <c r="I76" s="14">
        <v>50</v>
      </c>
      <c r="J76" s="14">
        <f>Table345[[#This Row],[CASH]]+Table345[[#This Row],[CARD]]+Table345[[#This Row],[CHEQUE]]+Table345[[#This Row],[RTGS]]</f>
        <v>4300</v>
      </c>
      <c r="K76" s="14"/>
      <c r="L76" s="14">
        <v>4300</v>
      </c>
      <c r="M76" s="14"/>
      <c r="N76" s="14"/>
      <c r="O76" s="14">
        <f>Table345[[#This Row],[Bill Amount]]-Table345[[#This Row],[Discount Amount]]-Table345[[#This Row],[AMOUNT RECEVIED]]</f>
        <v>0</v>
      </c>
      <c r="P76" s="15">
        <f>IF(Table345[[#This Row],[Due Amount]]&lt;0," ",Table345[[#This Row],[Due Amount]])</f>
        <v>0</v>
      </c>
      <c r="Q76" s="21" t="s">
        <v>218</v>
      </c>
      <c r="R76" s="21"/>
      <c r="S76" s="22"/>
    </row>
    <row r="77" spans="1:19">
      <c r="A77" s="19" t="s">
        <v>222</v>
      </c>
      <c r="B77" s="19"/>
      <c r="C77" s="19">
        <v>578</v>
      </c>
      <c r="D77" s="19" t="s">
        <v>237</v>
      </c>
      <c r="E77" s="19" t="s">
        <v>156</v>
      </c>
      <c r="F77" s="19" t="s">
        <v>224</v>
      </c>
      <c r="G77" s="19">
        <v>8790998576</v>
      </c>
      <c r="H77" s="14">
        <v>50</v>
      </c>
      <c r="I77" s="14">
        <v>50</v>
      </c>
      <c r="J77" s="14">
        <f>Table345[[#This Row],[CASH]]+Table345[[#This Row],[CARD]]+Table345[[#This Row],[CHEQUE]]+Table345[[#This Row],[RTGS]]</f>
        <v>0</v>
      </c>
      <c r="K77" s="14"/>
      <c r="L77" s="14"/>
      <c r="M77" s="14"/>
      <c r="N77" s="14"/>
      <c r="O77" s="14">
        <f>Table345[[#This Row],[Bill Amount]]-Table345[[#This Row],[Discount Amount]]-Table345[[#This Row],[AMOUNT RECEVIED]]</f>
        <v>0</v>
      </c>
      <c r="P77" s="15">
        <f>IF(Table345[[#This Row],[Due Amount]]&lt;0," ",Table345[[#This Row],[Due Amount]])</f>
        <v>0</v>
      </c>
      <c r="Q77" s="21" t="s">
        <v>222</v>
      </c>
      <c r="R77" s="21"/>
      <c r="S77" s="22"/>
    </row>
    <row r="78" spans="1:19">
      <c r="A78" s="19" t="s">
        <v>218</v>
      </c>
      <c r="B78" s="19"/>
      <c r="C78" s="19">
        <v>579</v>
      </c>
      <c r="D78" s="19" t="s">
        <v>238</v>
      </c>
      <c r="E78" s="19" t="s">
        <v>239</v>
      </c>
      <c r="F78" s="19" t="s">
        <v>240</v>
      </c>
      <c r="G78" s="19">
        <v>9908993709</v>
      </c>
      <c r="H78" s="14">
        <v>2900</v>
      </c>
      <c r="I78" s="14">
        <v>1400</v>
      </c>
      <c r="J78" s="14">
        <f>Table345[[#This Row],[CASH]]+Table345[[#This Row],[CARD]]+Table345[[#This Row],[CHEQUE]]+Table345[[#This Row],[RTGS]]</f>
        <v>1500</v>
      </c>
      <c r="K78" s="14">
        <v>1500</v>
      </c>
      <c r="L78" s="14"/>
      <c r="M78" s="14"/>
      <c r="N78" s="14"/>
      <c r="O78" s="14">
        <f>Table345[[#This Row],[Bill Amount]]-Table345[[#This Row],[Discount Amount]]-Table345[[#This Row],[AMOUNT RECEVIED]]</f>
        <v>0</v>
      </c>
      <c r="P78" s="15">
        <f>IF(Table345[[#This Row],[Due Amount]]&lt;0," ",Table345[[#This Row],[Due Amount]])</f>
        <v>0</v>
      </c>
      <c r="Q78" s="21" t="s">
        <v>241</v>
      </c>
      <c r="R78" s="21"/>
      <c r="S78" s="22"/>
    </row>
    <row r="79" spans="1:19">
      <c r="A79" s="19" t="s">
        <v>218</v>
      </c>
      <c r="B79" s="19"/>
      <c r="C79" s="19">
        <v>580</v>
      </c>
      <c r="D79" s="19" t="s">
        <v>242</v>
      </c>
      <c r="E79" s="19" t="s">
        <v>91</v>
      </c>
      <c r="F79" s="19" t="s">
        <v>243</v>
      </c>
      <c r="G79" s="19">
        <v>9177564837</v>
      </c>
      <c r="H79" s="14">
        <v>4300</v>
      </c>
      <c r="I79" s="14"/>
      <c r="J79" s="14">
        <f>Table345[[#This Row],[CASH]]+Table345[[#This Row],[CARD]]+Table345[[#This Row],[CHEQUE]]+Table345[[#This Row],[RTGS]]</f>
        <v>4300</v>
      </c>
      <c r="K79" s="14"/>
      <c r="L79" s="14">
        <v>4300</v>
      </c>
      <c r="M79" s="14"/>
      <c r="N79" s="14"/>
      <c r="O79" s="14">
        <f>Table345[[#This Row],[Bill Amount]]-Table345[[#This Row],[Discount Amount]]-Table345[[#This Row],[AMOUNT RECEVIED]]</f>
        <v>0</v>
      </c>
      <c r="P79" s="15">
        <f>IF(Table345[[#This Row],[Due Amount]]&lt;0," ",Table345[[#This Row],[Due Amount]])</f>
        <v>0</v>
      </c>
      <c r="Q79" s="21" t="s">
        <v>218</v>
      </c>
      <c r="R79" s="21"/>
      <c r="S79" s="22"/>
    </row>
    <row r="80" spans="1:19">
      <c r="A80" s="19" t="s">
        <v>218</v>
      </c>
      <c r="B80" s="19"/>
      <c r="C80" s="19">
        <v>581</v>
      </c>
      <c r="D80" s="19" t="s">
        <v>244</v>
      </c>
      <c r="E80" s="19" t="s">
        <v>94</v>
      </c>
      <c r="F80" s="19" t="s">
        <v>245</v>
      </c>
      <c r="G80" s="19">
        <v>9160090001</v>
      </c>
      <c r="H80" s="14">
        <v>320</v>
      </c>
      <c r="I80" s="14"/>
      <c r="J80" s="14">
        <f>Table345[[#This Row],[CASH]]+Table345[[#This Row],[CARD]]+Table345[[#This Row],[CHEQUE]]+Table345[[#This Row],[RTGS]]</f>
        <v>320</v>
      </c>
      <c r="K80" s="14">
        <v>320</v>
      </c>
      <c r="L80" s="14"/>
      <c r="M80" s="14"/>
      <c r="N80" s="14"/>
      <c r="O80" s="14">
        <f>Table345[[#This Row],[Bill Amount]]-Table345[[#This Row],[Discount Amount]]-Table345[[#This Row],[AMOUNT RECEVIED]]</f>
        <v>0</v>
      </c>
      <c r="P80" s="15">
        <f>IF(Table345[[#This Row],[Due Amount]]&lt;0," ",Table345[[#This Row],[Due Amount]])</f>
        <v>0</v>
      </c>
      <c r="Q80" s="21" t="s">
        <v>218</v>
      </c>
      <c r="R80" s="21"/>
      <c r="S80" s="22"/>
    </row>
    <row r="81" spans="1:19">
      <c r="A81" s="18" t="s">
        <v>246</v>
      </c>
      <c r="B81" s="19"/>
      <c r="C81" s="19">
        <v>582</v>
      </c>
      <c r="D81" s="19" t="s">
        <v>247</v>
      </c>
      <c r="E81" s="19" t="s">
        <v>72</v>
      </c>
      <c r="F81" s="19" t="s">
        <v>248</v>
      </c>
      <c r="G81" s="19">
        <v>9052238232</v>
      </c>
      <c r="H81" s="14">
        <v>500</v>
      </c>
      <c r="I81" s="14"/>
      <c r="J81" s="14">
        <f>Table345[[#This Row],[CASH]]+Table345[[#This Row],[CARD]]+Table345[[#This Row],[CHEQUE]]+Table345[[#This Row],[RTGS]]</f>
        <v>510</v>
      </c>
      <c r="K81" s="14"/>
      <c r="L81" s="14">
        <v>510</v>
      </c>
      <c r="M81" s="14"/>
      <c r="N81" s="14"/>
      <c r="O81" s="14">
        <f>Table345[[#This Row],[Bill Amount]]-Table345[[#This Row],[Discount Amount]]-Table345[[#This Row],[AMOUNT RECEVIED]]</f>
        <v>-10</v>
      </c>
      <c r="P81" s="15" t="str">
        <f>IF(Table345[[#This Row],[Due Amount]]&lt;0," ",Table345[[#This Row],[Due Amount]])</f>
        <v xml:space="preserve"> </v>
      </c>
      <c r="Q81" s="21" t="s">
        <v>246</v>
      </c>
      <c r="R81" s="21"/>
      <c r="S81" s="22"/>
    </row>
    <row r="82" spans="1:19">
      <c r="A82" s="18" t="s">
        <v>246</v>
      </c>
      <c r="B82" s="19"/>
      <c r="C82" s="19">
        <v>583</v>
      </c>
      <c r="D82" s="19" t="s">
        <v>242</v>
      </c>
      <c r="E82" s="19" t="s">
        <v>91</v>
      </c>
      <c r="F82" s="19" t="s">
        <v>243</v>
      </c>
      <c r="G82" s="19">
        <v>9177564837</v>
      </c>
      <c r="H82" s="14">
        <v>4300</v>
      </c>
      <c r="I82" s="14">
        <v>300</v>
      </c>
      <c r="J82" s="14">
        <f>Table345[[#This Row],[CASH]]+Table345[[#This Row],[CARD]]+Table345[[#This Row],[CHEQUE]]+Table345[[#This Row],[RTGS]]</f>
        <v>4000</v>
      </c>
      <c r="K82" s="14"/>
      <c r="L82" s="14">
        <v>4000</v>
      </c>
      <c r="M82" s="14"/>
      <c r="N82" s="14"/>
      <c r="O82" s="14">
        <f>Table345[[#This Row],[Bill Amount]]-Table345[[#This Row],[Discount Amount]]-Table345[[#This Row],[AMOUNT RECEVIED]]</f>
        <v>0</v>
      </c>
      <c r="P82" s="15">
        <f>IF(Table345[[#This Row],[Due Amount]]&lt;0," ",Table345[[#This Row],[Due Amount]])</f>
        <v>0</v>
      </c>
      <c r="Q82" s="21" t="s">
        <v>246</v>
      </c>
      <c r="R82" s="21"/>
      <c r="S82" s="22"/>
    </row>
    <row r="83" spans="1:19">
      <c r="A83" s="18" t="s">
        <v>246</v>
      </c>
      <c r="B83" s="19">
        <v>424</v>
      </c>
      <c r="C83" s="19"/>
      <c r="D83" s="19" t="s">
        <v>249</v>
      </c>
      <c r="E83" s="19" t="s">
        <v>64</v>
      </c>
      <c r="F83" s="19" t="s">
        <v>250</v>
      </c>
      <c r="G83" s="19">
        <v>9581369191</v>
      </c>
      <c r="H83" s="14">
        <v>24585</v>
      </c>
      <c r="I83" s="14"/>
      <c r="J83" s="14"/>
      <c r="K83" s="14"/>
      <c r="L83" s="14"/>
      <c r="M83" s="14"/>
      <c r="N83" s="14"/>
      <c r="O83" s="14">
        <f>Table345[[#This Row],[Bill Amount]]-Table345[[#This Row],[Discount Amount]]-Table345[[#This Row],[AMOUNT RECEVIED]]</f>
        <v>24585</v>
      </c>
      <c r="P83" s="15">
        <f>IF(Table345[[#This Row],[Due Amount]]&lt;0," ",Table345[[#This Row],[Due Amount]])</f>
        <v>24585</v>
      </c>
      <c r="Q83" s="21"/>
      <c r="R83" s="21"/>
      <c r="S83" s="22"/>
    </row>
    <row r="84" spans="1:19">
      <c r="A84" s="20"/>
      <c r="B84" s="21"/>
      <c r="C84" s="21"/>
      <c r="D84" s="21"/>
      <c r="E84" s="21"/>
      <c r="F84" s="21"/>
      <c r="G84" s="21"/>
      <c r="H84" s="14">
        <f>SUM(H2:H83)</f>
        <v>718302</v>
      </c>
      <c r="I84" s="14"/>
      <c r="J84" s="14">
        <f>Table345[[#This Row],[CASH]]+Table345[[#This Row],[CARD]]+Table345[[#This Row],[CHEQUE]]+Table345[[#This Row],[RTGS]]</f>
        <v>586085</v>
      </c>
      <c r="K84" s="14">
        <v>30470</v>
      </c>
      <c r="L84" s="14">
        <v>367905</v>
      </c>
      <c r="M84" s="14">
        <v>140520</v>
      </c>
      <c r="N84" s="14">
        <v>47190</v>
      </c>
      <c r="O84" s="14">
        <f>Table345[[#This Row],[Bill Amount]]-Table345[[#This Row],[Discount Amount]]-Table345[[#This Row],[AMOUNT RECEVIED]]</f>
        <v>132217</v>
      </c>
      <c r="P84" s="15">
        <f>IF(Table345[[#This Row],[Due Amount]]&lt;0," ",Table345[[#This Row],[Due Amount]])</f>
        <v>132217</v>
      </c>
      <c r="Q84" s="21"/>
      <c r="R84" s="21"/>
      <c r="S84" s="22"/>
    </row>
    <row r="85" spans="1:19">
      <c r="A85" s="20"/>
      <c r="B85" s="21"/>
      <c r="C85" s="21"/>
      <c r="D85" s="21"/>
      <c r="E85" s="21"/>
      <c r="F85" s="21"/>
      <c r="G85" s="21"/>
      <c r="H85" s="35"/>
      <c r="I85" s="35"/>
      <c r="J85" s="35">
        <f>Table345[[#This Row],[CASH]]+Table345[[#This Row],[CARD]]+Table345[[#This Row],[CHEQUE]]+Table345[[#This Row],[RTGS]]</f>
        <v>0</v>
      </c>
      <c r="K85" s="35"/>
      <c r="L85" s="35"/>
      <c r="M85" s="35"/>
      <c r="N85" s="35"/>
      <c r="O85" s="35">
        <f>Table345[[#This Row],[Bill Amount]]-Table345[[#This Row],[Discount Amount]]-Table345[[#This Row],[AMOUNT RECEVIED]]</f>
        <v>0</v>
      </c>
      <c r="P85" s="36">
        <f>IF(Table345[[#This Row],[Due Amount]]&lt;0," ",Table345[[#This Row],[Due Amount]])</f>
        <v>0</v>
      </c>
      <c r="Q85" s="21"/>
      <c r="R85" s="21"/>
      <c r="S85" s="22"/>
    </row>
    <row r="86" spans="1:19">
      <c r="A86" s="20"/>
      <c r="B86" s="21"/>
      <c r="C86" s="21"/>
      <c r="D86" s="21"/>
      <c r="E86" s="21"/>
      <c r="F86" s="21"/>
      <c r="G86" s="21"/>
      <c r="H86" s="35"/>
      <c r="I86" s="35"/>
      <c r="J86" s="35">
        <f>Table345[[#This Row],[CASH]]+Table345[[#This Row],[CARD]]+Table345[[#This Row],[CHEQUE]]+Table345[[#This Row],[RTGS]]</f>
        <v>0</v>
      </c>
      <c r="K86" s="35"/>
      <c r="L86" s="35"/>
      <c r="M86" s="35"/>
      <c r="N86" s="35"/>
      <c r="O86" s="35">
        <f>Table345[[#This Row],[Bill Amount]]-Table345[[#This Row],[Discount Amount]]-Table345[[#This Row],[AMOUNT RECEVIED]]</f>
        <v>0</v>
      </c>
      <c r="P86" s="36">
        <f>IF(Table345[[#This Row],[Due Amount]]&lt;0," ",Table345[[#This Row],[Due Amount]])</f>
        <v>0</v>
      </c>
      <c r="Q86" s="21"/>
      <c r="R86" s="21"/>
      <c r="S86" s="22"/>
    </row>
    <row r="87" spans="1:19">
      <c r="A87" s="20"/>
      <c r="B87" s="21"/>
      <c r="C87" s="21"/>
      <c r="D87" s="21"/>
      <c r="E87" s="21"/>
      <c r="F87" s="21"/>
      <c r="G87" s="21"/>
      <c r="H87" s="35"/>
      <c r="I87" s="35"/>
      <c r="J87" s="35">
        <f>Table345[[#This Row],[CASH]]+Table345[[#This Row],[CARD]]+Table345[[#This Row],[CHEQUE]]+Table345[[#This Row],[RTGS]]</f>
        <v>0</v>
      </c>
      <c r="K87" s="35"/>
      <c r="L87" s="35"/>
      <c r="M87" s="35"/>
      <c r="N87" s="35"/>
      <c r="O87" s="35">
        <f>Table345[[#This Row],[Bill Amount]]-Table345[[#This Row],[Discount Amount]]-Table345[[#This Row],[AMOUNT RECEVIED]]</f>
        <v>0</v>
      </c>
      <c r="P87" s="36">
        <f>IF(Table345[[#This Row],[Due Amount]]&lt;0," ",Table345[[#This Row],[Due Amount]])</f>
        <v>0</v>
      </c>
      <c r="Q87" s="21"/>
      <c r="R87" s="21"/>
      <c r="S87" s="22"/>
    </row>
    <row r="88" spans="1:19">
      <c r="A88" s="20"/>
      <c r="B88" s="21"/>
      <c r="C88" s="21"/>
      <c r="D88" s="21"/>
      <c r="E88" s="21"/>
      <c r="F88" s="21"/>
      <c r="G88" s="21"/>
      <c r="H88" s="35"/>
      <c r="I88" s="35"/>
      <c r="J88" s="35">
        <f>Table345[[#This Row],[CASH]]+Table345[[#This Row],[CARD]]+Table345[[#This Row],[CHEQUE]]+Table345[[#This Row],[RTGS]]</f>
        <v>0</v>
      </c>
      <c r="K88" s="35"/>
      <c r="L88" s="35"/>
      <c r="M88" s="35"/>
      <c r="N88" s="35"/>
      <c r="O88" s="35">
        <f>Table345[[#This Row],[Bill Amount]]-Table345[[#This Row],[Discount Amount]]-Table345[[#This Row],[AMOUNT RECEVIED]]</f>
        <v>0</v>
      </c>
      <c r="P88" s="36">
        <f>IF(Table345[[#This Row],[Due Amount]]&lt;0," ",Table345[[#This Row],[Due Amount]])</f>
        <v>0</v>
      </c>
      <c r="Q88" s="21"/>
      <c r="R88" s="21"/>
      <c r="S88" s="22"/>
    </row>
    <row r="89" spans="1:19">
      <c r="A89" s="20"/>
      <c r="B89" s="21"/>
      <c r="C89" s="21"/>
      <c r="D89" s="21"/>
      <c r="E89" s="21"/>
      <c r="F89" s="21"/>
      <c r="G89" s="21"/>
      <c r="H89" s="35"/>
      <c r="I89" s="35"/>
      <c r="J89" s="35">
        <f>Table345[[#This Row],[CASH]]+Table345[[#This Row],[CARD]]+Table345[[#This Row],[CHEQUE]]+Table345[[#This Row],[RTGS]]</f>
        <v>0</v>
      </c>
      <c r="K89" s="35"/>
      <c r="L89" s="35"/>
      <c r="M89" s="35"/>
      <c r="N89" s="35"/>
      <c r="O89" s="35">
        <f>Table345[[#This Row],[Bill Amount]]-Table345[[#This Row],[Discount Amount]]-Table345[[#This Row],[AMOUNT RECEVIED]]</f>
        <v>0</v>
      </c>
      <c r="P89" s="36">
        <f>IF(Table345[[#This Row],[Due Amount]]&lt;0," ",Table345[[#This Row],[Due Amount]])</f>
        <v>0</v>
      </c>
      <c r="Q89" s="21"/>
      <c r="R89" s="21"/>
      <c r="S89" s="22"/>
    </row>
    <row r="90" spans="1:19">
      <c r="A90" s="20"/>
      <c r="B90" s="21"/>
      <c r="C90" s="21"/>
      <c r="D90" s="21"/>
      <c r="E90" s="21"/>
      <c r="F90" s="21"/>
      <c r="G90" s="21"/>
      <c r="H90" s="35"/>
      <c r="I90" s="35"/>
      <c r="J90" s="35">
        <f>Table345[[#This Row],[CASH]]+Table345[[#This Row],[CARD]]+Table345[[#This Row],[CHEQUE]]+Table345[[#This Row],[RTGS]]</f>
        <v>0</v>
      </c>
      <c r="K90" s="35"/>
      <c r="L90" s="35"/>
      <c r="M90" s="35"/>
      <c r="N90" s="35"/>
      <c r="O90" s="35">
        <f>Table345[[#This Row],[Bill Amount]]-Table345[[#This Row],[Discount Amount]]-Table345[[#This Row],[AMOUNT RECEVIED]]</f>
        <v>0</v>
      </c>
      <c r="P90" s="36">
        <f>IF(Table345[[#This Row],[Due Amount]]&lt;0," ",Table345[[#This Row],[Due Amount]])</f>
        <v>0</v>
      </c>
      <c r="Q90" s="21"/>
      <c r="R90" s="21"/>
      <c r="S90" s="22"/>
    </row>
    <row r="91" spans="1:19">
      <c r="A91" s="20"/>
      <c r="B91" s="21"/>
      <c r="C91" s="21"/>
      <c r="D91" s="21"/>
      <c r="E91" s="21"/>
      <c r="F91" s="21"/>
      <c r="G91" s="21"/>
      <c r="H91" s="35"/>
      <c r="I91" s="35"/>
      <c r="J91" s="35">
        <f>Table345[[#This Row],[CASH]]+Table345[[#This Row],[CARD]]+Table345[[#This Row],[CHEQUE]]+Table345[[#This Row],[RTGS]]</f>
        <v>0</v>
      </c>
      <c r="K91" s="35"/>
      <c r="L91" s="35"/>
      <c r="M91" s="35"/>
      <c r="N91" s="35"/>
      <c r="O91" s="35">
        <f>Table345[[#This Row],[Bill Amount]]-Table345[[#This Row],[Discount Amount]]-Table345[[#This Row],[AMOUNT RECEVIED]]</f>
        <v>0</v>
      </c>
      <c r="P91" s="36">
        <f>IF(Table345[[#This Row],[Due Amount]]&lt;0," ",Table345[[#This Row],[Due Amount]])</f>
        <v>0</v>
      </c>
      <c r="Q91" s="21"/>
      <c r="R91" s="21"/>
      <c r="S91" s="22"/>
    </row>
    <row r="92" spans="1:19">
      <c r="A92" s="20"/>
      <c r="B92" s="21"/>
      <c r="C92" s="21"/>
      <c r="D92" s="21"/>
      <c r="E92" s="21"/>
      <c r="F92" s="21"/>
      <c r="G92" s="21"/>
      <c r="H92" s="35"/>
      <c r="I92" s="35"/>
      <c r="J92" s="35">
        <f>Table345[[#This Row],[CASH]]+Table345[[#This Row],[CARD]]+Table345[[#This Row],[CHEQUE]]+Table345[[#This Row],[RTGS]]</f>
        <v>0</v>
      </c>
      <c r="K92" s="35"/>
      <c r="L92" s="35"/>
      <c r="M92" s="35"/>
      <c r="N92" s="35"/>
      <c r="O92" s="35">
        <f>Table345[[#This Row],[Bill Amount]]-Table345[[#This Row],[Discount Amount]]-Table345[[#This Row],[AMOUNT RECEVIED]]</f>
        <v>0</v>
      </c>
      <c r="P92" s="36">
        <f>IF(Table345[[#This Row],[Due Amount]]&lt;0," ",Table345[[#This Row],[Due Amount]])</f>
        <v>0</v>
      </c>
      <c r="Q92" s="21"/>
      <c r="R92" s="21"/>
      <c r="S92" s="22"/>
    </row>
    <row r="93" spans="1:19">
      <c r="A93" s="20"/>
      <c r="B93" s="21"/>
      <c r="C93" s="21"/>
      <c r="D93" s="21"/>
      <c r="E93" s="21"/>
      <c r="F93" s="21"/>
      <c r="G93" s="21"/>
      <c r="H93" s="35"/>
      <c r="I93" s="35"/>
      <c r="J93" s="35">
        <f>Table345[[#This Row],[CASH]]+Table345[[#This Row],[CARD]]+Table345[[#This Row],[CHEQUE]]+Table345[[#This Row],[RTGS]]</f>
        <v>0</v>
      </c>
      <c r="K93" s="35"/>
      <c r="L93" s="35"/>
      <c r="M93" s="35"/>
      <c r="N93" s="35"/>
      <c r="O93" s="35">
        <f>Table345[[#This Row],[Bill Amount]]-Table345[[#This Row],[Discount Amount]]-Table345[[#This Row],[AMOUNT RECEVIED]]</f>
        <v>0</v>
      </c>
      <c r="P93" s="36">
        <f>IF(Table345[[#This Row],[Due Amount]]&lt;0," ",Table345[[#This Row],[Due Amount]])</f>
        <v>0</v>
      </c>
      <c r="Q93" s="21"/>
      <c r="R93" s="21"/>
      <c r="S93" s="22"/>
    </row>
    <row r="94" spans="1:19">
      <c r="A94" s="20"/>
      <c r="B94" s="21"/>
      <c r="C94" s="21"/>
      <c r="D94" s="21"/>
      <c r="E94" s="21"/>
      <c r="F94" s="21"/>
      <c r="G94" s="21"/>
      <c r="H94" s="35"/>
      <c r="I94" s="35"/>
      <c r="J94" s="35">
        <f>Table345[[#This Row],[CASH]]+Table345[[#This Row],[CARD]]+Table345[[#This Row],[CHEQUE]]+Table345[[#This Row],[RTGS]]</f>
        <v>0</v>
      </c>
      <c r="K94" s="35"/>
      <c r="L94" s="35"/>
      <c r="M94" s="35"/>
      <c r="N94" s="35"/>
      <c r="O94" s="35">
        <f>Table345[[#This Row],[Bill Amount]]-Table345[[#This Row],[Discount Amount]]-Table345[[#This Row],[AMOUNT RECEVIED]]</f>
        <v>0</v>
      </c>
      <c r="P94" s="36">
        <f>IF(Table345[[#This Row],[Due Amount]]&lt;0," ",Table345[[#This Row],[Due Amount]])</f>
        <v>0</v>
      </c>
      <c r="Q94" s="21"/>
      <c r="R94" s="21"/>
      <c r="S94" s="22"/>
    </row>
    <row r="95" spans="1:19">
      <c r="A95" s="20"/>
      <c r="B95" s="21"/>
      <c r="C95" s="21"/>
      <c r="D95" s="21"/>
      <c r="E95" s="21"/>
      <c r="F95" s="21"/>
      <c r="G95" s="21"/>
      <c r="H95" s="35"/>
      <c r="I95" s="35"/>
      <c r="J95" s="35">
        <f>Table345[[#This Row],[CASH]]+Table345[[#This Row],[CARD]]+Table345[[#This Row],[CHEQUE]]+Table345[[#This Row],[RTGS]]</f>
        <v>0</v>
      </c>
      <c r="K95" s="35"/>
      <c r="L95" s="35"/>
      <c r="M95" s="35"/>
      <c r="N95" s="35"/>
      <c r="O95" s="35">
        <f>Table345[[#This Row],[Bill Amount]]-Table345[[#This Row],[Discount Amount]]-Table345[[#This Row],[AMOUNT RECEVIED]]</f>
        <v>0</v>
      </c>
      <c r="P95" s="36">
        <f>IF(Table345[[#This Row],[Due Amount]]&lt;0," ",Table345[[#This Row],[Due Amount]])</f>
        <v>0</v>
      </c>
      <c r="Q95" s="21"/>
      <c r="R95" s="21"/>
      <c r="S95" s="22"/>
    </row>
    <row r="96" spans="1:19">
      <c r="A96" s="20"/>
      <c r="B96" s="21"/>
      <c r="C96" s="21"/>
      <c r="D96" s="21"/>
      <c r="E96" s="21"/>
      <c r="F96" s="21"/>
      <c r="G96" s="21"/>
      <c r="H96" s="35"/>
      <c r="I96" s="35"/>
      <c r="J96" s="35">
        <f>Table345[[#This Row],[CASH]]+Table345[[#This Row],[CARD]]+Table345[[#This Row],[CHEQUE]]+Table345[[#This Row],[RTGS]]</f>
        <v>0</v>
      </c>
      <c r="K96" s="35"/>
      <c r="L96" s="35"/>
      <c r="M96" s="35"/>
      <c r="N96" s="35"/>
      <c r="O96" s="35">
        <f>Table345[[#This Row],[Bill Amount]]-Table345[[#This Row],[Discount Amount]]-Table345[[#This Row],[AMOUNT RECEVIED]]</f>
        <v>0</v>
      </c>
      <c r="P96" s="36">
        <f>IF(Table345[[#This Row],[Due Amount]]&lt;0," ",Table345[[#This Row],[Due Amount]])</f>
        <v>0</v>
      </c>
      <c r="Q96" s="21"/>
      <c r="R96" s="21"/>
      <c r="S96" s="22"/>
    </row>
    <row r="97" spans="1:19">
      <c r="A97" s="20"/>
      <c r="B97" s="21"/>
      <c r="C97" s="21"/>
      <c r="D97" s="21"/>
      <c r="E97" s="21"/>
      <c r="F97" s="21"/>
      <c r="G97" s="21"/>
      <c r="H97" s="35"/>
      <c r="I97" s="35"/>
      <c r="J97" s="35">
        <f>Table345[[#This Row],[CASH]]+Table345[[#This Row],[CARD]]+Table345[[#This Row],[CHEQUE]]+Table345[[#This Row],[RTGS]]</f>
        <v>0</v>
      </c>
      <c r="K97" s="35"/>
      <c r="L97" s="35"/>
      <c r="M97" s="35"/>
      <c r="N97" s="35"/>
      <c r="O97" s="35">
        <f>Table345[[#This Row],[Bill Amount]]-Table345[[#This Row],[Discount Amount]]-Table345[[#This Row],[AMOUNT RECEVIED]]</f>
        <v>0</v>
      </c>
      <c r="P97" s="36">
        <f>IF(Table345[[#This Row],[Due Amount]]&lt;0," ",Table345[[#This Row],[Due Amount]])</f>
        <v>0</v>
      </c>
      <c r="Q97" s="21"/>
      <c r="R97" s="21"/>
      <c r="S97" s="22"/>
    </row>
    <row r="98" spans="1:19">
      <c r="A98" s="20"/>
      <c r="B98" s="21"/>
      <c r="C98" s="21"/>
      <c r="D98" s="21"/>
      <c r="E98" s="21"/>
      <c r="F98" s="21"/>
      <c r="G98" s="21"/>
      <c r="H98" s="35"/>
      <c r="I98" s="35"/>
      <c r="J98" s="35">
        <f>Table345[[#This Row],[CASH]]+Table345[[#This Row],[CARD]]+Table345[[#This Row],[CHEQUE]]+Table345[[#This Row],[RTGS]]</f>
        <v>0</v>
      </c>
      <c r="K98" s="35"/>
      <c r="L98" s="35"/>
      <c r="M98" s="35"/>
      <c r="N98" s="35"/>
      <c r="O98" s="35">
        <f>Table345[[#This Row],[Bill Amount]]-Table345[[#This Row],[Discount Amount]]-Table345[[#This Row],[AMOUNT RECEVIED]]</f>
        <v>0</v>
      </c>
      <c r="P98" s="36">
        <f>IF(Table345[[#This Row],[Due Amount]]&lt;0," ",Table345[[#This Row],[Due Amount]])</f>
        <v>0</v>
      </c>
      <c r="Q98" s="21"/>
      <c r="R98" s="21"/>
      <c r="S98" s="22"/>
    </row>
    <row r="99" spans="1:19">
      <c r="A99" s="20"/>
      <c r="B99" s="21"/>
      <c r="C99" s="21"/>
      <c r="D99" s="21"/>
      <c r="E99" s="21"/>
      <c r="F99" s="21"/>
      <c r="G99" s="21"/>
      <c r="H99" s="35"/>
      <c r="I99" s="35"/>
      <c r="J99" s="35">
        <f>Table345[[#This Row],[CASH]]+Table345[[#This Row],[CARD]]+Table345[[#This Row],[CHEQUE]]+Table345[[#This Row],[RTGS]]</f>
        <v>0</v>
      </c>
      <c r="K99" s="35"/>
      <c r="L99" s="35"/>
      <c r="M99" s="35"/>
      <c r="N99" s="35"/>
      <c r="O99" s="35">
        <f>Table345[[#This Row],[Bill Amount]]-Table345[[#This Row],[Discount Amount]]-Table345[[#This Row],[AMOUNT RECEVIED]]</f>
        <v>0</v>
      </c>
      <c r="P99" s="36">
        <f>IF(Table345[[#This Row],[Due Amount]]&lt;0," ",Table345[[#This Row],[Due Amount]])</f>
        <v>0</v>
      </c>
      <c r="Q99" s="21"/>
      <c r="R99" s="21"/>
      <c r="S99" s="22"/>
    </row>
    <row r="100" spans="1:19">
      <c r="A100" s="20"/>
      <c r="B100" s="21"/>
      <c r="C100" s="21"/>
      <c r="D100" s="21"/>
      <c r="E100" s="21"/>
      <c r="F100" s="21"/>
      <c r="G100" s="21"/>
      <c r="H100" s="35"/>
      <c r="I100" s="35"/>
      <c r="J100" s="35">
        <f>Table345[[#This Row],[CASH]]+Table345[[#This Row],[CARD]]+Table345[[#This Row],[CHEQUE]]+Table345[[#This Row],[RTGS]]</f>
        <v>0</v>
      </c>
      <c r="K100" s="35"/>
      <c r="L100" s="35"/>
      <c r="M100" s="35"/>
      <c r="N100" s="35"/>
      <c r="O100" s="35">
        <f>Table345[[#This Row],[Bill Amount]]-Table345[[#This Row],[Discount Amount]]-Table345[[#This Row],[AMOUNT RECEVIED]]</f>
        <v>0</v>
      </c>
      <c r="P100" s="36">
        <f>IF(Table345[[#This Row],[Due Amount]]&lt;0," ",Table345[[#This Row],[Due Amount]])</f>
        <v>0</v>
      </c>
      <c r="Q100" s="21"/>
      <c r="R100" s="21"/>
      <c r="S100" s="22"/>
    </row>
    <row r="101" spans="1:19">
      <c r="A101" s="20"/>
      <c r="B101" s="21"/>
      <c r="C101" s="21"/>
      <c r="D101" s="21"/>
      <c r="E101" s="21"/>
      <c r="F101" s="21"/>
      <c r="G101" s="21"/>
      <c r="H101" s="35"/>
      <c r="I101" s="35"/>
      <c r="J101" s="35">
        <f>Table345[[#This Row],[CASH]]+Table345[[#This Row],[CARD]]+Table345[[#This Row],[CHEQUE]]+Table345[[#This Row],[RTGS]]</f>
        <v>0</v>
      </c>
      <c r="K101" s="35"/>
      <c r="L101" s="35"/>
      <c r="M101" s="35"/>
      <c r="N101" s="35"/>
      <c r="O101" s="35">
        <f>Table345[[#This Row],[Bill Amount]]-Table345[[#This Row],[Discount Amount]]-Table345[[#This Row],[AMOUNT RECEVIED]]</f>
        <v>0</v>
      </c>
      <c r="P101" s="36">
        <f>IF(Table345[[#This Row],[Due Amount]]&lt;0," ",Table345[[#This Row],[Due Amount]])</f>
        <v>0</v>
      </c>
      <c r="Q101" s="21"/>
      <c r="R101" s="21"/>
      <c r="S101" s="22"/>
    </row>
    <row r="102" spans="1:19">
      <c r="A102" s="20"/>
      <c r="B102" s="21"/>
      <c r="C102" s="21"/>
      <c r="D102" s="21"/>
      <c r="E102" s="21"/>
      <c r="F102" s="21"/>
      <c r="G102" s="21"/>
      <c r="H102" s="35"/>
      <c r="I102" s="35"/>
      <c r="J102" s="35">
        <f>Table345[[#This Row],[CASH]]+Table345[[#This Row],[CARD]]+Table345[[#This Row],[CHEQUE]]+Table345[[#This Row],[RTGS]]</f>
        <v>0</v>
      </c>
      <c r="K102" s="35"/>
      <c r="L102" s="35"/>
      <c r="M102" s="35"/>
      <c r="N102" s="35"/>
      <c r="O102" s="35">
        <f>Table345[[#This Row],[Bill Amount]]-Table345[[#This Row],[Discount Amount]]-Table345[[#This Row],[AMOUNT RECEVIED]]</f>
        <v>0</v>
      </c>
      <c r="P102" s="36">
        <f>IF(Table345[[#This Row],[Due Amount]]&lt;0," ",Table345[[#This Row],[Due Amount]])</f>
        <v>0</v>
      </c>
      <c r="Q102" s="21"/>
      <c r="R102" s="21"/>
      <c r="S102" s="22"/>
    </row>
    <row r="103" spans="1:19">
      <c r="A103" s="20"/>
      <c r="B103" s="21"/>
      <c r="C103" s="21"/>
      <c r="D103" s="21"/>
      <c r="E103" s="21"/>
      <c r="F103" s="21"/>
      <c r="G103" s="21"/>
      <c r="H103" s="35"/>
      <c r="I103" s="35"/>
      <c r="J103" s="35">
        <f>Table345[[#This Row],[CASH]]+Table345[[#This Row],[CARD]]+Table345[[#This Row],[CHEQUE]]+Table345[[#This Row],[RTGS]]</f>
        <v>0</v>
      </c>
      <c r="K103" s="35"/>
      <c r="L103" s="35"/>
      <c r="M103" s="35"/>
      <c r="N103" s="35"/>
      <c r="O103" s="35">
        <f>Table345[[#This Row],[Bill Amount]]-Table345[[#This Row],[Discount Amount]]-Table345[[#This Row],[AMOUNT RECEVIED]]</f>
        <v>0</v>
      </c>
      <c r="P103" s="36">
        <f>IF(Table345[[#This Row],[Due Amount]]&lt;0," ",Table345[[#This Row],[Due Amount]])</f>
        <v>0</v>
      </c>
      <c r="Q103" s="21"/>
      <c r="R103" s="21"/>
      <c r="S103" s="22"/>
    </row>
    <row r="104" spans="1:19">
      <c r="A104" s="20"/>
      <c r="B104" s="21"/>
      <c r="C104" s="21"/>
      <c r="D104" s="21"/>
      <c r="E104" s="21"/>
      <c r="F104" s="21"/>
      <c r="G104" s="21"/>
      <c r="H104" s="35"/>
      <c r="I104" s="35"/>
      <c r="J104" s="35">
        <f>Table345[[#This Row],[CASH]]+Table345[[#This Row],[CARD]]+Table345[[#This Row],[CHEQUE]]+Table345[[#This Row],[RTGS]]</f>
        <v>0</v>
      </c>
      <c r="K104" s="35"/>
      <c r="L104" s="35"/>
      <c r="M104" s="35"/>
      <c r="N104" s="35"/>
      <c r="O104" s="35">
        <f>Table345[[#This Row],[Bill Amount]]-Table345[[#This Row],[Discount Amount]]-Table345[[#This Row],[AMOUNT RECEVIED]]</f>
        <v>0</v>
      </c>
      <c r="P104" s="36">
        <f>IF(Table345[[#This Row],[Due Amount]]&lt;0," ",Table345[[#This Row],[Due Amount]])</f>
        <v>0</v>
      </c>
      <c r="Q104" s="21"/>
      <c r="R104" s="21"/>
      <c r="S104" s="22"/>
    </row>
    <row r="105" spans="1:19">
      <c r="A105" s="20"/>
      <c r="B105" s="21"/>
      <c r="C105" s="21"/>
      <c r="D105" s="21"/>
      <c r="E105" s="21"/>
      <c r="F105" s="21"/>
      <c r="G105" s="21"/>
      <c r="H105" s="35"/>
      <c r="I105" s="35"/>
      <c r="J105" s="35">
        <f>Table345[[#This Row],[CASH]]+Table345[[#This Row],[CARD]]+Table345[[#This Row],[CHEQUE]]+Table345[[#This Row],[RTGS]]</f>
        <v>0</v>
      </c>
      <c r="K105" s="35"/>
      <c r="L105" s="35"/>
      <c r="M105" s="35"/>
      <c r="N105" s="35"/>
      <c r="O105" s="35">
        <f>Table345[[#This Row],[Bill Amount]]-Table345[[#This Row],[Discount Amount]]-Table345[[#This Row],[AMOUNT RECEVIED]]</f>
        <v>0</v>
      </c>
      <c r="P105" s="36">
        <f>IF(Table345[[#This Row],[Due Amount]]&lt;0," ",Table345[[#This Row],[Due Amount]])</f>
        <v>0</v>
      </c>
      <c r="Q105" s="21"/>
      <c r="R105" s="21"/>
      <c r="S105" s="22"/>
    </row>
    <row r="106" spans="1:19">
      <c r="A106" s="20"/>
      <c r="B106" s="21"/>
      <c r="C106" s="21"/>
      <c r="D106" s="21"/>
      <c r="E106" s="21"/>
      <c r="F106" s="21"/>
      <c r="G106" s="21"/>
      <c r="H106" s="35"/>
      <c r="I106" s="35"/>
      <c r="J106" s="35">
        <f>Table345[[#This Row],[CASH]]+Table345[[#This Row],[CARD]]+Table345[[#This Row],[CHEQUE]]+Table345[[#This Row],[RTGS]]</f>
        <v>0</v>
      </c>
      <c r="K106" s="35"/>
      <c r="L106" s="35"/>
      <c r="M106" s="35"/>
      <c r="N106" s="35"/>
      <c r="O106" s="35">
        <f>Table345[[#This Row],[Bill Amount]]-Table345[[#This Row],[Discount Amount]]-Table345[[#This Row],[AMOUNT RECEVIED]]</f>
        <v>0</v>
      </c>
      <c r="P106" s="36">
        <f>IF(Table345[[#This Row],[Due Amount]]&lt;0," ",Table345[[#This Row],[Due Amount]])</f>
        <v>0</v>
      </c>
      <c r="Q106" s="21"/>
      <c r="R106" s="21"/>
      <c r="S106" s="22"/>
    </row>
    <row r="107" spans="1:19">
      <c r="A107" s="20"/>
      <c r="B107" s="21"/>
      <c r="C107" s="21"/>
      <c r="D107" s="21"/>
      <c r="E107" s="21"/>
      <c r="F107" s="21"/>
      <c r="G107" s="21"/>
      <c r="H107" s="35"/>
      <c r="I107" s="35"/>
      <c r="J107" s="35">
        <f>Table345[[#This Row],[CASH]]+Table345[[#This Row],[CARD]]+Table345[[#This Row],[CHEQUE]]+Table345[[#This Row],[RTGS]]</f>
        <v>0</v>
      </c>
      <c r="K107" s="35"/>
      <c r="L107" s="35"/>
      <c r="M107" s="35"/>
      <c r="N107" s="35"/>
      <c r="O107" s="35">
        <f>Table345[[#This Row],[Bill Amount]]-Table345[[#This Row],[Discount Amount]]-Table345[[#This Row],[AMOUNT RECEVIED]]</f>
        <v>0</v>
      </c>
      <c r="P107" s="36">
        <f>IF(Table345[[#This Row],[Due Amount]]&lt;0," ",Table345[[#This Row],[Due Amount]])</f>
        <v>0</v>
      </c>
      <c r="Q107" s="21"/>
      <c r="R107" s="21"/>
      <c r="S107" s="22"/>
    </row>
    <row r="108" spans="1:19">
      <c r="A108" s="20"/>
      <c r="B108" s="21"/>
      <c r="C108" s="21"/>
      <c r="D108" s="21"/>
      <c r="E108" s="21"/>
      <c r="F108" s="21"/>
      <c r="G108" s="21"/>
      <c r="H108" s="37"/>
      <c r="I108" s="37"/>
      <c r="J108" s="35">
        <f>Table345[[#This Row],[CASH]]+Table345[[#This Row],[CARD]]+Table345[[#This Row],[CHEQUE]]+Table345[[#This Row],[RTGS]]</f>
        <v>0</v>
      </c>
      <c r="K108" s="37"/>
      <c r="L108" s="37"/>
      <c r="M108" s="37"/>
      <c r="N108" s="37"/>
      <c r="O108" s="35">
        <f>Table345[[#This Row],[Bill Amount]]-Table345[[#This Row],[Discount Amount]]-Table345[[#This Row],[AMOUNT RECEVIED]]</f>
        <v>0</v>
      </c>
      <c r="P108" s="36">
        <f>IF(Table345[[#This Row],[Due Amount]]&lt;0," ",Table345[[#This Row],[Due Amount]])</f>
        <v>0</v>
      </c>
      <c r="Q108" s="38"/>
      <c r="R108" s="38"/>
      <c r="S108" s="22"/>
    </row>
    <row r="109" spans="1:19">
      <c r="A109" s="20"/>
      <c r="B109" s="21"/>
      <c r="C109" s="21"/>
      <c r="D109" s="21"/>
      <c r="E109" s="21"/>
      <c r="F109" s="21"/>
      <c r="G109" s="21"/>
      <c r="H109" s="37"/>
      <c r="I109" s="37"/>
      <c r="J109" s="35">
        <f>Table345[[#This Row],[CASH]]+Table345[[#This Row],[CARD]]+Table345[[#This Row],[CHEQUE]]+Table345[[#This Row],[RTGS]]</f>
        <v>0</v>
      </c>
      <c r="K109" s="37"/>
      <c r="L109" s="37"/>
      <c r="M109" s="37"/>
      <c r="N109" s="37"/>
      <c r="O109" s="35">
        <f>Table345[[#This Row],[Bill Amount]]-Table345[[#This Row],[Discount Amount]]-Table345[[#This Row],[AMOUNT RECEVIED]]</f>
        <v>0</v>
      </c>
      <c r="P109" s="36">
        <f>IF(Table345[[#This Row],[Due Amount]]&lt;0," ",Table345[[#This Row],[Due Amount]])</f>
        <v>0</v>
      </c>
      <c r="Q109" s="38"/>
      <c r="R109" s="38"/>
      <c r="S109" s="22"/>
    </row>
    <row r="110" spans="1:19">
      <c r="A110" s="20"/>
      <c r="B110" s="21"/>
      <c r="C110" s="21"/>
      <c r="D110" s="21"/>
      <c r="E110" s="21"/>
      <c r="F110" s="21"/>
      <c r="G110" s="21"/>
      <c r="H110" s="37"/>
      <c r="I110" s="37"/>
      <c r="J110" s="35">
        <f>Table345[[#This Row],[CASH]]+Table345[[#This Row],[CARD]]+Table345[[#This Row],[CHEQUE]]+Table345[[#This Row],[RTGS]]</f>
        <v>0</v>
      </c>
      <c r="K110" s="37"/>
      <c r="L110" s="37"/>
      <c r="M110" s="37"/>
      <c r="N110" s="37"/>
      <c r="O110" s="35">
        <f>Table345[[#This Row],[Bill Amount]]-Table345[[#This Row],[Discount Amount]]-Table345[[#This Row],[AMOUNT RECEVIED]]</f>
        <v>0</v>
      </c>
      <c r="P110" s="36">
        <f>IF(Table345[[#This Row],[Due Amount]]&lt;0," ",Table345[[#This Row],[Due Amount]])</f>
        <v>0</v>
      </c>
      <c r="Q110" s="38"/>
      <c r="R110" s="38"/>
      <c r="S110" s="22"/>
    </row>
    <row r="111" spans="1:19">
      <c r="A111" s="20"/>
      <c r="B111" s="21"/>
      <c r="C111" s="21"/>
      <c r="D111" s="21"/>
      <c r="E111" s="21"/>
      <c r="F111" s="21"/>
      <c r="G111" s="21"/>
      <c r="H111" s="37"/>
      <c r="I111" s="37"/>
      <c r="J111" s="35">
        <f>Table345[[#This Row],[CASH]]+Table345[[#This Row],[CARD]]+Table345[[#This Row],[CHEQUE]]+Table345[[#This Row],[RTGS]]</f>
        <v>0</v>
      </c>
      <c r="K111" s="37"/>
      <c r="L111" s="37"/>
      <c r="M111" s="37"/>
      <c r="N111" s="37"/>
      <c r="O111" s="35">
        <f>Table345[[#This Row],[Bill Amount]]-Table345[[#This Row],[Discount Amount]]-Table345[[#This Row],[AMOUNT RECEVIED]]</f>
        <v>0</v>
      </c>
      <c r="P111" s="36">
        <f>IF(Table345[[#This Row],[Due Amount]]&lt;0," ",Table345[[#This Row],[Due Amount]])</f>
        <v>0</v>
      </c>
      <c r="Q111" s="38"/>
      <c r="R111" s="38"/>
      <c r="S111" s="22"/>
    </row>
    <row r="112" spans="1:19">
      <c r="A112" s="20"/>
      <c r="B112" s="21"/>
      <c r="C112" s="21"/>
      <c r="D112" s="21"/>
      <c r="E112" s="21"/>
      <c r="F112" s="21"/>
      <c r="G112" s="21"/>
      <c r="H112" s="37"/>
      <c r="I112" s="37"/>
      <c r="J112" s="35">
        <f>Table345[[#This Row],[CASH]]+Table345[[#This Row],[CARD]]+Table345[[#This Row],[CHEQUE]]+Table345[[#This Row],[RTGS]]</f>
        <v>0</v>
      </c>
      <c r="K112" s="37"/>
      <c r="L112" s="37"/>
      <c r="M112" s="37"/>
      <c r="N112" s="37"/>
      <c r="O112" s="35">
        <f>Table345[[#This Row],[Bill Amount]]-Table345[[#This Row],[Discount Amount]]-Table345[[#This Row],[AMOUNT RECEVIED]]</f>
        <v>0</v>
      </c>
      <c r="P112" s="36">
        <f>IF(Table345[[#This Row],[Due Amount]]&lt;0," ",Table345[[#This Row],[Due Amount]])</f>
        <v>0</v>
      </c>
      <c r="Q112" s="38"/>
      <c r="R112" s="38"/>
      <c r="S112" s="22"/>
    </row>
    <row r="113" spans="1:19">
      <c r="A113" s="20"/>
      <c r="B113" s="21"/>
      <c r="C113" s="21"/>
      <c r="D113" s="21"/>
      <c r="E113" s="21"/>
      <c r="F113" s="21"/>
      <c r="G113" s="21"/>
      <c r="H113" s="37"/>
      <c r="I113" s="37"/>
      <c r="J113" s="35">
        <f>Table345[[#This Row],[CASH]]+Table345[[#This Row],[CARD]]+Table345[[#This Row],[CHEQUE]]+Table345[[#This Row],[RTGS]]</f>
        <v>0</v>
      </c>
      <c r="K113" s="37"/>
      <c r="L113" s="37"/>
      <c r="M113" s="37"/>
      <c r="N113" s="37"/>
      <c r="O113" s="35">
        <f>Table345[[#This Row],[Bill Amount]]-Table345[[#This Row],[Discount Amount]]-Table345[[#This Row],[AMOUNT RECEVIED]]</f>
        <v>0</v>
      </c>
      <c r="P113" s="36">
        <f>IF(Table345[[#This Row],[Due Amount]]&lt;0," ",Table345[[#This Row],[Due Amount]])</f>
        <v>0</v>
      </c>
      <c r="Q113" s="38"/>
      <c r="R113" s="38"/>
      <c r="S113" s="22"/>
    </row>
    <row r="114" spans="1:19">
      <c r="A114" s="20"/>
      <c r="B114" s="21"/>
      <c r="C114" s="21"/>
      <c r="D114" s="21"/>
      <c r="E114" s="21"/>
      <c r="F114" s="21"/>
      <c r="G114" s="21"/>
      <c r="H114" s="37"/>
      <c r="I114" s="37"/>
      <c r="J114" s="35">
        <f>Table345[[#This Row],[CASH]]+Table345[[#This Row],[CARD]]+Table345[[#This Row],[CHEQUE]]+Table345[[#This Row],[RTGS]]</f>
        <v>0</v>
      </c>
      <c r="K114" s="37"/>
      <c r="L114" s="37"/>
      <c r="M114" s="37"/>
      <c r="N114" s="37"/>
      <c r="O114" s="35">
        <f>Table345[[#This Row],[Bill Amount]]-Table345[[#This Row],[Discount Amount]]-Table345[[#This Row],[AMOUNT RECEVIED]]</f>
        <v>0</v>
      </c>
      <c r="P114" s="36">
        <f>IF(Table345[[#This Row],[Due Amount]]&lt;0," ",Table345[[#This Row],[Due Amount]])</f>
        <v>0</v>
      </c>
      <c r="Q114" s="38"/>
      <c r="R114" s="38"/>
      <c r="S114" s="22"/>
    </row>
    <row r="115" spans="1:19">
      <c r="A115" s="20"/>
      <c r="B115" s="21"/>
      <c r="C115" s="21"/>
      <c r="D115" s="21"/>
      <c r="E115" s="21"/>
      <c r="F115" s="21"/>
      <c r="G115" s="21"/>
      <c r="H115" s="37"/>
      <c r="I115" s="37"/>
      <c r="J115" s="35">
        <f>Table345[[#This Row],[CASH]]+Table345[[#This Row],[CARD]]+Table345[[#This Row],[CHEQUE]]+Table345[[#This Row],[RTGS]]</f>
        <v>0</v>
      </c>
      <c r="K115" s="37"/>
      <c r="L115" s="37"/>
      <c r="M115" s="37"/>
      <c r="N115" s="37"/>
      <c r="O115" s="35">
        <f>Table345[[#This Row],[Bill Amount]]-Table345[[#This Row],[Discount Amount]]-Table345[[#This Row],[AMOUNT RECEVIED]]</f>
        <v>0</v>
      </c>
      <c r="P115" s="36">
        <f>IF(Table345[[#This Row],[Due Amount]]&lt;0," ",Table345[[#This Row],[Due Amount]])</f>
        <v>0</v>
      </c>
      <c r="Q115" s="38"/>
      <c r="R115" s="38"/>
      <c r="S115" s="22"/>
    </row>
    <row r="116" spans="1:19">
      <c r="A116" s="20"/>
      <c r="B116" s="21"/>
      <c r="C116" s="21"/>
      <c r="D116" s="21"/>
      <c r="E116" s="21"/>
      <c r="F116" s="21"/>
      <c r="G116" s="21"/>
      <c r="H116" s="37"/>
      <c r="I116" s="37"/>
      <c r="J116" s="35">
        <f>Table345[[#This Row],[CASH]]+Table345[[#This Row],[CARD]]+Table345[[#This Row],[CHEQUE]]+Table345[[#This Row],[RTGS]]</f>
        <v>0</v>
      </c>
      <c r="K116" s="37"/>
      <c r="L116" s="37"/>
      <c r="M116" s="37"/>
      <c r="N116" s="37"/>
      <c r="O116" s="35">
        <f>Table345[[#This Row],[Bill Amount]]-Table345[[#This Row],[Discount Amount]]-Table345[[#This Row],[AMOUNT RECEVIED]]</f>
        <v>0</v>
      </c>
      <c r="P116" s="36">
        <f>IF(Table345[[#This Row],[Due Amount]]&lt;0," ",Table345[[#This Row],[Due Amount]])</f>
        <v>0</v>
      </c>
      <c r="Q116" s="38"/>
      <c r="R116" s="38"/>
      <c r="S116" s="22"/>
    </row>
    <row r="117" spans="1:19">
      <c r="A117" s="20"/>
      <c r="B117" s="21"/>
      <c r="C117" s="21"/>
      <c r="D117" s="21"/>
      <c r="E117" s="21"/>
      <c r="F117" s="21"/>
      <c r="G117" s="21"/>
      <c r="H117" s="37"/>
      <c r="I117" s="37"/>
      <c r="J117" s="35">
        <f>Table345[[#This Row],[CASH]]+Table345[[#This Row],[CARD]]+Table345[[#This Row],[CHEQUE]]+Table345[[#This Row],[RTGS]]</f>
        <v>0</v>
      </c>
      <c r="K117" s="37"/>
      <c r="L117" s="37"/>
      <c r="M117" s="37"/>
      <c r="N117" s="37"/>
      <c r="O117" s="35">
        <f>Table345[[#This Row],[Bill Amount]]-Table345[[#This Row],[Discount Amount]]-Table345[[#This Row],[AMOUNT RECEVIED]]</f>
        <v>0</v>
      </c>
      <c r="P117" s="36">
        <f>IF(Table345[[#This Row],[Due Amount]]&lt;0," ",Table345[[#This Row],[Due Amount]])</f>
        <v>0</v>
      </c>
      <c r="Q117" s="38"/>
      <c r="R117" s="38"/>
      <c r="S117" s="22"/>
    </row>
    <row r="118" spans="1:19">
      <c r="A118" s="20"/>
      <c r="B118" s="21"/>
      <c r="C118" s="21"/>
      <c r="D118" s="21"/>
      <c r="E118" s="21"/>
      <c r="F118" s="21"/>
      <c r="G118" s="21"/>
      <c r="H118" s="37"/>
      <c r="I118" s="37"/>
      <c r="J118" s="35">
        <f>Table345[[#This Row],[CASH]]+Table345[[#This Row],[CARD]]+Table345[[#This Row],[CHEQUE]]+Table345[[#This Row],[RTGS]]</f>
        <v>0</v>
      </c>
      <c r="K118" s="37"/>
      <c r="L118" s="37"/>
      <c r="M118" s="37"/>
      <c r="N118" s="37"/>
      <c r="O118" s="35">
        <f>Table345[[#This Row],[Bill Amount]]-Table345[[#This Row],[Discount Amount]]-Table345[[#This Row],[AMOUNT RECEVIED]]</f>
        <v>0</v>
      </c>
      <c r="P118" s="36">
        <f>IF(Table345[[#This Row],[Due Amount]]&lt;0," ",Table345[[#This Row],[Due Amount]])</f>
        <v>0</v>
      </c>
      <c r="Q118" s="38"/>
      <c r="R118" s="38"/>
      <c r="S118" s="22"/>
    </row>
    <row r="119" spans="1:19">
      <c r="A119" s="21"/>
      <c r="B119" s="21"/>
      <c r="C119" s="21"/>
      <c r="D119" s="21"/>
      <c r="E119" s="21"/>
      <c r="F119" s="21"/>
      <c r="G119" s="21"/>
      <c r="H119" s="37"/>
      <c r="I119" s="37"/>
      <c r="J119" s="35">
        <f>Table345[[#This Row],[CASH]]+Table345[[#This Row],[CARD]]+Table345[[#This Row],[CHEQUE]]+Table345[[#This Row],[RTGS]]</f>
        <v>0</v>
      </c>
      <c r="K119" s="37"/>
      <c r="L119" s="37"/>
      <c r="M119" s="37"/>
      <c r="N119" s="37"/>
      <c r="O119" s="35">
        <f>Table345[[#This Row],[Bill Amount]]-Table345[[#This Row],[Discount Amount]]-Table345[[#This Row],[AMOUNT RECEVIED]]</f>
        <v>0</v>
      </c>
      <c r="P119" s="36">
        <f>IF(Table345[[#This Row],[Due Amount]]&lt;0," ",Table345[[#This Row],[Due Amount]])</f>
        <v>0</v>
      </c>
      <c r="Q119" s="38"/>
      <c r="R119" s="38"/>
      <c r="S119" s="22"/>
    </row>
    <row r="120" spans="1:19">
      <c r="A120" s="21"/>
      <c r="B120" s="21"/>
      <c r="C120" s="21"/>
      <c r="D120" s="21"/>
      <c r="E120" s="21"/>
      <c r="F120" s="21"/>
      <c r="G120" s="21"/>
      <c r="H120" s="37"/>
      <c r="I120" s="37"/>
      <c r="J120" s="35">
        <f>Table345[[#This Row],[CASH]]+Table345[[#This Row],[CARD]]+Table345[[#This Row],[CHEQUE]]+Table345[[#This Row],[RTGS]]</f>
        <v>0</v>
      </c>
      <c r="K120" s="37"/>
      <c r="L120" s="37"/>
      <c r="M120" s="37"/>
      <c r="N120" s="37"/>
      <c r="O120" s="35">
        <f>Table345[[#This Row],[Bill Amount]]-Table345[[#This Row],[Discount Amount]]-Table345[[#This Row],[AMOUNT RECEVIED]]</f>
        <v>0</v>
      </c>
      <c r="P120" s="36">
        <f>IF(Table345[[#This Row],[Due Amount]]&lt;0," ",Table345[[#This Row],[Due Amount]])</f>
        <v>0</v>
      </c>
      <c r="Q120" s="38"/>
      <c r="R120" s="38"/>
      <c r="S120" s="22"/>
    </row>
    <row r="121" spans="1:19">
      <c r="A121" s="21"/>
      <c r="B121" s="21"/>
      <c r="C121" s="21"/>
      <c r="D121" s="21"/>
      <c r="E121" s="21"/>
      <c r="F121" s="21"/>
      <c r="G121" s="21"/>
      <c r="H121" s="37"/>
      <c r="I121" s="37"/>
      <c r="J121" s="35">
        <f>Table345[[#This Row],[CASH]]+Table345[[#This Row],[CARD]]+Table345[[#This Row],[CHEQUE]]+Table345[[#This Row],[RTGS]]</f>
        <v>0</v>
      </c>
      <c r="K121" s="37"/>
      <c r="L121" s="37"/>
      <c r="M121" s="37"/>
      <c r="N121" s="37"/>
      <c r="O121" s="35">
        <f>Table345[[#This Row],[Bill Amount]]-Table345[[#This Row],[Discount Amount]]-Table345[[#This Row],[AMOUNT RECEVIED]]</f>
        <v>0</v>
      </c>
      <c r="P121" s="36">
        <f>IF(Table345[[#This Row],[Due Amount]]&lt;0," ",Table345[[#This Row],[Due Amount]])</f>
        <v>0</v>
      </c>
      <c r="Q121" s="38"/>
      <c r="R121" s="38"/>
      <c r="S121" s="22"/>
    </row>
    <row r="122" spans="1:19">
      <c r="A122" s="21"/>
      <c r="B122" s="21"/>
      <c r="C122" s="21"/>
      <c r="D122" s="21"/>
      <c r="E122" s="21"/>
      <c r="F122" s="21"/>
      <c r="G122" s="21"/>
      <c r="H122" s="37"/>
      <c r="I122" s="37"/>
      <c r="J122" s="35">
        <f>Table345[[#This Row],[CASH]]+Table345[[#This Row],[CARD]]+Table345[[#This Row],[CHEQUE]]+Table345[[#This Row],[RTGS]]</f>
        <v>0</v>
      </c>
      <c r="K122" s="37"/>
      <c r="L122" s="37"/>
      <c r="M122" s="37"/>
      <c r="N122" s="37"/>
      <c r="O122" s="35">
        <f>Table345[[#This Row],[Bill Amount]]-Table345[[#This Row],[Discount Amount]]-Table345[[#This Row],[AMOUNT RECEVIED]]</f>
        <v>0</v>
      </c>
      <c r="P122" s="36">
        <f>IF(Table345[[#This Row],[Due Amount]]&lt;0," ",Table345[[#This Row],[Due Amount]])</f>
        <v>0</v>
      </c>
      <c r="Q122" s="38"/>
      <c r="R122" s="38"/>
      <c r="S122" s="22"/>
    </row>
    <row r="123" spans="1:19">
      <c r="A123" s="21"/>
      <c r="B123" s="21"/>
      <c r="C123" s="21"/>
      <c r="D123" s="21"/>
      <c r="E123" s="21"/>
      <c r="F123" s="21"/>
      <c r="G123" s="21"/>
      <c r="H123" s="35"/>
      <c r="I123" s="35"/>
      <c r="J123" s="35">
        <f>Table345[[#This Row],[CASH]]+Table345[[#This Row],[CARD]]+Table345[[#This Row],[CHEQUE]]+Table345[[#This Row],[RTGS]]</f>
        <v>0</v>
      </c>
      <c r="K123" s="35"/>
      <c r="L123" s="35"/>
      <c r="M123" s="35"/>
      <c r="N123" s="35"/>
      <c r="O123" s="35">
        <f>Table345[[#This Row],[Bill Amount]]-Table345[[#This Row],[Discount Amount]]-Table345[[#This Row],[AMOUNT RECEVIED]]</f>
        <v>0</v>
      </c>
      <c r="P123" s="36">
        <f>IF(Table345[[#This Row],[Due Amount]]&lt;0," ",Table345[[#This Row],[Due Amount]])</f>
        <v>0</v>
      </c>
      <c r="Q123" s="21"/>
      <c r="R123" s="21"/>
      <c r="S123" s="22"/>
    </row>
    <row r="124" spans="1:19">
      <c r="A124" s="21"/>
      <c r="B124" s="21"/>
      <c r="C124" s="21"/>
      <c r="D124" s="21"/>
      <c r="E124" s="21"/>
      <c r="F124" s="21"/>
      <c r="G124" s="21"/>
      <c r="H124" s="35"/>
      <c r="I124" s="35"/>
      <c r="J124" s="35">
        <f>Table345[[#This Row],[CASH]]+Table345[[#This Row],[CARD]]+Table345[[#This Row],[CHEQUE]]+Table345[[#This Row],[RTGS]]</f>
        <v>0</v>
      </c>
      <c r="K124" s="35"/>
      <c r="L124" s="35"/>
      <c r="M124" s="35"/>
      <c r="N124" s="35"/>
      <c r="O124" s="35">
        <f>Table345[[#This Row],[Bill Amount]]-Table345[[#This Row],[Discount Amount]]-Table345[[#This Row],[AMOUNT RECEVIED]]</f>
        <v>0</v>
      </c>
      <c r="P124" s="36">
        <f>IF(Table345[[#This Row],[Due Amount]]&lt;0," ",Table345[[#This Row],[Due Amount]])</f>
        <v>0</v>
      </c>
      <c r="Q124" s="21"/>
      <c r="R124" s="21"/>
      <c r="S124" s="22"/>
    </row>
    <row r="125" spans="1:19" ht="13.5" thickBot="1">
      <c r="A125" s="39"/>
      <c r="B125" s="39"/>
      <c r="C125" s="39"/>
      <c r="D125" s="39"/>
      <c r="E125" s="39"/>
      <c r="F125" s="39"/>
      <c r="G125" s="39"/>
      <c r="H125" s="39"/>
      <c r="I125" s="39"/>
      <c r="J125" s="40">
        <f>SUM(J2:J82)</f>
        <v>586085</v>
      </c>
      <c r="K125" s="39"/>
      <c r="L125" s="39"/>
      <c r="M125" s="39"/>
      <c r="N125" s="39"/>
      <c r="O125" s="39"/>
      <c r="P125" s="40">
        <f>IF(Table345[[#This Row],[Due Amount]]&lt;0," ",Table345[[#This Row],[Due Amount]])</f>
        <v>0</v>
      </c>
      <c r="Q125" s="39"/>
      <c r="R125" s="39"/>
    </row>
    <row r="126" spans="1:19" ht="13.5" thickBo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2">
        <f>IF(Table345[[#This Row],[Due Amount]]&lt;0," ",Table345[[#This Row],[Due Amount]])</f>
        <v>0</v>
      </c>
      <c r="Q126" s="41"/>
      <c r="R126" s="41"/>
      <c r="S126" s="43"/>
    </row>
    <row r="127" spans="1:19" hidden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</row>
    <row r="128" spans="1:19" hidden="1">
      <c r="A128" s="39"/>
      <c r="B128" s="39"/>
      <c r="C128" s="39"/>
      <c r="D128" s="44"/>
      <c r="E128" s="44"/>
      <c r="F128" s="44"/>
      <c r="G128" s="39"/>
      <c r="H128" s="39"/>
      <c r="I128" s="39"/>
      <c r="J128" s="45"/>
      <c r="K128" s="39"/>
      <c r="L128" s="39"/>
      <c r="M128" s="39"/>
      <c r="N128" s="39"/>
      <c r="O128" s="39"/>
      <c r="P128" s="39"/>
      <c r="Q128" s="39"/>
      <c r="R128" s="39"/>
    </row>
    <row r="129" spans="1:18" hidden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1:18" hidden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</row>
    <row r="131" spans="1:18" hidden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</row>
    <row r="132" spans="1:18" hidden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</row>
    <row r="133" spans="1:18" hidden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1:18" hidden="1">
      <c r="A134" s="39"/>
      <c r="B134" s="39"/>
      <c r="C134" s="39"/>
      <c r="D134" s="39"/>
      <c r="E134" s="39"/>
      <c r="F134" s="39"/>
      <c r="G134" s="39"/>
      <c r="H134" s="39"/>
      <c r="I134" s="39"/>
      <c r="J134" s="45"/>
      <c r="K134" s="39"/>
      <c r="L134" s="39"/>
      <c r="M134" s="39"/>
      <c r="N134" s="39"/>
      <c r="O134" s="39"/>
      <c r="P134" s="39"/>
      <c r="Q134" s="39"/>
      <c r="R134" s="39"/>
    </row>
    <row r="135" spans="1:18" hidden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46"/>
      <c r="P135" s="46"/>
      <c r="Q135" s="39"/>
      <c r="R135" s="39"/>
    </row>
    <row r="136" spans="1:18" hidden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46"/>
      <c r="P136" s="46"/>
      <c r="Q136" s="39"/>
      <c r="R136" s="39"/>
    </row>
    <row r="137" spans="1:18" hidden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46"/>
      <c r="P137" s="46"/>
      <c r="Q137" s="39"/>
      <c r="R137" s="39"/>
    </row>
    <row r="138" spans="1:18" hidden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46"/>
      <c r="P138" s="46"/>
      <c r="Q138" s="39"/>
      <c r="R138" s="39"/>
    </row>
    <row r="139" spans="1:18" hidden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46"/>
      <c r="P139" s="46"/>
      <c r="Q139" s="39"/>
      <c r="R139" s="39"/>
    </row>
    <row r="140" spans="1:18" hidden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46"/>
      <c r="P140" s="46"/>
      <c r="Q140" s="39"/>
      <c r="R140" s="39"/>
    </row>
    <row r="141" spans="1:18" hidden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46"/>
      <c r="P141" s="46"/>
      <c r="Q141" s="39"/>
      <c r="R141" s="39"/>
    </row>
    <row r="142" spans="1:18" hidden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46"/>
      <c r="P142" s="46"/>
      <c r="Q142" s="39"/>
      <c r="R142" s="39"/>
    </row>
    <row r="143" spans="1:18" hidden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46"/>
      <c r="P143" s="46"/>
      <c r="Q143" s="39"/>
      <c r="R143" s="39"/>
    </row>
    <row r="144" spans="1:18" hidden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46"/>
      <c r="P144" s="46"/>
      <c r="Q144" s="39"/>
      <c r="R144" s="39"/>
    </row>
    <row r="145" spans="1:18" hidden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46"/>
      <c r="P145" s="46"/>
      <c r="Q145" s="39"/>
      <c r="R145" s="39"/>
    </row>
    <row r="146" spans="1:18" hidden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46"/>
      <c r="P146" s="46"/>
      <c r="Q146" s="39"/>
      <c r="R146" s="39"/>
    </row>
    <row r="147" spans="1:18" hidden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46"/>
      <c r="P147" s="46"/>
      <c r="Q147" s="39"/>
      <c r="R147" s="39"/>
    </row>
    <row r="148" spans="1:18" hidden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46"/>
      <c r="P148" s="46"/>
      <c r="Q148" s="39"/>
      <c r="R148" s="39"/>
    </row>
    <row r="149" spans="1:18" hidden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46"/>
      <c r="P149" s="46"/>
      <c r="Q149" s="39"/>
      <c r="R149" s="39"/>
    </row>
    <row r="150" spans="1:18" hidden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46"/>
      <c r="P150" s="46"/>
      <c r="Q150" s="39"/>
      <c r="R150" s="39"/>
    </row>
    <row r="151" spans="1:18" hidden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46"/>
      <c r="P151" s="46"/>
      <c r="Q151" s="39"/>
      <c r="R151" s="39"/>
    </row>
    <row r="152" spans="1:18" hidden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46"/>
      <c r="P152" s="46"/>
      <c r="Q152" s="39"/>
      <c r="R152" s="39"/>
    </row>
    <row r="153" spans="1:18" hidden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46"/>
      <c r="P153" s="46"/>
      <c r="Q153" s="39"/>
      <c r="R153" s="39"/>
    </row>
    <row r="154" spans="1:18" hidden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46"/>
      <c r="P154" s="46"/>
      <c r="Q154" s="39"/>
      <c r="R154" s="39"/>
    </row>
    <row r="155" spans="1:18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46"/>
      <c r="P155" s="46"/>
      <c r="Q155" s="39"/>
      <c r="R155" s="39"/>
    </row>
    <row r="156" spans="1:18" ht="13.5" thickBo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46"/>
      <c r="P156" s="46"/>
      <c r="Q156" s="39"/>
      <c r="R156" s="39"/>
    </row>
    <row r="157" spans="1:18" ht="51" customHeight="1">
      <c r="A157" s="39"/>
      <c r="B157" s="39"/>
      <c r="C157" s="39"/>
      <c r="D157" s="39"/>
      <c r="E157" s="39"/>
      <c r="F157" s="47"/>
      <c r="G157" s="48"/>
      <c r="H157" s="48"/>
      <c r="I157" s="48"/>
      <c r="J157" s="49"/>
      <c r="K157" s="39"/>
      <c r="L157" s="39"/>
      <c r="M157" s="39"/>
      <c r="N157" s="39"/>
      <c r="O157" s="46"/>
      <c r="P157" s="46"/>
      <c r="Q157" s="39"/>
      <c r="R157" s="39"/>
    </row>
    <row r="158" spans="1:18">
      <c r="A158" s="39"/>
      <c r="B158" s="39"/>
      <c r="C158" s="39"/>
      <c r="D158" s="39"/>
      <c r="E158" s="39"/>
      <c r="F158" s="50"/>
      <c r="G158" s="44"/>
      <c r="H158" s="44"/>
      <c r="I158" s="44"/>
      <c r="J158" s="51"/>
      <c r="K158" s="39"/>
      <c r="L158" s="39"/>
      <c r="M158" s="39"/>
      <c r="N158" s="39"/>
      <c r="O158" s="46"/>
      <c r="P158" s="46"/>
      <c r="Q158" s="39"/>
      <c r="R158" s="39"/>
    </row>
    <row r="159" spans="1:18">
      <c r="A159" s="39"/>
      <c r="B159" s="39"/>
      <c r="C159" s="39"/>
      <c r="D159" s="39"/>
      <c r="E159" s="39"/>
      <c r="F159" s="50"/>
      <c r="G159" s="44"/>
      <c r="H159" s="44"/>
      <c r="I159" s="44"/>
      <c r="J159" s="51"/>
      <c r="K159" s="39"/>
      <c r="L159" s="39"/>
      <c r="M159" s="39"/>
      <c r="N159" s="39"/>
      <c r="O159" s="46"/>
      <c r="P159" s="46"/>
      <c r="Q159" s="39"/>
      <c r="R159" s="39"/>
    </row>
    <row r="160" spans="1:18">
      <c r="A160" s="39"/>
      <c r="B160" s="39"/>
      <c r="C160" s="39"/>
      <c r="D160" s="39"/>
      <c r="E160" s="39"/>
      <c r="F160" s="50"/>
      <c r="G160" s="44"/>
      <c r="H160" s="44"/>
      <c r="I160" s="44"/>
      <c r="J160" s="51"/>
      <c r="K160" s="39"/>
      <c r="L160" s="39"/>
      <c r="M160" s="39"/>
      <c r="N160" s="39"/>
      <c r="O160" s="46"/>
      <c r="P160" s="46"/>
      <c r="Q160" s="39"/>
      <c r="R160" s="39"/>
    </row>
    <row r="161" spans="1:18">
      <c r="A161" s="39"/>
      <c r="B161" s="39"/>
      <c r="C161" s="39"/>
      <c r="D161" s="39"/>
      <c r="E161" s="39"/>
      <c r="F161" s="50"/>
      <c r="G161" s="44"/>
      <c r="H161" s="44"/>
      <c r="I161" s="44"/>
      <c r="J161" s="51"/>
      <c r="K161" s="39"/>
      <c r="L161" s="39"/>
      <c r="M161" s="39"/>
      <c r="N161" s="39"/>
      <c r="O161" s="46"/>
      <c r="P161" s="46"/>
      <c r="Q161" s="39"/>
      <c r="R161" s="39"/>
    </row>
    <row r="162" spans="1:18" ht="13.5" thickBot="1">
      <c r="A162" s="39"/>
      <c r="B162" s="39"/>
      <c r="C162" s="39"/>
      <c r="D162" s="39"/>
      <c r="E162" s="39"/>
      <c r="F162" s="52"/>
      <c r="G162" s="53"/>
      <c r="H162" s="53"/>
      <c r="I162" s="53"/>
      <c r="J162" s="54"/>
      <c r="K162" s="39"/>
      <c r="L162" s="39"/>
      <c r="M162" s="39"/>
      <c r="N162" s="39"/>
      <c r="O162" s="46"/>
      <c r="P162" s="46"/>
      <c r="Q162" s="39"/>
      <c r="R162" s="39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2020-02-03T11:11:47Z</dcterms:created>
  <dcterms:modified xsi:type="dcterms:W3CDTF">2020-02-05T00:41:49Z</dcterms:modified>
</cp:coreProperties>
</file>