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90" windowWidth="19875" windowHeight="6960"/>
  </bookViews>
  <sheets>
    <sheet name="June 2016" sheetId="1" r:id="rId1"/>
  </sheets>
  <externalReferences>
    <externalReference r:id="rId2"/>
  </externalReferences>
  <definedNames>
    <definedName name="_xlnm._FilterDatabase" localSheetId="0" hidden="1">'June 2016'!$A$1:$N$77</definedName>
  </definedNames>
  <calcPr calcId="125725"/>
</workbook>
</file>

<file path=xl/calcChain.xml><?xml version="1.0" encoding="utf-8"?>
<calcChain xmlns="http://schemas.openxmlformats.org/spreadsheetml/2006/main">
  <c r="E86" i="1"/>
  <c r="M79"/>
  <c r="J79"/>
  <c r="K77"/>
  <c r="A77"/>
  <c r="K76"/>
  <c r="A76"/>
  <c r="K75"/>
  <c r="A75"/>
  <c r="K74"/>
  <c r="A74"/>
  <c r="K73"/>
  <c r="A73"/>
  <c r="K72"/>
  <c r="A72"/>
  <c r="K71"/>
  <c r="A71"/>
  <c r="K70"/>
  <c r="A70"/>
  <c r="K69"/>
  <c r="A69"/>
  <c r="K68"/>
  <c r="A68"/>
  <c r="K67"/>
  <c r="A67"/>
  <c r="K66"/>
  <c r="A66"/>
  <c r="K65"/>
  <c r="A65"/>
  <c r="K64"/>
  <c r="A64"/>
  <c r="K63"/>
  <c r="A63"/>
  <c r="K62"/>
  <c r="A62"/>
  <c r="K61"/>
  <c r="A61"/>
  <c r="K60"/>
  <c r="A60"/>
  <c r="K59"/>
  <c r="A59"/>
  <c r="K58"/>
  <c r="A58"/>
  <c r="I57"/>
  <c r="K57" s="1"/>
  <c r="A57"/>
  <c r="K56"/>
  <c r="A56"/>
  <c r="A55"/>
  <c r="K54"/>
  <c r="A54"/>
  <c r="I53"/>
  <c r="K53" s="1"/>
  <c r="A53"/>
  <c r="K52"/>
  <c r="A52"/>
  <c r="K51"/>
  <c r="I51"/>
  <c r="A51"/>
  <c r="K50"/>
  <c r="A50"/>
  <c r="K49"/>
  <c r="A49"/>
  <c r="K48"/>
  <c r="A48"/>
  <c r="K47"/>
  <c r="A47"/>
  <c r="K46"/>
  <c r="A46"/>
  <c r="K45"/>
  <c r="A45"/>
  <c r="I44"/>
  <c r="I55" s="1"/>
  <c r="K55" s="1"/>
  <c r="A44"/>
  <c r="K43"/>
  <c r="I43"/>
  <c r="A43"/>
  <c r="I42"/>
  <c r="K42" s="1"/>
  <c r="A42"/>
  <c r="K41"/>
  <c r="A41"/>
  <c r="K40"/>
  <c r="I40"/>
  <c r="A40"/>
  <c r="I39"/>
  <c r="K39" s="1"/>
  <c r="A39"/>
  <c r="K38"/>
  <c r="I38"/>
  <c r="A38"/>
  <c r="I37"/>
  <c r="K37" s="1"/>
  <c r="A37"/>
  <c r="I36"/>
  <c r="K36" s="1"/>
  <c r="A36"/>
  <c r="I35"/>
  <c r="K35" s="1"/>
  <c r="A35"/>
  <c r="I34"/>
  <c r="K34" s="1"/>
  <c r="A34"/>
  <c r="K33"/>
  <c r="A33"/>
  <c r="K32"/>
  <c r="A32"/>
  <c r="K31"/>
  <c r="A31"/>
  <c r="K30"/>
  <c r="A30"/>
  <c r="K29"/>
  <c r="A29"/>
  <c r="I28"/>
  <c r="K28" s="1"/>
  <c r="A28"/>
  <c r="I27"/>
  <c r="K27" s="1"/>
  <c r="A27"/>
  <c r="I26"/>
  <c r="K26" s="1"/>
  <c r="A26"/>
  <c r="K25"/>
  <c r="A25"/>
  <c r="K24"/>
  <c r="A24"/>
  <c r="I23"/>
  <c r="K23" s="1"/>
  <c r="A23"/>
  <c r="I22"/>
  <c r="K22" s="1"/>
  <c r="A22"/>
  <c r="K21"/>
  <c r="I21"/>
  <c r="A21"/>
  <c r="K20"/>
  <c r="A20"/>
  <c r="I19"/>
  <c r="K19" s="1"/>
  <c r="A19"/>
  <c r="I18"/>
  <c r="K18" s="1"/>
  <c r="A18"/>
  <c r="K17"/>
  <c r="A17"/>
  <c r="I16"/>
  <c r="K16" s="1"/>
  <c r="A16"/>
  <c r="K15"/>
  <c r="A15"/>
  <c r="K14"/>
  <c r="A14"/>
  <c r="K13"/>
  <c r="I13"/>
  <c r="A13"/>
  <c r="I12"/>
  <c r="K12" s="1"/>
  <c r="A12"/>
  <c r="I11"/>
  <c r="K11" s="1"/>
  <c r="A11"/>
  <c r="I10"/>
  <c r="K10" s="1"/>
  <c r="A10"/>
  <c r="K9"/>
  <c r="I9"/>
  <c r="A9"/>
  <c r="I8"/>
  <c r="K8" s="1"/>
  <c r="A8"/>
  <c r="K7"/>
  <c r="I7"/>
  <c r="A7"/>
  <c r="I6"/>
  <c r="K6" s="1"/>
  <c r="A6"/>
  <c r="K5"/>
  <c r="A5"/>
  <c r="K4"/>
  <c r="A4"/>
  <c r="K3"/>
  <c r="A3"/>
  <c r="K2"/>
  <c r="K79" s="1"/>
  <c r="A2"/>
  <c r="K44" l="1"/>
  <c r="I79"/>
  <c r="I80" s="1"/>
  <c r="F90" s="1"/>
</calcChain>
</file>

<file path=xl/sharedStrings.xml><?xml version="1.0" encoding="utf-8"?>
<sst xmlns="http://schemas.openxmlformats.org/spreadsheetml/2006/main" count="405" uniqueCount="265">
  <si>
    <t>S.No</t>
  </si>
  <si>
    <t>Date</t>
  </si>
  <si>
    <t>Invoice No</t>
  </si>
  <si>
    <t>Reciept No</t>
  </si>
  <si>
    <t>Vehicle No</t>
  </si>
  <si>
    <t>Vehice Name</t>
  </si>
  <si>
    <t>Customer Name</t>
  </si>
  <si>
    <t>Phone Number</t>
  </si>
  <si>
    <t>Bill Amount</t>
  </si>
  <si>
    <t>Discount Amount</t>
  </si>
  <si>
    <t>Total Amount</t>
  </si>
  <si>
    <t>Payment Mode</t>
  </si>
  <si>
    <t>Due Amount</t>
  </si>
  <si>
    <t>Reamarks</t>
  </si>
  <si>
    <t>103</t>
  </si>
  <si>
    <t>AP28BK6589</t>
  </si>
  <si>
    <t>Indica Vista</t>
  </si>
  <si>
    <t>Sunil</t>
  </si>
  <si>
    <t>Card</t>
  </si>
  <si>
    <t>JH01B1756</t>
  </si>
  <si>
    <t>Maruthi 800</t>
  </si>
  <si>
    <t>Klnn Das</t>
  </si>
  <si>
    <t>Cash</t>
  </si>
  <si>
    <t>0104</t>
  </si>
  <si>
    <t>UP16B6196</t>
  </si>
  <si>
    <t>Matiz - Daewoo</t>
  </si>
  <si>
    <t>Krishna Murthi</t>
  </si>
  <si>
    <t>0105</t>
  </si>
  <si>
    <t>AP29AC7870</t>
  </si>
  <si>
    <t>Ford Ikon</t>
  </si>
  <si>
    <t>Dr. C . Subrahmanyam</t>
  </si>
  <si>
    <t>02.06.2016</t>
  </si>
  <si>
    <t>104</t>
  </si>
  <si>
    <t>RJ14CL1110</t>
  </si>
  <si>
    <t>Indica Manza</t>
  </si>
  <si>
    <t>Sourab Bhargav</t>
  </si>
  <si>
    <t>0106</t>
  </si>
  <si>
    <t>AP29H4467</t>
  </si>
  <si>
    <t>WagonR</t>
  </si>
  <si>
    <t>Mr Srinivas Reddy</t>
  </si>
  <si>
    <t>03.06.2016</t>
  </si>
  <si>
    <t>105</t>
  </si>
  <si>
    <t>AP29AF7977</t>
  </si>
  <si>
    <t xml:space="preserve"> Swift Dzire</t>
  </si>
  <si>
    <t>Mr J.V. Ramana</t>
  </si>
  <si>
    <t>106</t>
  </si>
  <si>
    <t>APBX7185</t>
  </si>
  <si>
    <t>Santro</t>
  </si>
  <si>
    <t>Mr Vijay Bhasker</t>
  </si>
  <si>
    <t>04.06.2016</t>
  </si>
  <si>
    <t>108</t>
  </si>
  <si>
    <t>AP09CF1433</t>
  </si>
  <si>
    <t>Chervo. Beat</t>
  </si>
  <si>
    <t>Mr John</t>
  </si>
  <si>
    <t>107</t>
  </si>
  <si>
    <t>AP29ab5813</t>
  </si>
  <si>
    <t xml:space="preserve"> maruthi Alto</t>
  </si>
  <si>
    <t>Vidya</t>
  </si>
  <si>
    <t>UA07R3479</t>
  </si>
  <si>
    <t xml:space="preserve"> Mr. Sai Bhushan</t>
  </si>
  <si>
    <t>05.06.2016</t>
  </si>
  <si>
    <t>110</t>
  </si>
  <si>
    <t>AP29AS2070</t>
  </si>
  <si>
    <t>Vista</t>
  </si>
  <si>
    <t>Vinod kumar</t>
  </si>
  <si>
    <t>AP29AZ</t>
  </si>
  <si>
    <t>Swift</t>
  </si>
  <si>
    <t>Raji Reddy</t>
  </si>
  <si>
    <t>UP53A3764</t>
  </si>
  <si>
    <t>Joshi</t>
  </si>
  <si>
    <t>111</t>
  </si>
  <si>
    <t>AP29AX8482</t>
  </si>
  <si>
    <t>Figo</t>
  </si>
  <si>
    <t xml:space="preserve"> Phani</t>
  </si>
  <si>
    <t>07.06.2016</t>
  </si>
  <si>
    <t>113</t>
  </si>
  <si>
    <t>AP10AQ2796</t>
  </si>
  <si>
    <t>Spark</t>
  </si>
  <si>
    <t>Ashok Chandra</t>
  </si>
  <si>
    <t>114</t>
  </si>
  <si>
    <t>HR26AM1714</t>
  </si>
  <si>
    <t>G.Vijaya</t>
  </si>
  <si>
    <t>08.06.2016</t>
  </si>
  <si>
    <t>AP29AF4671</t>
  </si>
  <si>
    <t>Sudharshan</t>
  </si>
  <si>
    <t>AP28BQ6768</t>
  </si>
  <si>
    <t>Manza</t>
  </si>
  <si>
    <t>Mr.Ram</t>
  </si>
  <si>
    <t>AP29AU7408</t>
  </si>
  <si>
    <t>Ford Figo</t>
  </si>
  <si>
    <t>Mr. G. Suresh Reddy</t>
  </si>
  <si>
    <t>AP10BE1468</t>
  </si>
  <si>
    <t>Mr.Lakshmi narayana</t>
  </si>
  <si>
    <t>TS13UA5598</t>
  </si>
  <si>
    <t>vista</t>
  </si>
  <si>
    <t>satish</t>
  </si>
  <si>
    <t>09.06.2016</t>
  </si>
  <si>
    <t>AP9BG2626</t>
  </si>
  <si>
    <t>M.Venkaramana</t>
  </si>
  <si>
    <t>10.06.2016</t>
  </si>
  <si>
    <t>AP29AZ1612</t>
  </si>
  <si>
    <t xml:space="preserve"> i20</t>
  </si>
  <si>
    <t>Dr. Rathod</t>
  </si>
  <si>
    <t>AP10BG9673</t>
  </si>
  <si>
    <t xml:space="preserve"> I 10 Grand</t>
  </si>
  <si>
    <t>Mr.Kashyap Chandran</t>
  </si>
  <si>
    <t>AP10AL8987</t>
  </si>
  <si>
    <t>Logan</t>
  </si>
  <si>
    <t>Mr.Kameshwar Rao</t>
  </si>
  <si>
    <t>BY bank</t>
  </si>
  <si>
    <t>11.06.2016</t>
  </si>
  <si>
    <t>AP09BL1478</t>
  </si>
  <si>
    <t>Sathis</t>
  </si>
  <si>
    <t>TS08EJ5192</t>
  </si>
  <si>
    <t>Eon</t>
  </si>
  <si>
    <t>Selvin</t>
  </si>
  <si>
    <t>12.06.2016</t>
  </si>
  <si>
    <t>AP29Q6802</t>
  </si>
  <si>
    <t>Safari</t>
  </si>
  <si>
    <t>shoisha</t>
  </si>
  <si>
    <t>AP10AY2294</t>
  </si>
  <si>
    <t>i10</t>
  </si>
  <si>
    <t>Adrin</t>
  </si>
  <si>
    <t>AP9AU7557</t>
  </si>
  <si>
    <t>H. city</t>
  </si>
  <si>
    <t>Srinath</t>
  </si>
  <si>
    <t>AP12L5940</t>
  </si>
  <si>
    <t>Punto</t>
  </si>
  <si>
    <t>Manoj</t>
  </si>
  <si>
    <t>cash</t>
  </si>
  <si>
    <t>AP10AG5757</t>
  </si>
  <si>
    <t>Accent CRDI</t>
  </si>
  <si>
    <t>BM Reddy</t>
  </si>
  <si>
    <t>AP 11AH 3940</t>
  </si>
  <si>
    <t>nano</t>
  </si>
  <si>
    <t>Vivek</t>
  </si>
  <si>
    <t>14.06.2016</t>
  </si>
  <si>
    <t>AP29AE0916</t>
  </si>
  <si>
    <t>Alto</t>
  </si>
  <si>
    <t>Jayaprakash</t>
  </si>
  <si>
    <t>Ashik</t>
  </si>
  <si>
    <t>15.06.2016</t>
  </si>
  <si>
    <t>AP29AZ1875</t>
  </si>
  <si>
    <t>Chervolet Sail</t>
  </si>
  <si>
    <t>Kiran</t>
  </si>
  <si>
    <t>16.06.2016</t>
  </si>
  <si>
    <t>AP29AJ4469</t>
  </si>
  <si>
    <t>Ramakanth</t>
  </si>
  <si>
    <t>APDLJ1974</t>
  </si>
  <si>
    <t>omini</t>
  </si>
  <si>
    <t>Ashok kumar</t>
  </si>
  <si>
    <t>AP11Y8277</t>
  </si>
  <si>
    <t>Omini</t>
  </si>
  <si>
    <t xml:space="preserve">Annapoorna SL Diagnostics </t>
  </si>
  <si>
    <t>Cheque</t>
  </si>
  <si>
    <t>AP29AN8153</t>
  </si>
  <si>
    <t>JLN shasti</t>
  </si>
  <si>
    <t>17.06.2016</t>
  </si>
  <si>
    <t>AP29F4336</t>
  </si>
  <si>
    <t>Prabhakar</t>
  </si>
  <si>
    <t>AP28N2983</t>
  </si>
  <si>
    <t>Santo</t>
  </si>
  <si>
    <t>Brigadior Sharma</t>
  </si>
  <si>
    <t>18.06.2016</t>
  </si>
  <si>
    <t>AP29AD5769</t>
  </si>
  <si>
    <t>Manish</t>
  </si>
  <si>
    <t>AP10AN4834</t>
  </si>
  <si>
    <t>Aveo</t>
  </si>
  <si>
    <t>sandeep</t>
  </si>
  <si>
    <t>m.800</t>
  </si>
  <si>
    <t>Shanthi kumar</t>
  </si>
  <si>
    <t>19.06.2016</t>
  </si>
  <si>
    <t>AP10AL3979</t>
  </si>
  <si>
    <t>Innova</t>
  </si>
  <si>
    <t>varma</t>
  </si>
  <si>
    <t>DL4CNA5141</t>
  </si>
  <si>
    <t>i20</t>
  </si>
  <si>
    <t>Tivari</t>
  </si>
  <si>
    <t>135</t>
  </si>
  <si>
    <t xml:space="preserve"> Mr Srinivas Reddy</t>
  </si>
  <si>
    <t>card</t>
  </si>
  <si>
    <t>AP29L9390</t>
  </si>
  <si>
    <t>Ford</t>
  </si>
  <si>
    <t>TN09AC3774</t>
  </si>
  <si>
    <t>Palio</t>
  </si>
  <si>
    <t>Adil</t>
  </si>
  <si>
    <t>AP29V9155</t>
  </si>
  <si>
    <t>Winger</t>
  </si>
  <si>
    <t>Ganesh</t>
  </si>
  <si>
    <t>21.06.2016</t>
  </si>
  <si>
    <t>AP29CC4104</t>
  </si>
  <si>
    <t>Grand I 10</t>
  </si>
  <si>
    <t>Mr. P. Rohith Reddy</t>
  </si>
  <si>
    <t>22.06.2017</t>
  </si>
  <si>
    <t>136</t>
  </si>
  <si>
    <t>AP31AW3767</t>
  </si>
  <si>
    <t>Indica</t>
  </si>
  <si>
    <t>Jayasri</t>
  </si>
  <si>
    <t>22.06.2016</t>
  </si>
  <si>
    <t>141</t>
  </si>
  <si>
    <t>AP29AX6297</t>
  </si>
  <si>
    <t>Nano</t>
  </si>
  <si>
    <t>Prakash</t>
  </si>
  <si>
    <t>AP29D558</t>
  </si>
  <si>
    <t xml:space="preserve">Accent  </t>
  </si>
  <si>
    <t>Surya</t>
  </si>
  <si>
    <t>TN02M7997</t>
  </si>
  <si>
    <t>Zen</t>
  </si>
  <si>
    <t>Viyay Kumar</t>
  </si>
  <si>
    <t>23.06.2016</t>
  </si>
  <si>
    <t>AP09Bl1478</t>
  </si>
  <si>
    <t>Sathish</t>
  </si>
  <si>
    <t>24.06.2016</t>
  </si>
  <si>
    <t>Sai Bhushan</t>
  </si>
  <si>
    <t>AP29AJ0736</t>
  </si>
  <si>
    <t>Estolo</t>
  </si>
  <si>
    <t>Gowtham</t>
  </si>
  <si>
    <t>25.06.2016</t>
  </si>
  <si>
    <t>AP28BF8676</t>
  </si>
  <si>
    <t>Natarajan</t>
  </si>
  <si>
    <t>AP16Q555</t>
  </si>
  <si>
    <t>Accent</t>
  </si>
  <si>
    <t>AP07AP806</t>
  </si>
  <si>
    <t>Mr. G.V. Rao</t>
  </si>
  <si>
    <t>AP10AD4075</t>
  </si>
  <si>
    <t>Sumo</t>
  </si>
  <si>
    <t xml:space="preserve"> Mr. G.D. Bamboat</t>
  </si>
  <si>
    <t>20.06.2016</t>
  </si>
  <si>
    <t>AP9LE1997</t>
  </si>
  <si>
    <t>Naresh</t>
  </si>
  <si>
    <t>AP10AN8190</t>
  </si>
  <si>
    <t>Mr. Vind Kumar</t>
  </si>
  <si>
    <t>AP09AK6996</t>
  </si>
  <si>
    <t>Honda city</t>
  </si>
  <si>
    <t>Narayan</t>
  </si>
  <si>
    <t>Cash and card</t>
  </si>
  <si>
    <t>AP10AZ7279</t>
  </si>
  <si>
    <t>Beat</t>
  </si>
  <si>
    <t>Prashanth</t>
  </si>
  <si>
    <t>AP29AH3469</t>
  </si>
  <si>
    <t>Mr.Srinivas</t>
  </si>
  <si>
    <t>AP29C2447</t>
  </si>
  <si>
    <t>Col Agarwal</t>
  </si>
  <si>
    <t>CH(602380)SYDB</t>
  </si>
  <si>
    <t>26.06.2016</t>
  </si>
  <si>
    <t>UP77W5212</t>
  </si>
  <si>
    <t>Scorpio</t>
  </si>
  <si>
    <t>Abhishake</t>
  </si>
  <si>
    <t>29.06.2016</t>
  </si>
  <si>
    <t>HR01AA7023</t>
  </si>
  <si>
    <t>Tata  Safari</t>
  </si>
  <si>
    <t>S.Bhatnara</t>
  </si>
  <si>
    <t>AP07BE2139</t>
  </si>
  <si>
    <t>NANO</t>
  </si>
  <si>
    <t>Maruthi</t>
  </si>
  <si>
    <t>TOTAL AMOUNT</t>
  </si>
  <si>
    <t>TOAL INCOME</t>
  </si>
  <si>
    <t>SALES INCOME FOR THE MONTH OF JUNE 2016</t>
  </si>
  <si>
    <t>S.NO</t>
  </si>
  <si>
    <t>DATE</t>
  </si>
  <si>
    <t>INVOICE NO.</t>
  </si>
  <si>
    <t>PARTY NAME</t>
  </si>
  <si>
    <t>AMOUNT</t>
  </si>
  <si>
    <t>SPYNS AUTO</t>
  </si>
  <si>
    <t>TOTAL INCOME OF PABS</t>
  </si>
</sst>
</file>

<file path=xl/styles.xml><?xml version="1.0" encoding="utf-8"?>
<styleSheet xmlns="http://schemas.openxmlformats.org/spreadsheetml/2006/main">
  <numFmts count="2">
    <numFmt numFmtId="164" formatCode="_ &quot;Rs.&quot;\ * #,##0.00_ ;_ &quot;Rs.&quot;\ * \-#,##0.00_ ;_ &quot;Rs.&quot;\ * &quot;-&quot;??_ ;_ @_ "/>
    <numFmt numFmtId="165" formatCode="&quot;Rs.&quot;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mbria"/>
      <family val="1"/>
      <scheme val="major"/>
    </font>
    <font>
      <sz val="11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ont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65" fontId="3" fillId="0" borderId="1" xfId="1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5" fontId="0" fillId="0" borderId="1" xfId="1" applyNumberFormat="1" applyFont="1" applyBorder="1" applyAlignment="1">
      <alignment horizontal="left" vertical="top"/>
    </xf>
    <xf numFmtId="165" fontId="4" fillId="3" borderId="1" xfId="1" applyNumberFormat="1" applyFont="1" applyFill="1" applyBorder="1" applyAlignment="1">
      <alignment horizontal="left" vertical="top"/>
    </xf>
    <xf numFmtId="165" fontId="4" fillId="3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5" fontId="2" fillId="3" borderId="1" xfId="0" applyNumberFormat="1" applyFont="1" applyFill="1" applyBorder="1" applyAlignment="1">
      <alignment horizontal="left" vertical="top"/>
    </xf>
    <xf numFmtId="165" fontId="2" fillId="0" borderId="1" xfId="1" applyNumberFormat="1" applyFont="1" applyBorder="1" applyAlignment="1">
      <alignment horizontal="left" vertical="top"/>
    </xf>
    <xf numFmtId="0" fontId="4" fillId="0" borderId="1" xfId="1" applyNumberFormat="1" applyFont="1" applyBorder="1" applyAlignment="1">
      <alignment horizontal="left" vertical="top"/>
    </xf>
    <xf numFmtId="0" fontId="7" fillId="0" borderId="1" xfId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1" applyNumberFormat="1" applyFont="1" applyBorder="1" applyAlignment="1">
      <alignment horizontal="left" vertical="top"/>
    </xf>
    <xf numFmtId="165" fontId="1" fillId="3" borderId="1" xfId="0" applyNumberFormat="1" applyFont="1" applyFill="1" applyBorder="1" applyAlignment="1">
      <alignment horizontal="left" vertical="top"/>
    </xf>
    <xf numFmtId="165" fontId="1" fillId="0" borderId="1" xfId="1" applyNumberFormat="1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165" fontId="0" fillId="3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165" fontId="8" fillId="3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top"/>
    </xf>
    <xf numFmtId="165" fontId="0" fillId="3" borderId="1" xfId="1" applyNumberFormat="1" applyFont="1" applyFill="1" applyBorder="1" applyAlignment="1">
      <alignment horizontal="left" vertical="top"/>
    </xf>
    <xf numFmtId="165" fontId="1" fillId="3" borderId="1" xfId="1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5" fontId="9" fillId="0" borderId="1" xfId="1" applyNumberFormat="1" applyFont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165" fontId="2" fillId="2" borderId="0" xfId="1" applyNumberFormat="1" applyFont="1" applyFill="1" applyAlignment="1">
      <alignment horizontal="left" vertical="top"/>
    </xf>
    <xf numFmtId="165" fontId="0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 applyFont="1" applyAlignment="1">
      <alignment horizontal="left" vertical="top"/>
    </xf>
    <xf numFmtId="164" fontId="2" fillId="0" borderId="3" xfId="0" applyNumberFormat="1" applyFont="1" applyBorder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165" fontId="10" fillId="2" borderId="0" xfId="0" applyNumberFormat="1" applyFont="1" applyFill="1" applyAlignment="1">
      <alignment horizontal="left" vertical="top"/>
    </xf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PARAMOUNT\AppData\Roaming\Microsoft\Excel\Bill%20Book%202016-2017\June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NO 2139"/>
      <sheetName val="Spyns (3)"/>
      <sheetName val="santro agar 2447"/>
      <sheetName val="ALTO 3469"/>
      <sheetName val="Honda city6996"/>
      <sheetName val="Beat 7279"/>
      <sheetName val="Accent 8190"/>
      <sheetName val="Alto 806"/>
      <sheetName val="Sumo 4075"/>
      <sheetName val="Spyns (2)"/>
      <sheetName val="Nano 6297"/>
      <sheetName val="Accent 1997"/>
      <sheetName val="Grand i 10"/>
      <sheetName val="Winger 9155 "/>
      <sheetName val="Indica 3767"/>
      <sheetName val="WagonR 4467(1)"/>
      <sheetName val="LUCKY"/>
      <sheetName val="Spyns"/>
      <sheetName val=" Santro 4336"/>
      <sheetName val="Alto 8153"/>
      <sheetName val="Omini 8277"/>
      <sheetName val="Sail 1875"/>
      <sheetName val="Santro 4469"/>
      <sheetName val="Alto 0916"/>
      <sheetName val="Santro 6802"/>
      <sheetName val="accent 5757"/>
      <sheetName val="NANO 3940"/>
      <sheetName val="Punto 5940"/>
      <sheetName val="i 20 1612"/>
      <sheetName val="Logan 8987"/>
      <sheetName val="i10 Grand 9673"/>
      <sheetName val="Santro2626"/>
      <sheetName val="Manza 1468 "/>
      <sheetName val="Manza6768"/>
      <sheetName val="Figo 7408"/>
      <sheetName val="Maruthi 800"/>
      <sheetName val="Swift1714"/>
      <sheetName val="Spark 2796"/>
      <sheetName val="Palio 3774"/>
      <sheetName val="Figo 8482"/>
      <sheetName val="Santro 4857"/>
      <sheetName val="Vista 2070"/>
      <sheetName val="Santro 7185"/>
      <sheetName val="Beat 1433"/>
      <sheetName val="WagonR 3479"/>
      <sheetName val="Alto 5813"/>
      <sheetName val="SwiftD 7977"/>
      <sheetName val="Manza 1110"/>
      <sheetName val="WagonR 4467"/>
      <sheetName val="Ikon 7870"/>
      <sheetName val="Matiz 6196"/>
      <sheetName val="Vista 6589"/>
      <sheetName val="Sheet2"/>
      <sheetName val="June 20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N90"/>
  <sheetViews>
    <sheetView tabSelected="1" topLeftCell="M1" workbookViewId="0">
      <selection activeCell="O1" sqref="O1:O2"/>
    </sheetView>
  </sheetViews>
  <sheetFormatPr defaultRowHeight="15"/>
  <cols>
    <col min="1" max="1" width="5.140625" style="1" bestFit="1" customWidth="1"/>
    <col min="2" max="2" width="12.5703125" style="1" customWidth="1"/>
    <col min="3" max="3" width="13.28515625" style="1" customWidth="1"/>
    <col min="4" max="4" width="14.85546875" style="1" customWidth="1"/>
    <col min="5" max="5" width="14.42578125" style="1" customWidth="1"/>
    <col min="6" max="6" width="19.5703125" style="1" customWidth="1"/>
    <col min="7" max="7" width="20" style="1" customWidth="1"/>
    <col min="8" max="8" width="14.5703125" style="1" bestFit="1" customWidth="1"/>
    <col min="9" max="9" width="13.85546875" style="45" bestFit="1" customWidth="1"/>
    <col min="10" max="10" width="18.7109375" style="45" bestFit="1" customWidth="1"/>
    <col min="11" max="11" width="15.42578125" style="45" bestFit="1" customWidth="1"/>
    <col min="12" max="12" width="17" style="45" bestFit="1" customWidth="1"/>
    <col min="13" max="13" width="12.28515625" style="45" bestFit="1" customWidth="1"/>
    <col min="14" max="14" width="9.5703125" style="1" bestFit="1" customWidth="1"/>
    <col min="15" max="16384" width="9.140625" style="1"/>
  </cols>
  <sheetData>
    <row r="1" spans="1:1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>
      <c r="A2" s="7" t="e">
        <f>ROW(#REF!)</f>
        <v>#REF!</v>
      </c>
      <c r="B2" s="8">
        <v>42522</v>
      </c>
      <c r="C2" s="9" t="s">
        <v>14</v>
      </c>
      <c r="D2" s="7"/>
      <c r="E2" s="10" t="s">
        <v>15</v>
      </c>
      <c r="F2" s="7" t="s">
        <v>16</v>
      </c>
      <c r="G2" s="7" t="s">
        <v>17</v>
      </c>
      <c r="H2" s="11">
        <v>9885293737</v>
      </c>
      <c r="I2" s="12">
        <v>12170</v>
      </c>
      <c r="J2" s="12">
        <v>0</v>
      </c>
      <c r="K2" s="12">
        <f>I2-J2</f>
        <v>12170</v>
      </c>
      <c r="L2" s="12" t="s">
        <v>18</v>
      </c>
      <c r="M2" s="12">
        <v>0</v>
      </c>
    </row>
    <row r="3" spans="1:14">
      <c r="A3" s="7" t="e">
        <f>ROW(#REF!)</f>
        <v>#REF!</v>
      </c>
      <c r="B3" s="8">
        <v>42522</v>
      </c>
      <c r="C3" s="9"/>
      <c r="D3" s="7">
        <v>183</v>
      </c>
      <c r="E3" s="10" t="s">
        <v>19</v>
      </c>
      <c r="F3" s="7" t="s">
        <v>20</v>
      </c>
      <c r="G3" s="7" t="s">
        <v>21</v>
      </c>
      <c r="H3" s="11">
        <v>9000776918</v>
      </c>
      <c r="I3" s="13">
        <v>4100</v>
      </c>
      <c r="J3" s="12">
        <v>0</v>
      </c>
      <c r="K3" s="12">
        <f t="shared" ref="K3:K66" si="0">I3-J3</f>
        <v>4100</v>
      </c>
      <c r="L3" s="12" t="s">
        <v>22</v>
      </c>
      <c r="M3" s="12">
        <v>0</v>
      </c>
    </row>
    <row r="4" spans="1:14">
      <c r="A4" s="7">
        <f t="shared" ref="A4:A66" si="1">ROW(G1)</f>
        <v>1</v>
      </c>
      <c r="B4" s="8">
        <v>42522</v>
      </c>
      <c r="C4" s="9" t="s">
        <v>23</v>
      </c>
      <c r="D4" s="7"/>
      <c r="E4" s="10" t="s">
        <v>24</v>
      </c>
      <c r="F4" s="7" t="s">
        <v>25</v>
      </c>
      <c r="G4" s="7" t="s">
        <v>26</v>
      </c>
      <c r="H4" s="11">
        <v>7032921244</v>
      </c>
      <c r="I4" s="12">
        <v>11580</v>
      </c>
      <c r="J4" s="12">
        <v>0</v>
      </c>
      <c r="K4" s="12">
        <f t="shared" si="0"/>
        <v>11580</v>
      </c>
      <c r="L4" s="12" t="s">
        <v>18</v>
      </c>
      <c r="M4" s="12">
        <v>0</v>
      </c>
    </row>
    <row r="5" spans="1:14">
      <c r="A5" s="7">
        <f t="shared" si="1"/>
        <v>2</v>
      </c>
      <c r="B5" s="8">
        <v>42523</v>
      </c>
      <c r="C5" s="9" t="s">
        <v>27</v>
      </c>
      <c r="D5" s="7"/>
      <c r="E5" s="10" t="s">
        <v>28</v>
      </c>
      <c r="F5" s="7" t="s">
        <v>29</v>
      </c>
      <c r="G5" s="7" t="s">
        <v>30</v>
      </c>
      <c r="H5" s="11">
        <v>9177770832</v>
      </c>
      <c r="I5" s="14"/>
      <c r="J5" s="12">
        <v>0</v>
      </c>
      <c r="K5" s="12">
        <f t="shared" si="0"/>
        <v>0</v>
      </c>
      <c r="L5" s="12" t="s">
        <v>22</v>
      </c>
      <c r="M5" s="12">
        <v>0</v>
      </c>
    </row>
    <row r="6" spans="1:14">
      <c r="A6" s="7">
        <f t="shared" si="1"/>
        <v>3</v>
      </c>
      <c r="B6" s="8" t="s">
        <v>31</v>
      </c>
      <c r="C6" s="9" t="s">
        <v>32</v>
      </c>
      <c r="D6" s="7"/>
      <c r="E6" s="10" t="s">
        <v>33</v>
      </c>
      <c r="F6" s="7" t="s">
        <v>34</v>
      </c>
      <c r="G6" s="7" t="s">
        <v>35</v>
      </c>
      <c r="H6" s="11">
        <v>8407975999</v>
      </c>
      <c r="I6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SUBTOTAL(109,[1]!Table114152224253031323335373840414245464748495051525355565758596061626434568917181920222324324041616434689101213151619262930333435324849345678111213161718192015222324252627282927242628293031323321343536373841424044464349505152535455566[Total Price])</f>
        <v>#REF!</v>
      </c>
      <c r="J6" s="12">
        <v>550</v>
      </c>
      <c r="K6" s="12" t="e">
        <f t="shared" si="0"/>
        <v>#REF!</v>
      </c>
      <c r="L6" s="12" t="s">
        <v>22</v>
      </c>
      <c r="M6" s="12">
        <v>0</v>
      </c>
    </row>
    <row r="7" spans="1:14">
      <c r="A7" s="7">
        <f t="shared" si="1"/>
        <v>4</v>
      </c>
      <c r="B7" s="8">
        <v>42523</v>
      </c>
      <c r="C7" s="9" t="s">
        <v>36</v>
      </c>
      <c r="D7" s="7"/>
      <c r="E7" s="10" t="s">
        <v>37</v>
      </c>
      <c r="F7" s="7" t="s">
        <v>38</v>
      </c>
      <c r="G7" s="7" t="s">
        <v>39</v>
      </c>
      <c r="H7" s="11">
        <v>9391004783</v>
      </c>
      <c r="I7" s="14" t="e">
        <f>SUBTOTAL(109,[1]!Table11415222425303132333537384041424546474849505152535556575859606162643456891718192022232432404161643468910121315161926293033343532484934567811121316171819201522232425262728292724262829303132332134353637384142404446434950515253545556345[Total Price])</f>
        <v>#REF!</v>
      </c>
      <c r="J7" s="12">
        <v>0</v>
      </c>
      <c r="K7" s="12" t="e">
        <f t="shared" si="0"/>
        <v>#REF!</v>
      </c>
      <c r="L7" s="12" t="s">
        <v>18</v>
      </c>
      <c r="M7" s="12">
        <v>0</v>
      </c>
    </row>
    <row r="8" spans="1:14">
      <c r="A8" s="7">
        <f t="shared" si="1"/>
        <v>5</v>
      </c>
      <c r="B8" s="8" t="s">
        <v>40</v>
      </c>
      <c r="C8" s="9" t="s">
        <v>41</v>
      </c>
      <c r="D8" s="7"/>
      <c r="E8" s="15" t="s">
        <v>42</v>
      </c>
      <c r="F8" s="16" t="s">
        <v>43</v>
      </c>
      <c r="G8" s="16" t="s">
        <v>44</v>
      </c>
      <c r="H8" s="16">
        <v>9704070153</v>
      </c>
      <c r="I8" s="17" t="e">
        <f>SUBTOTAL(109,[1]!Table1141522242530313233353738404142454647484950515253555657585960616264345689171819202223243240416164346891012131516192629303334353248493456781112131617181920152223242526272829272426282930313233213435363738414240444643495051525354555667[Total Price])</f>
        <v>#REF!</v>
      </c>
      <c r="J8" s="18">
        <v>0</v>
      </c>
      <c r="K8" s="12" t="e">
        <f t="shared" si="0"/>
        <v>#REF!</v>
      </c>
      <c r="L8" s="18" t="s">
        <v>22</v>
      </c>
      <c r="M8" s="17">
        <v>0</v>
      </c>
    </row>
    <row r="9" spans="1:14">
      <c r="A9" s="7">
        <f t="shared" si="1"/>
        <v>6</v>
      </c>
      <c r="B9" s="8" t="s">
        <v>40</v>
      </c>
      <c r="C9" s="9" t="s">
        <v>45</v>
      </c>
      <c r="D9" s="7"/>
      <c r="E9" s="10" t="s">
        <v>46</v>
      </c>
      <c r="F9" s="7" t="s">
        <v>47</v>
      </c>
      <c r="G9" s="7" t="s">
        <v>48</v>
      </c>
      <c r="H9" s="11">
        <v>9030636304</v>
      </c>
      <c r="I9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SUBTOTAL(109,[1]!Table11415222425303132333537384041424546474849505152535556575859606162643456891718192022232432404161643468910121315161926293033343532484934567811121316171819201522232425262728292724262829303132332134353637384142404446434950515253545556678[Total Price])</f>
        <v>#REF!</v>
      </c>
      <c r="J9" s="12">
        <v>0</v>
      </c>
      <c r="K9" s="12" t="e">
        <f t="shared" si="0"/>
        <v>#REF!</v>
      </c>
      <c r="L9" s="12" t="s">
        <v>22</v>
      </c>
      <c r="M9" s="12">
        <v>0</v>
      </c>
    </row>
    <row r="10" spans="1:14">
      <c r="A10" s="7">
        <f t="shared" si="1"/>
        <v>7</v>
      </c>
      <c r="B10" s="8" t="s">
        <v>49</v>
      </c>
      <c r="C10" s="9" t="s">
        <v>50</v>
      </c>
      <c r="D10" s="7"/>
      <c r="E10" s="15" t="s">
        <v>51</v>
      </c>
      <c r="F10" s="16" t="s">
        <v>52</v>
      </c>
      <c r="G10" s="16" t="s">
        <v>53</v>
      </c>
      <c r="H10" s="16">
        <v>9701057076</v>
      </c>
      <c r="I10" s="17" t="e">
        <f>SUBTOTAL(109,[1]!Table11415222425303132333537384041424546474849505152535556575859606162643456891718192022232432404161643468910121315161926293033343532484934567811121316171819201522232425262728292724262829303132332134353637384142404446434950515253545556678910[Total Price])</f>
        <v>#REF!</v>
      </c>
      <c r="J10" s="18"/>
      <c r="K10" s="12" t="e">
        <f t="shared" si="0"/>
        <v>#REF!</v>
      </c>
      <c r="L10" s="18" t="s">
        <v>18</v>
      </c>
      <c r="M10" s="17">
        <v>0</v>
      </c>
    </row>
    <row r="11" spans="1:14">
      <c r="A11" s="7">
        <f t="shared" si="1"/>
        <v>8</v>
      </c>
      <c r="B11" s="19" t="s">
        <v>49</v>
      </c>
      <c r="C11" s="19" t="s">
        <v>54</v>
      </c>
      <c r="D11" s="7"/>
      <c r="E11" s="20" t="s">
        <v>55</v>
      </c>
      <c r="F11" s="21" t="s">
        <v>56</v>
      </c>
      <c r="G11" s="21" t="s">
        <v>57</v>
      </c>
      <c r="H11" s="22">
        <v>9885586466</v>
      </c>
      <c r="I11" s="23" t="e">
        <f>SUBTOTAL(109,[1]!Table114152224253031323335373840414245464748495051525355565758596061626434568917181920222324324041616434689101213151619262930333435324849345678111213161718192015222324252627282927242628293031323321343536373841424044464349505152535455566789[Total Price])</f>
        <v>#REF!</v>
      </c>
      <c r="J11" s="24"/>
      <c r="K11" s="12" t="e">
        <f t="shared" si="0"/>
        <v>#REF!</v>
      </c>
      <c r="L11" s="24" t="s">
        <v>22</v>
      </c>
      <c r="M11" s="23">
        <v>0</v>
      </c>
    </row>
    <row r="12" spans="1:14">
      <c r="A12" s="7">
        <f t="shared" si="1"/>
        <v>9</v>
      </c>
      <c r="B12" s="19" t="s">
        <v>49</v>
      </c>
      <c r="C12" s="19">
        <v>109</v>
      </c>
      <c r="D12" s="7"/>
      <c r="E12" s="10" t="s">
        <v>58</v>
      </c>
      <c r="F12" s="7" t="s">
        <v>38</v>
      </c>
      <c r="G12" s="7" t="s">
        <v>59</v>
      </c>
      <c r="H12" s="11">
        <v>9451651327</v>
      </c>
      <c r="I12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SUBTOTAL(109,[1]!Table1141522242530313233353738404142454647484950515253555657585960616264345689171819202223243240416164346891012131516192629303334353248493456781112131617181920152223242526272829272426282930313233213435363738414240444643495051525354555667891011[Total Price])</f>
        <v>#REF!</v>
      </c>
      <c r="J12" s="12">
        <v>100</v>
      </c>
      <c r="K12" s="12" t="e">
        <f t="shared" si="0"/>
        <v>#REF!</v>
      </c>
      <c r="L12" s="12" t="s">
        <v>22</v>
      </c>
      <c r="M12" s="12">
        <v>0</v>
      </c>
    </row>
    <row r="13" spans="1:14">
      <c r="A13" s="7">
        <f t="shared" si="1"/>
        <v>10</v>
      </c>
      <c r="B13" s="8" t="s">
        <v>60</v>
      </c>
      <c r="C13" s="9" t="s">
        <v>61</v>
      </c>
      <c r="D13" s="7"/>
      <c r="E13" s="10" t="s">
        <v>62</v>
      </c>
      <c r="F13" s="7" t="s">
        <v>63</v>
      </c>
      <c r="G13" s="7" t="s">
        <v>64</v>
      </c>
      <c r="H13" s="11">
        <v>9963487175</v>
      </c>
      <c r="I13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SUBTOTAL(109,[1]!Table1141522242530313233353738404142454647484950515253555657585960616264345689171819202223243240416164346891012131516192629303334353248493456781112131617181920152223242526272829272426282930313233213435363738414240444643495051525354555667812[Total Price])</f>
        <v>#REF!</v>
      </c>
      <c r="J13" s="12">
        <v>0</v>
      </c>
      <c r="K13" s="12" t="e">
        <f t="shared" si="0"/>
        <v>#REF!</v>
      </c>
      <c r="L13" s="12" t="s">
        <v>22</v>
      </c>
      <c r="M13" s="12">
        <v>0</v>
      </c>
    </row>
    <row r="14" spans="1:14">
      <c r="A14" s="7">
        <f t="shared" si="1"/>
        <v>11</v>
      </c>
      <c r="B14" s="8" t="s">
        <v>60</v>
      </c>
      <c r="C14" s="7"/>
      <c r="D14" s="7">
        <v>182</v>
      </c>
      <c r="E14" s="25" t="s">
        <v>65</v>
      </c>
      <c r="F14" s="7" t="s">
        <v>66</v>
      </c>
      <c r="G14" s="7" t="s">
        <v>67</v>
      </c>
      <c r="H14" s="26">
        <v>9676143047</v>
      </c>
      <c r="I14" s="12">
        <v>650</v>
      </c>
      <c r="J14" s="12">
        <v>0</v>
      </c>
      <c r="K14" s="12">
        <f t="shared" si="0"/>
        <v>650</v>
      </c>
      <c r="L14" s="12" t="s">
        <v>22</v>
      </c>
      <c r="M14" s="12">
        <v>0</v>
      </c>
    </row>
    <row r="15" spans="1:14">
      <c r="A15" s="7">
        <f t="shared" si="1"/>
        <v>12</v>
      </c>
      <c r="B15" s="8" t="s">
        <v>60</v>
      </c>
      <c r="C15" s="7"/>
      <c r="D15" s="7">
        <v>184</v>
      </c>
      <c r="E15" s="25" t="s">
        <v>68</v>
      </c>
      <c r="F15" s="7" t="s">
        <v>38</v>
      </c>
      <c r="G15" s="7" t="s">
        <v>69</v>
      </c>
      <c r="H15" s="26">
        <v>9442101611</v>
      </c>
      <c r="I15" s="12">
        <v>2550</v>
      </c>
      <c r="J15" s="12">
        <v>0</v>
      </c>
      <c r="K15" s="12">
        <f t="shared" si="0"/>
        <v>2550</v>
      </c>
      <c r="L15" s="12" t="s">
        <v>22</v>
      </c>
      <c r="M15" s="12">
        <v>0</v>
      </c>
    </row>
    <row r="16" spans="1:14">
      <c r="A16" s="7">
        <f t="shared" si="1"/>
        <v>13</v>
      </c>
      <c r="B16" s="8" t="s">
        <v>60</v>
      </c>
      <c r="C16" s="9" t="s">
        <v>70</v>
      </c>
      <c r="D16" s="7"/>
      <c r="E16" s="10" t="s">
        <v>71</v>
      </c>
      <c r="F16" s="7" t="s">
        <v>72</v>
      </c>
      <c r="G16" s="7" t="s">
        <v>73</v>
      </c>
      <c r="H16" s="11">
        <v>8008195222</v>
      </c>
      <c r="I16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SUBTOTAL(109,[1]!Table11415222425303132333537384041424546474849505152535556575859606162643456891718192022232432404161643468910121315161926293033343532484934567811121316171819201522232425262728292724262829303132332134353637384142404446434950515253545556678121314[Total Price])</f>
        <v>#REF!</v>
      </c>
      <c r="J16" s="12">
        <v>30</v>
      </c>
      <c r="K16" s="12" t="e">
        <f t="shared" si="0"/>
        <v>#REF!</v>
      </c>
      <c r="L16" s="12" t="s">
        <v>18</v>
      </c>
      <c r="M16" s="12">
        <v>0</v>
      </c>
    </row>
    <row r="17" spans="1:13">
      <c r="A17" s="7">
        <f t="shared" si="1"/>
        <v>14</v>
      </c>
      <c r="B17" s="8" t="s">
        <v>74</v>
      </c>
      <c r="C17" s="9" t="s">
        <v>75</v>
      </c>
      <c r="D17" s="7"/>
      <c r="E17" s="10" t="s">
        <v>76</v>
      </c>
      <c r="F17" s="27" t="s">
        <v>77</v>
      </c>
      <c r="G17" s="27" t="s">
        <v>78</v>
      </c>
      <c r="H17" s="11">
        <v>9959521138</v>
      </c>
      <c r="I17" s="14">
        <v>26150</v>
      </c>
      <c r="J17" s="12"/>
      <c r="K17" s="12">
        <f t="shared" si="0"/>
        <v>26150</v>
      </c>
      <c r="L17" s="12" t="s">
        <v>22</v>
      </c>
      <c r="M17" s="12"/>
    </row>
    <row r="18" spans="1:13">
      <c r="A18" s="7">
        <f t="shared" si="1"/>
        <v>15</v>
      </c>
      <c r="B18" s="8" t="s">
        <v>74</v>
      </c>
      <c r="C18" s="9" t="s">
        <v>79</v>
      </c>
      <c r="D18" s="7"/>
      <c r="E18" s="9" t="s">
        <v>80</v>
      </c>
      <c r="F18" s="7" t="s">
        <v>66</v>
      </c>
      <c r="G18" s="7" t="s">
        <v>81</v>
      </c>
      <c r="H18" s="11">
        <v>9052025813</v>
      </c>
      <c r="I18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SUBTOTAL(109,[1]!Table11415222425303132333537384041424546474849505152535556575859606162643456891718192022232432404161643468910121315161926293033343532484934567811121316171819201522232425262728292724262829303132332134353637384142404446434950515253545556678121314151617[Total Price])</f>
        <v>#REF!</v>
      </c>
      <c r="J18" s="12">
        <v>0</v>
      </c>
      <c r="K18" s="12" t="e">
        <f t="shared" si="0"/>
        <v>#REF!</v>
      </c>
      <c r="L18" s="12" t="s">
        <v>18</v>
      </c>
      <c r="M18" s="12">
        <v>0</v>
      </c>
    </row>
    <row r="19" spans="1:13">
      <c r="A19" s="7">
        <f t="shared" si="1"/>
        <v>16</v>
      </c>
      <c r="B19" s="8" t="s">
        <v>82</v>
      </c>
      <c r="C19" s="11">
        <v>115</v>
      </c>
      <c r="D19" s="7"/>
      <c r="E19" s="9" t="s">
        <v>83</v>
      </c>
      <c r="F19" s="7" t="s">
        <v>20</v>
      </c>
      <c r="G19" s="7" t="s">
        <v>84</v>
      </c>
      <c r="H19" s="11">
        <v>9849065261</v>
      </c>
      <c r="I19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SUBTOTAL(109,[1]!Table1141522242530313233353738404142454647484950515253555657585960616264345689171819202223243240416164346891012131516192629303334353248493456781112131617181920152223242526272829272426282930313233213435363738414240444643495051525354555667812131415161718[Total Price])</f>
        <v>#REF!</v>
      </c>
      <c r="J19" s="12">
        <v>450</v>
      </c>
      <c r="K19" s="12" t="e">
        <f t="shared" si="0"/>
        <v>#REF!</v>
      </c>
      <c r="L19" s="12" t="s">
        <v>22</v>
      </c>
      <c r="M19" s="12">
        <v>0</v>
      </c>
    </row>
    <row r="20" spans="1:13">
      <c r="A20" s="7">
        <f t="shared" si="1"/>
        <v>17</v>
      </c>
      <c r="B20" s="8" t="s">
        <v>82</v>
      </c>
      <c r="C20" s="7"/>
      <c r="D20" s="7">
        <v>186</v>
      </c>
      <c r="E20" s="25" t="s">
        <v>68</v>
      </c>
      <c r="F20" s="7" t="s">
        <v>38</v>
      </c>
      <c r="G20" s="7" t="s">
        <v>69</v>
      </c>
      <c r="H20" s="26">
        <v>9442101611</v>
      </c>
      <c r="I20" s="12">
        <v>1025</v>
      </c>
      <c r="J20" s="12">
        <v>0</v>
      </c>
      <c r="K20" s="12">
        <f t="shared" si="0"/>
        <v>1025</v>
      </c>
      <c r="L20" s="12" t="s">
        <v>22</v>
      </c>
      <c r="M20" s="12">
        <v>0</v>
      </c>
    </row>
    <row r="21" spans="1:13">
      <c r="A21" s="7">
        <f t="shared" si="1"/>
        <v>18</v>
      </c>
      <c r="B21" s="8" t="s">
        <v>82</v>
      </c>
      <c r="C21" s="11">
        <v>117</v>
      </c>
      <c r="D21" s="7"/>
      <c r="E21" s="9" t="s">
        <v>85</v>
      </c>
      <c r="F21" s="7" t="s">
        <v>86</v>
      </c>
      <c r="G21" s="7" t="s">
        <v>87</v>
      </c>
      <c r="H21" s="11">
        <v>9618181966</v>
      </c>
      <c r="I21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SUBTOTAL(109,[1]!Table114152224253031323335373840414245464748495051525355565758596061626434568917181920222324324041616434689101213151619262930333435324849345678111213161718192015222324252627282927242628293031323321343536373841424044464349505152535455566781213141516171820[Total Price])</f>
        <v>#REF!</v>
      </c>
      <c r="J21" s="12">
        <v>0</v>
      </c>
      <c r="K21" s="12" t="e">
        <f t="shared" si="0"/>
        <v>#REF!</v>
      </c>
      <c r="L21" s="12" t="s">
        <v>18</v>
      </c>
      <c r="M21" s="12">
        <v>0</v>
      </c>
    </row>
    <row r="22" spans="1:13">
      <c r="A22" s="7">
        <f t="shared" si="1"/>
        <v>19</v>
      </c>
      <c r="B22" s="8" t="s">
        <v>82</v>
      </c>
      <c r="C22" s="11">
        <v>116</v>
      </c>
      <c r="D22" s="7"/>
      <c r="E22" s="9" t="s">
        <v>88</v>
      </c>
      <c r="F22" s="7" t="s">
        <v>89</v>
      </c>
      <c r="G22" s="7" t="s">
        <v>90</v>
      </c>
      <c r="H22" s="11">
        <v>9247366975</v>
      </c>
      <c r="I22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SUBTOTAL(109,[1]!Table114152224253031323335373840414245464748495051525355565758596061626434568917181920222324324041616434689101213151619262930333435324849345678111213161718192015222324252627282927242628293031323321343536373841424044464349505152535455566781213141516171819[Total Price])</f>
        <v>#REF!</v>
      </c>
      <c r="J22" s="12">
        <v>0</v>
      </c>
      <c r="K22" s="12" t="e">
        <f t="shared" si="0"/>
        <v>#REF!</v>
      </c>
      <c r="L22" s="12" t="s">
        <v>22</v>
      </c>
      <c r="M22" s="12">
        <v>0</v>
      </c>
    </row>
    <row r="23" spans="1:13">
      <c r="A23" s="7">
        <f t="shared" si="1"/>
        <v>20</v>
      </c>
      <c r="B23" s="8" t="s">
        <v>82</v>
      </c>
      <c r="C23" s="11">
        <v>118</v>
      </c>
      <c r="D23" s="7"/>
      <c r="E23" s="9" t="s">
        <v>91</v>
      </c>
      <c r="F23" s="7" t="s">
        <v>86</v>
      </c>
      <c r="G23" s="7" t="s">
        <v>92</v>
      </c>
      <c r="H23" s="11">
        <v>8331018503</v>
      </c>
      <c r="I23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SUBTOTAL(109,[1]!Table114152224253031323335373840414245464748495051525355565758596061626434568917181920222324324041616434689101213151619262930333435324849345678111213161718192015222324252627282927242628293031323321343536373841424044464349505152535455566781213141516171821[Total Price])</f>
        <v>#REF!</v>
      </c>
      <c r="J23" s="12">
        <v>0</v>
      </c>
      <c r="K23" s="12" t="e">
        <f t="shared" si="0"/>
        <v>#REF!</v>
      </c>
      <c r="L23" s="12" t="s">
        <v>18</v>
      </c>
      <c r="M23" s="12">
        <v>0</v>
      </c>
    </row>
    <row r="24" spans="1:13">
      <c r="A24" s="7">
        <f t="shared" si="1"/>
        <v>21</v>
      </c>
      <c r="B24" s="8" t="s">
        <v>82</v>
      </c>
      <c r="C24" s="7"/>
      <c r="D24" s="7">
        <v>187</v>
      </c>
      <c r="E24" s="28" t="s">
        <v>93</v>
      </c>
      <c r="F24" s="7" t="s">
        <v>94</v>
      </c>
      <c r="G24" s="7" t="s">
        <v>95</v>
      </c>
      <c r="H24" s="26">
        <v>7893566748</v>
      </c>
      <c r="I24" s="12">
        <v>600</v>
      </c>
      <c r="J24" s="12">
        <v>150</v>
      </c>
      <c r="K24" s="12">
        <f t="shared" si="0"/>
        <v>450</v>
      </c>
      <c r="L24" s="12" t="s">
        <v>22</v>
      </c>
      <c r="M24" s="12">
        <v>0</v>
      </c>
    </row>
    <row r="25" spans="1:13">
      <c r="A25" s="7">
        <f t="shared" si="1"/>
        <v>22</v>
      </c>
      <c r="B25" s="8" t="s">
        <v>96</v>
      </c>
      <c r="C25" s="7">
        <v>119</v>
      </c>
      <c r="D25" s="7"/>
      <c r="E25" s="28" t="s">
        <v>97</v>
      </c>
      <c r="F25" s="27" t="s">
        <v>47</v>
      </c>
      <c r="G25" s="27" t="s">
        <v>98</v>
      </c>
      <c r="H25" s="26">
        <v>9949434599</v>
      </c>
      <c r="I25" s="12">
        <v>15550</v>
      </c>
      <c r="J25" s="12"/>
      <c r="K25" s="12">
        <f t="shared" si="0"/>
        <v>15550</v>
      </c>
      <c r="L25" s="12" t="s">
        <v>22</v>
      </c>
      <c r="M25" s="12"/>
    </row>
    <row r="26" spans="1:13">
      <c r="A26" s="7">
        <f t="shared" si="1"/>
        <v>23</v>
      </c>
      <c r="B26" s="8" t="s">
        <v>99</v>
      </c>
      <c r="C26" s="11">
        <v>122</v>
      </c>
      <c r="D26" s="7"/>
      <c r="E26" s="9" t="s">
        <v>100</v>
      </c>
      <c r="F26" s="7" t="s">
        <v>101</v>
      </c>
      <c r="G26" s="7" t="s">
        <v>102</v>
      </c>
      <c r="H26" s="11">
        <v>9949844007</v>
      </c>
      <c r="I26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SUBTOTAL(109,[1]!Table114152224253031323335373840414245464748495051525355565758596061626434568917181920222324324041616434689101213151619262930333435324849345678111213161718192015222324252627282927242628293031323321343536373841424044464349505152535455566781213141516171825[Total Price])</f>
        <v>#REF!</v>
      </c>
      <c r="J26" s="12">
        <v>150</v>
      </c>
      <c r="K26" s="12" t="e">
        <f t="shared" si="0"/>
        <v>#REF!</v>
      </c>
      <c r="L26" s="12" t="s">
        <v>22</v>
      </c>
      <c r="M26" s="12">
        <v>0</v>
      </c>
    </row>
    <row r="27" spans="1:13">
      <c r="A27" s="7">
        <f t="shared" si="1"/>
        <v>24</v>
      </c>
      <c r="B27" s="8" t="s">
        <v>99</v>
      </c>
      <c r="C27" s="11">
        <v>120</v>
      </c>
      <c r="D27" s="7"/>
      <c r="E27" s="9" t="s">
        <v>103</v>
      </c>
      <c r="F27" s="7" t="s">
        <v>104</v>
      </c>
      <c r="G27" s="7" t="s">
        <v>105</v>
      </c>
      <c r="H27" s="11">
        <v>9949025790</v>
      </c>
      <c r="I27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SUBTOTAL(109,[1]!Table114152224253031323335373840414245464748495051525355565758596061626434568917181920222324324041616434689101213151619262930333435324849345678111213161718192015222324252627282927242628293031323321343536373841424044464349505152535455566781213141516171823[Total Price])</f>
        <v>#REF!</v>
      </c>
      <c r="J27" s="12">
        <v>0</v>
      </c>
      <c r="K27" s="12" t="e">
        <f t="shared" si="0"/>
        <v>#REF!</v>
      </c>
      <c r="L27" s="12" t="s">
        <v>22</v>
      </c>
      <c r="M27" s="12">
        <v>0</v>
      </c>
    </row>
    <row r="28" spans="1:13">
      <c r="A28" s="7">
        <f t="shared" si="1"/>
        <v>25</v>
      </c>
      <c r="B28" s="8" t="s">
        <v>99</v>
      </c>
      <c r="C28" s="11">
        <v>121</v>
      </c>
      <c r="D28" s="7"/>
      <c r="E28" s="29" t="s">
        <v>106</v>
      </c>
      <c r="F28" s="7" t="s">
        <v>107</v>
      </c>
      <c r="G28" s="7" t="s">
        <v>108</v>
      </c>
      <c r="H28" s="7">
        <v>9963890010</v>
      </c>
      <c r="I28" s="30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SUBTOTAL(109,[1]!Table114152224253031323335373840414245464748495051525355565758596061626434568917181920222324324041616434689101213151619262930333435324849345678111213161718192015222324252627282927242628293031323321343536373841424044464349505152535455566781213141516171824[Total Price])</f>
        <v>#REF!</v>
      </c>
      <c r="J28" s="12"/>
      <c r="K28" s="12" t="e">
        <f t="shared" si="0"/>
        <v>#REF!</v>
      </c>
      <c r="L28" s="12" t="s">
        <v>109</v>
      </c>
      <c r="M28" s="30">
        <v>0</v>
      </c>
    </row>
    <row r="29" spans="1:13">
      <c r="A29" s="7">
        <f t="shared" si="1"/>
        <v>26</v>
      </c>
      <c r="B29" s="8" t="s">
        <v>110</v>
      </c>
      <c r="C29" s="7"/>
      <c r="D29" s="7">
        <v>188</v>
      </c>
      <c r="E29" s="28" t="s">
        <v>111</v>
      </c>
      <c r="F29" s="7" t="s">
        <v>47</v>
      </c>
      <c r="G29" s="7" t="s">
        <v>112</v>
      </c>
      <c r="H29" s="26">
        <v>9298753981</v>
      </c>
      <c r="I29" s="12">
        <v>400</v>
      </c>
      <c r="J29" s="12">
        <v>0</v>
      </c>
      <c r="K29" s="12">
        <f t="shared" si="0"/>
        <v>400</v>
      </c>
      <c r="L29" s="12" t="s">
        <v>22</v>
      </c>
      <c r="M29" s="12">
        <v>0</v>
      </c>
    </row>
    <row r="30" spans="1:13">
      <c r="A30" s="7">
        <f t="shared" si="1"/>
        <v>27</v>
      </c>
      <c r="B30" s="8" t="s">
        <v>110</v>
      </c>
      <c r="C30" s="7"/>
      <c r="D30" s="7">
        <v>189</v>
      </c>
      <c r="E30" s="28" t="s">
        <v>113</v>
      </c>
      <c r="F30" s="7" t="s">
        <v>114</v>
      </c>
      <c r="G30" s="7" t="s">
        <v>115</v>
      </c>
      <c r="H30" s="26">
        <v>8801549562</v>
      </c>
      <c r="I30" s="12">
        <v>1100</v>
      </c>
      <c r="J30" s="12">
        <v>0</v>
      </c>
      <c r="K30" s="12">
        <f t="shared" si="0"/>
        <v>1100</v>
      </c>
      <c r="L30" s="12" t="s">
        <v>22</v>
      </c>
      <c r="M30" s="12">
        <v>0</v>
      </c>
    </row>
    <row r="31" spans="1:13">
      <c r="A31" s="7">
        <f t="shared" si="1"/>
        <v>28</v>
      </c>
      <c r="B31" s="8" t="s">
        <v>116</v>
      </c>
      <c r="C31" s="7"/>
      <c r="D31" s="7">
        <v>190</v>
      </c>
      <c r="E31" s="28" t="s">
        <v>117</v>
      </c>
      <c r="F31" s="7" t="s">
        <v>118</v>
      </c>
      <c r="G31" s="7" t="s">
        <v>119</v>
      </c>
      <c r="H31" s="26">
        <v>9885728228</v>
      </c>
      <c r="I31" s="12">
        <v>200</v>
      </c>
      <c r="J31" s="12">
        <v>0</v>
      </c>
      <c r="K31" s="12">
        <f t="shared" si="0"/>
        <v>200</v>
      </c>
      <c r="L31" s="12" t="s">
        <v>22</v>
      </c>
      <c r="M31" s="12">
        <v>0</v>
      </c>
    </row>
    <row r="32" spans="1:13">
      <c r="A32" s="7">
        <f t="shared" si="1"/>
        <v>29</v>
      </c>
      <c r="B32" s="8" t="s">
        <v>116</v>
      </c>
      <c r="C32" s="7"/>
      <c r="D32" s="7">
        <v>191</v>
      </c>
      <c r="E32" s="28" t="s">
        <v>120</v>
      </c>
      <c r="F32" s="7" t="s">
        <v>121</v>
      </c>
      <c r="G32" s="7" t="s">
        <v>122</v>
      </c>
      <c r="H32" s="26">
        <v>9885116455</v>
      </c>
      <c r="I32" s="12">
        <v>1300</v>
      </c>
      <c r="J32" s="12">
        <v>0</v>
      </c>
      <c r="K32" s="12">
        <f t="shared" si="0"/>
        <v>1300</v>
      </c>
      <c r="L32" s="12" t="s">
        <v>22</v>
      </c>
      <c r="M32" s="12">
        <v>0</v>
      </c>
    </row>
    <row r="33" spans="1:13">
      <c r="A33" s="7">
        <f t="shared" si="1"/>
        <v>30</v>
      </c>
      <c r="B33" s="8" t="s">
        <v>116</v>
      </c>
      <c r="C33" s="7"/>
      <c r="D33" s="31">
        <v>192</v>
      </c>
      <c r="E33" s="28" t="s">
        <v>123</v>
      </c>
      <c r="F33" s="31" t="s">
        <v>124</v>
      </c>
      <c r="G33" s="31" t="s">
        <v>125</v>
      </c>
      <c r="H33" s="7"/>
      <c r="I33" s="12">
        <v>750</v>
      </c>
      <c r="J33" s="12">
        <v>0</v>
      </c>
      <c r="K33" s="12">
        <f t="shared" si="0"/>
        <v>750</v>
      </c>
      <c r="L33" s="12" t="s">
        <v>22</v>
      </c>
      <c r="M33" s="12">
        <v>0</v>
      </c>
    </row>
    <row r="34" spans="1:13">
      <c r="A34" s="7">
        <f t="shared" si="1"/>
        <v>31</v>
      </c>
      <c r="B34" s="8" t="s">
        <v>116</v>
      </c>
      <c r="C34" s="11">
        <v>123</v>
      </c>
      <c r="D34" s="7"/>
      <c r="E34" s="9" t="s">
        <v>126</v>
      </c>
      <c r="F34" s="7" t="s">
        <v>127</v>
      </c>
      <c r="G34" s="7" t="s">
        <v>128</v>
      </c>
      <c r="H34" s="11">
        <v>7702377743</v>
      </c>
      <c r="I34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SUBTOTAL(109,[1]!Table114152224253031323335373840414245464748495051525355565758596061626434568917181920222324324041616434689101213151619262930333435324849345678111213161718192015222324252627282927242628293031323321343536373841424044464349505152535455566781213141516171826[Total Price])</f>
        <v>#REF!</v>
      </c>
      <c r="J34" s="12">
        <v>0</v>
      </c>
      <c r="K34" s="12" t="e">
        <f t="shared" si="0"/>
        <v>#REF!</v>
      </c>
      <c r="L34" s="12" t="s">
        <v>129</v>
      </c>
      <c r="M34" s="12">
        <v>0</v>
      </c>
    </row>
    <row r="35" spans="1:13">
      <c r="A35" s="7">
        <f t="shared" si="1"/>
        <v>32</v>
      </c>
      <c r="B35" s="8" t="s">
        <v>116</v>
      </c>
      <c r="C35" s="11">
        <v>125</v>
      </c>
      <c r="D35" s="7"/>
      <c r="E35" s="9" t="s">
        <v>130</v>
      </c>
      <c r="F35" s="7" t="s">
        <v>131</v>
      </c>
      <c r="G35" s="7" t="s">
        <v>132</v>
      </c>
      <c r="H35" s="11">
        <v>9246598178</v>
      </c>
      <c r="I35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SUBTOTAL(109,[1]!Table114152224253031323335373840414245464748495051525355565758596061626434568917181920222324324041616434689101213151619262930333435324849345678111213161718192015222324252627282927242628293031323321343536373841424044464349505152535455566781213141516171828[Total Price])</f>
        <v>#REF!</v>
      </c>
      <c r="J35" s="12">
        <v>120</v>
      </c>
      <c r="K35" s="12" t="e">
        <f t="shared" si="0"/>
        <v>#REF!</v>
      </c>
      <c r="L35" s="12" t="s">
        <v>22</v>
      </c>
      <c r="M35" s="12">
        <v>0</v>
      </c>
    </row>
    <row r="36" spans="1:13">
      <c r="A36" s="7">
        <f t="shared" si="1"/>
        <v>33</v>
      </c>
      <c r="B36" s="8" t="s">
        <v>116</v>
      </c>
      <c r="C36" s="11">
        <v>124</v>
      </c>
      <c r="D36" s="7"/>
      <c r="E36" s="9" t="s">
        <v>133</v>
      </c>
      <c r="F36" s="7" t="s">
        <v>134</v>
      </c>
      <c r="G36" s="7" t="s">
        <v>135</v>
      </c>
      <c r="H36" s="11">
        <v>7731896611</v>
      </c>
      <c r="I36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SUBTOTAL(109,[1]!Table114152224253031323335373840414245464748495051525355565758596061626434568917181920222324324041616434689101213151619262930333435324849345678111213161718192015222324252627282927242628293031323321343536373841424044464349505152535455566781213141516171827[Total Price])</f>
        <v>#REF!</v>
      </c>
      <c r="J36" s="12">
        <v>5</v>
      </c>
      <c r="K36" s="12" t="e">
        <f t="shared" si="0"/>
        <v>#REF!</v>
      </c>
      <c r="L36" s="12" t="s">
        <v>22</v>
      </c>
      <c r="M36" s="12">
        <v>0</v>
      </c>
    </row>
    <row r="37" spans="1:13">
      <c r="A37" s="7">
        <f t="shared" si="1"/>
        <v>34</v>
      </c>
      <c r="B37" s="8" t="s">
        <v>136</v>
      </c>
      <c r="C37" s="11">
        <v>127</v>
      </c>
      <c r="D37" s="7"/>
      <c r="E37" s="9" t="s">
        <v>137</v>
      </c>
      <c r="F37" s="7" t="s">
        <v>138</v>
      </c>
      <c r="G37" s="7" t="s">
        <v>139</v>
      </c>
      <c r="H37" s="11">
        <v>9866245991</v>
      </c>
      <c r="I37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SUBTOTAL(109,[1]!Table114152224253031323335373840414245464748495051525355565758596061626434568917181920222324324041616434689101213151619262930333435324849345678111213161718192015222324252627282927242628293031323321343536373841424044464349505152535455566781213141516171830[Total Price])</f>
        <v>#REF!</v>
      </c>
      <c r="J37" s="12">
        <v>0</v>
      </c>
      <c r="K37" s="12" t="e">
        <f t="shared" si="0"/>
        <v>#REF!</v>
      </c>
      <c r="L37" s="12" t="s">
        <v>22</v>
      </c>
      <c r="M37" s="12">
        <v>0</v>
      </c>
    </row>
    <row r="38" spans="1:13">
      <c r="A38" s="7">
        <f t="shared" si="1"/>
        <v>35</v>
      </c>
      <c r="B38" s="8" t="s">
        <v>136</v>
      </c>
      <c r="C38" s="11">
        <v>126</v>
      </c>
      <c r="D38" s="7"/>
      <c r="E38" s="9" t="s">
        <v>117</v>
      </c>
      <c r="F38" s="7" t="s">
        <v>47</v>
      </c>
      <c r="G38" s="7" t="s">
        <v>140</v>
      </c>
      <c r="H38" s="11">
        <v>8008365357</v>
      </c>
      <c r="I38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SUBTOTAL(109,[1]!Table114152224253031323335373840414245464748495051525355565758596061626434568917181920222324324041616434689101213151619262930333435324849345678111213161718192015222324252627282927242628293031323321343536373841424044464349505152535455566781213141516171829[Total Price])</f>
        <v>#REF!</v>
      </c>
      <c r="J38" s="12">
        <v>0</v>
      </c>
      <c r="K38" s="12" t="e">
        <f t="shared" si="0"/>
        <v>#REF!</v>
      </c>
      <c r="L38" s="12" t="s">
        <v>22</v>
      </c>
      <c r="M38" s="12">
        <v>0</v>
      </c>
    </row>
    <row r="39" spans="1:13">
      <c r="A39" s="7">
        <f t="shared" si="1"/>
        <v>36</v>
      </c>
      <c r="B39" s="8" t="s">
        <v>141</v>
      </c>
      <c r="C39" s="11">
        <v>129</v>
      </c>
      <c r="D39" s="7"/>
      <c r="E39" s="9" t="s">
        <v>142</v>
      </c>
      <c r="F39" s="7" t="s">
        <v>143</v>
      </c>
      <c r="G39" s="7" t="s">
        <v>144</v>
      </c>
      <c r="H39" s="11">
        <v>9966906545</v>
      </c>
      <c r="I39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SUBTOTAL(109,[1]!Table114152224253031323335373840414245464748495051525355565758596061626434568917181920222324324041616434689101213151619262930333435324849345678111213161718192015222324252627282927242628293031323321343536373841424044464349505152535455566781213141516171832[Total Price])</f>
        <v>#REF!</v>
      </c>
      <c r="J39" s="12">
        <v>0</v>
      </c>
      <c r="K39" s="12" t="e">
        <f t="shared" si="0"/>
        <v>#REF!</v>
      </c>
      <c r="L39" s="12" t="s">
        <v>22</v>
      </c>
      <c r="M39" s="12">
        <v>0</v>
      </c>
    </row>
    <row r="40" spans="1:13">
      <c r="A40" s="7">
        <f t="shared" si="1"/>
        <v>37</v>
      </c>
      <c r="B40" s="8" t="s">
        <v>145</v>
      </c>
      <c r="C40" s="11">
        <v>128</v>
      </c>
      <c r="D40" s="7"/>
      <c r="E40" s="9" t="s">
        <v>146</v>
      </c>
      <c r="F40" s="7" t="s">
        <v>47</v>
      </c>
      <c r="G40" s="7" t="s">
        <v>147</v>
      </c>
      <c r="H40" s="11">
        <v>9848853683</v>
      </c>
      <c r="I40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SUBTOTAL(109,[1]!Table114152224253031323335373840414245464748495051525355565758596061626434568917181920222324324041616434689101213151619262930333435324849345678111213161718192015222324252627282927242628293031323321343536373841424044464349505152535455566781213141516171831[Total Price])</f>
        <v>#REF!</v>
      </c>
      <c r="J40" s="12">
        <v>0</v>
      </c>
      <c r="K40" s="12" t="e">
        <f t="shared" si="0"/>
        <v>#REF!</v>
      </c>
      <c r="L40" s="12" t="s">
        <v>18</v>
      </c>
      <c r="M40" s="12">
        <v>0</v>
      </c>
    </row>
    <row r="41" spans="1:13">
      <c r="A41" s="7">
        <f t="shared" si="1"/>
        <v>38</v>
      </c>
      <c r="B41" s="8" t="s">
        <v>145</v>
      </c>
      <c r="C41" s="7"/>
      <c r="D41" s="7">
        <v>193</v>
      </c>
      <c r="E41" s="28" t="s">
        <v>148</v>
      </c>
      <c r="F41" s="7" t="s">
        <v>149</v>
      </c>
      <c r="G41" s="7" t="s">
        <v>150</v>
      </c>
      <c r="H41" s="26">
        <v>9849232809</v>
      </c>
      <c r="I41" s="12">
        <v>770</v>
      </c>
      <c r="J41" s="12">
        <v>70</v>
      </c>
      <c r="K41" s="12">
        <f t="shared" si="0"/>
        <v>700</v>
      </c>
      <c r="L41" s="12" t="s">
        <v>129</v>
      </c>
      <c r="M41" s="12">
        <v>0</v>
      </c>
    </row>
    <row r="42" spans="1:13">
      <c r="A42" s="7">
        <f t="shared" si="1"/>
        <v>39</v>
      </c>
      <c r="B42" s="8" t="s">
        <v>145</v>
      </c>
      <c r="C42" s="11">
        <v>130</v>
      </c>
      <c r="D42" s="7"/>
      <c r="E42" s="9" t="s">
        <v>151</v>
      </c>
      <c r="F42" s="7" t="s">
        <v>152</v>
      </c>
      <c r="G42" s="7" t="s">
        <v>153</v>
      </c>
      <c r="H42" s="11">
        <v>9100184471</v>
      </c>
      <c r="I42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SUBTOTAL(109,[1]!Table114152224253031323335373840414245464748495051525355565758596061626434568917181920222324324041616434689101213151619262930333435324849345678111213161718192015222324252627282927242628293031323321343536373841424044464349505152535455566781213141516171833[Total Price])</f>
        <v>#REF!</v>
      </c>
      <c r="J42" s="12">
        <v>0</v>
      </c>
      <c r="K42" s="12" t="e">
        <f t="shared" si="0"/>
        <v>#REF!</v>
      </c>
      <c r="L42" s="12" t="s">
        <v>154</v>
      </c>
      <c r="M42" s="12">
        <v>0</v>
      </c>
    </row>
    <row r="43" spans="1:13">
      <c r="A43" s="7">
        <f t="shared" si="1"/>
        <v>40</v>
      </c>
      <c r="B43" s="8" t="s">
        <v>145</v>
      </c>
      <c r="C43" s="11">
        <v>131</v>
      </c>
      <c r="D43" s="7"/>
      <c r="E43" s="9" t="s">
        <v>155</v>
      </c>
      <c r="F43" s="7" t="s">
        <v>138</v>
      </c>
      <c r="G43" s="7" t="s">
        <v>156</v>
      </c>
      <c r="H43" s="11">
        <v>4027112885</v>
      </c>
      <c r="I43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SUBTOTAL(109,[1]!Table114152224253031323335373840414245464748495051525355565758596061626434568917181920222324324041616434689101213151619262930333435324849345678111213161718192015222324252627282927242628293031323321343536373841424044464349505152535455566781213141516171834[Total Price])</f>
        <v>#REF!</v>
      </c>
      <c r="J43" s="12">
        <v>400</v>
      </c>
      <c r="K43" s="12" t="e">
        <f t="shared" si="0"/>
        <v>#REF!</v>
      </c>
      <c r="L43" s="12" t="s">
        <v>22</v>
      </c>
      <c r="M43" s="12">
        <v>0</v>
      </c>
    </row>
    <row r="44" spans="1:13">
      <c r="A44" s="7">
        <f t="shared" si="1"/>
        <v>41</v>
      </c>
      <c r="B44" s="8" t="s">
        <v>157</v>
      </c>
      <c r="C44" s="11">
        <v>132</v>
      </c>
      <c r="D44" s="7"/>
      <c r="E44" s="9" t="s">
        <v>158</v>
      </c>
      <c r="F44" s="7" t="s">
        <v>47</v>
      </c>
      <c r="G44" s="7" t="s">
        <v>159</v>
      </c>
      <c r="H44" s="11">
        <v>4027111455</v>
      </c>
      <c r="I44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SUBTOTAL(109,[1]!Table114152224253031323335373840414245464748495051525355565758596061626434568917181920222324324041616434689101213151619262930333435324849345678111213161718192015222324252627282927242628293031323321343536373841424044464349505152535455566781213141516171835[Total Price])</f>
        <v>#REF!</v>
      </c>
      <c r="J44" s="12">
        <v>0</v>
      </c>
      <c r="K44" s="12" t="e">
        <f t="shared" si="0"/>
        <v>#REF!</v>
      </c>
      <c r="L44" s="12" t="s">
        <v>22</v>
      </c>
      <c r="M44" s="12">
        <v>0</v>
      </c>
    </row>
    <row r="45" spans="1:13">
      <c r="A45" s="7">
        <f t="shared" si="1"/>
        <v>42</v>
      </c>
      <c r="B45" s="8" t="s">
        <v>157</v>
      </c>
      <c r="C45" s="7"/>
      <c r="D45" s="7">
        <v>194</v>
      </c>
      <c r="E45" s="28" t="s">
        <v>160</v>
      </c>
      <c r="F45" s="7" t="s">
        <v>161</v>
      </c>
      <c r="G45" s="7" t="s">
        <v>162</v>
      </c>
      <c r="H45" s="26">
        <v>9052021323</v>
      </c>
      <c r="I45" s="12">
        <v>1400</v>
      </c>
      <c r="J45" s="12">
        <v>0</v>
      </c>
      <c r="K45" s="12">
        <f t="shared" si="0"/>
        <v>1400</v>
      </c>
      <c r="L45" s="12" t="s">
        <v>22</v>
      </c>
      <c r="M45" s="12">
        <v>0</v>
      </c>
    </row>
    <row r="46" spans="1:13">
      <c r="A46" s="7">
        <f t="shared" si="1"/>
        <v>43</v>
      </c>
      <c r="B46" s="8" t="s">
        <v>163</v>
      </c>
      <c r="C46" s="7"/>
      <c r="D46" s="7">
        <v>195</v>
      </c>
      <c r="E46" s="28" t="s">
        <v>164</v>
      </c>
      <c r="F46" s="7" t="s">
        <v>121</v>
      </c>
      <c r="G46" s="7" t="s">
        <v>165</v>
      </c>
      <c r="H46" s="7"/>
      <c r="I46" s="12">
        <v>850</v>
      </c>
      <c r="J46" s="12">
        <v>550</v>
      </c>
      <c r="K46" s="12">
        <f t="shared" si="0"/>
        <v>300</v>
      </c>
      <c r="L46" s="12" t="s">
        <v>22</v>
      </c>
      <c r="M46" s="12">
        <v>0</v>
      </c>
    </row>
    <row r="47" spans="1:13">
      <c r="A47" s="7">
        <f t="shared" si="1"/>
        <v>44</v>
      </c>
      <c r="B47" s="8" t="s">
        <v>163</v>
      </c>
      <c r="C47" s="7"/>
      <c r="D47" s="7">
        <v>196</v>
      </c>
      <c r="E47" s="28" t="s">
        <v>166</v>
      </c>
      <c r="F47" s="7" t="s">
        <v>167</v>
      </c>
      <c r="G47" s="7" t="s">
        <v>168</v>
      </c>
      <c r="H47" s="26">
        <v>8885000624</v>
      </c>
      <c r="I47" s="12">
        <v>1750</v>
      </c>
      <c r="J47" s="12">
        <v>0</v>
      </c>
      <c r="K47" s="12">
        <f t="shared" si="0"/>
        <v>1750</v>
      </c>
      <c r="L47" s="12" t="s">
        <v>18</v>
      </c>
      <c r="M47" s="12">
        <v>0</v>
      </c>
    </row>
    <row r="48" spans="1:13">
      <c r="A48" s="7">
        <f t="shared" si="1"/>
        <v>45</v>
      </c>
      <c r="B48" s="8" t="s">
        <v>163</v>
      </c>
      <c r="C48" s="7"/>
      <c r="D48" s="7">
        <v>197</v>
      </c>
      <c r="E48" s="7"/>
      <c r="F48" s="7" t="s">
        <v>169</v>
      </c>
      <c r="G48" s="7" t="s">
        <v>170</v>
      </c>
      <c r="H48" s="7">
        <v>9848445996</v>
      </c>
      <c r="I48" s="12">
        <v>500</v>
      </c>
      <c r="J48" s="12">
        <v>0</v>
      </c>
      <c r="K48" s="12">
        <f t="shared" si="0"/>
        <v>500</v>
      </c>
      <c r="L48" s="12" t="s">
        <v>22</v>
      </c>
      <c r="M48" s="12">
        <v>0</v>
      </c>
    </row>
    <row r="49" spans="1:13">
      <c r="A49" s="7">
        <f t="shared" si="1"/>
        <v>46</v>
      </c>
      <c r="B49" s="8" t="s">
        <v>171</v>
      </c>
      <c r="C49" s="7"/>
      <c r="D49" s="31">
        <v>198</v>
      </c>
      <c r="E49" s="28" t="s">
        <v>172</v>
      </c>
      <c r="F49" s="31" t="s">
        <v>173</v>
      </c>
      <c r="G49" s="31" t="s">
        <v>174</v>
      </c>
      <c r="H49" s="26">
        <v>9440866444</v>
      </c>
      <c r="I49" s="12">
        <v>600</v>
      </c>
      <c r="J49" s="12">
        <v>0</v>
      </c>
      <c r="K49" s="12">
        <f t="shared" si="0"/>
        <v>600</v>
      </c>
      <c r="L49" s="12" t="s">
        <v>22</v>
      </c>
      <c r="M49" s="12">
        <v>0</v>
      </c>
    </row>
    <row r="50" spans="1:13">
      <c r="A50" s="7">
        <f t="shared" si="1"/>
        <v>47</v>
      </c>
      <c r="B50" s="8" t="s">
        <v>171</v>
      </c>
      <c r="C50" s="7"/>
      <c r="D50" s="31">
        <v>199</v>
      </c>
      <c r="E50" s="28" t="s">
        <v>175</v>
      </c>
      <c r="F50" s="31" t="s">
        <v>176</v>
      </c>
      <c r="G50" s="31" t="s">
        <v>177</v>
      </c>
      <c r="H50" s="31">
        <v>8696991111</v>
      </c>
      <c r="I50" s="12">
        <v>220</v>
      </c>
      <c r="J50" s="12">
        <v>20</v>
      </c>
      <c r="K50" s="12">
        <f t="shared" si="0"/>
        <v>200</v>
      </c>
      <c r="L50" s="12" t="s">
        <v>22</v>
      </c>
      <c r="M50" s="12">
        <v>0</v>
      </c>
    </row>
    <row r="51" spans="1:13">
      <c r="A51" s="7">
        <f t="shared" si="1"/>
        <v>48</v>
      </c>
      <c r="B51" s="8" t="s">
        <v>171</v>
      </c>
      <c r="C51" s="9" t="s">
        <v>178</v>
      </c>
      <c r="D51" s="7"/>
      <c r="E51" s="10" t="s">
        <v>37</v>
      </c>
      <c r="F51" s="7" t="s">
        <v>38</v>
      </c>
      <c r="G51" s="7" t="s">
        <v>179</v>
      </c>
      <c r="H51" s="11">
        <v>9391004783</v>
      </c>
      <c r="I51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SUBTOTAL(109,[1]!Table114152224253031323335373840414245464748495051525355565758596061626434568917181920222324324041616434689101213151619262930333435324849345678111213161718192015222324252627282927242628293031323321343536373841424044464349505152535455566781213141516171838[Total Price])</f>
        <v>#REF!</v>
      </c>
      <c r="J51" s="12">
        <v>0</v>
      </c>
      <c r="K51" s="12" t="e">
        <f t="shared" si="0"/>
        <v>#REF!</v>
      </c>
      <c r="L51" s="12" t="s">
        <v>180</v>
      </c>
      <c r="M51" s="12">
        <v>0</v>
      </c>
    </row>
    <row r="52" spans="1:13">
      <c r="A52" s="7">
        <f t="shared" si="1"/>
        <v>49</v>
      </c>
      <c r="B52" s="8" t="s">
        <v>171</v>
      </c>
      <c r="C52" s="7"/>
      <c r="D52" s="7">
        <v>200</v>
      </c>
      <c r="E52" s="28" t="s">
        <v>181</v>
      </c>
      <c r="F52" s="7" t="s">
        <v>182</v>
      </c>
      <c r="G52" s="7"/>
      <c r="H52" s="7"/>
      <c r="I52" s="12">
        <v>1700</v>
      </c>
      <c r="J52" s="12">
        <v>0</v>
      </c>
      <c r="K52" s="12">
        <f t="shared" si="0"/>
        <v>1700</v>
      </c>
      <c r="L52" s="12" t="s">
        <v>129</v>
      </c>
      <c r="M52" s="12">
        <v>0</v>
      </c>
    </row>
    <row r="53" spans="1:13">
      <c r="A53" s="7">
        <f t="shared" si="1"/>
        <v>50</v>
      </c>
      <c r="B53" s="8" t="s">
        <v>171</v>
      </c>
      <c r="C53" s="11">
        <v>138</v>
      </c>
      <c r="D53" s="7"/>
      <c r="E53" s="9" t="s">
        <v>183</v>
      </c>
      <c r="F53" s="7" t="s">
        <v>184</v>
      </c>
      <c r="G53" s="7" t="s">
        <v>185</v>
      </c>
      <c r="H53" s="11">
        <v>9052669553</v>
      </c>
      <c r="I53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SUBTOTAL(109,[1]!Table1141522242530313233353738404142454647484950515253555657585960616264345689171819202223243240416164346891012131516192629303334353248493456781112131617181920152223242526272829272426282930313233213435363738414240444643495051525354555667812131415[Total Price])</f>
        <v>#REF!</v>
      </c>
      <c r="J53" s="12">
        <v>1150</v>
      </c>
      <c r="K53" s="12" t="e">
        <f t="shared" si="0"/>
        <v>#REF!</v>
      </c>
      <c r="L53" s="12" t="s">
        <v>22</v>
      </c>
      <c r="M53" s="12">
        <v>0</v>
      </c>
    </row>
    <row r="54" spans="1:13">
      <c r="A54" s="7">
        <f t="shared" si="1"/>
        <v>51</v>
      </c>
      <c r="B54" s="8" t="s">
        <v>171</v>
      </c>
      <c r="C54" s="11">
        <v>137</v>
      </c>
      <c r="D54" s="7"/>
      <c r="E54" s="9" t="s">
        <v>186</v>
      </c>
      <c r="F54" s="7" t="s">
        <v>187</v>
      </c>
      <c r="G54" s="7" t="s">
        <v>188</v>
      </c>
      <c r="H54" s="11">
        <v>9246327706</v>
      </c>
      <c r="I54" s="12">
        <v>14720</v>
      </c>
      <c r="J54" s="12">
        <v>0</v>
      </c>
      <c r="K54" s="12">
        <f t="shared" si="0"/>
        <v>14720</v>
      </c>
      <c r="L54" s="12" t="s">
        <v>154</v>
      </c>
      <c r="M54" s="12">
        <v>0</v>
      </c>
    </row>
    <row r="55" spans="1:13">
      <c r="A55" s="7">
        <f t="shared" si="1"/>
        <v>52</v>
      </c>
      <c r="B55" s="8" t="s">
        <v>189</v>
      </c>
      <c r="C55" s="11">
        <v>139</v>
      </c>
      <c r="D55" s="7"/>
      <c r="E55" s="9" t="s">
        <v>190</v>
      </c>
      <c r="F55" s="7" t="s">
        <v>191</v>
      </c>
      <c r="G55" s="7" t="s">
        <v>192</v>
      </c>
      <c r="H55" s="11">
        <v>8790676740</v>
      </c>
      <c r="I55" s="32" t="e">
        <f>SUM(I44:I54)</f>
        <v>#REF!</v>
      </c>
      <c r="J55" s="12">
        <v>350</v>
      </c>
      <c r="K55" s="12" t="e">
        <f t="shared" si="0"/>
        <v>#REF!</v>
      </c>
      <c r="L55" s="12" t="s">
        <v>22</v>
      </c>
      <c r="M55" s="12">
        <v>0</v>
      </c>
    </row>
    <row r="56" spans="1:13">
      <c r="A56" s="7">
        <f t="shared" si="1"/>
        <v>53</v>
      </c>
      <c r="B56" s="8" t="s">
        <v>193</v>
      </c>
      <c r="C56" s="11"/>
      <c r="D56" s="7"/>
      <c r="E56" s="9"/>
      <c r="F56" s="7"/>
      <c r="G56" s="7"/>
      <c r="H56" s="11"/>
      <c r="I56" s="14"/>
      <c r="J56" s="12"/>
      <c r="K56" s="12">
        <f t="shared" si="0"/>
        <v>0</v>
      </c>
      <c r="L56" s="12"/>
      <c r="M56" s="12"/>
    </row>
    <row r="57" spans="1:13">
      <c r="A57" s="7">
        <f t="shared" si="1"/>
        <v>54</v>
      </c>
      <c r="B57" s="8" t="s">
        <v>193</v>
      </c>
      <c r="C57" s="9" t="s">
        <v>194</v>
      </c>
      <c r="D57" s="7"/>
      <c r="E57" s="10" t="s">
        <v>195</v>
      </c>
      <c r="F57" s="7" t="s">
        <v>196</v>
      </c>
      <c r="G57" s="7" t="s">
        <v>197</v>
      </c>
      <c r="H57" s="11">
        <v>9848974863</v>
      </c>
      <c r="I57" s="14" t="e">
        <f>SUBTOTAL(109,[1]!Table114152224253031323335373840414245464748495051525355565758596061626434568917181920222324324041616434689101213151619262930333435324849345678111213161718192015222324252627282927242628293031323321343536373841424044464349505152535455566781213141516171839[Total Price])</f>
        <v>#REF!</v>
      </c>
      <c r="J57" s="12">
        <v>0</v>
      </c>
      <c r="K57" s="12" t="e">
        <f t="shared" si="0"/>
        <v>#REF!</v>
      </c>
      <c r="L57" s="12" t="s">
        <v>22</v>
      </c>
      <c r="M57" s="12">
        <v>0</v>
      </c>
    </row>
    <row r="58" spans="1:13">
      <c r="A58" s="7">
        <f t="shared" si="1"/>
        <v>55</v>
      </c>
      <c r="B58" s="8" t="s">
        <v>198</v>
      </c>
      <c r="C58" s="9" t="s">
        <v>199</v>
      </c>
      <c r="D58" s="7"/>
      <c r="E58" s="10" t="s">
        <v>200</v>
      </c>
      <c r="F58" s="27" t="s">
        <v>201</v>
      </c>
      <c r="G58" s="27" t="s">
        <v>202</v>
      </c>
      <c r="H58" s="11">
        <v>9704093215</v>
      </c>
      <c r="I58" s="14">
        <v>8650</v>
      </c>
      <c r="J58" s="12">
        <v>0</v>
      </c>
      <c r="K58" s="12">
        <f t="shared" si="0"/>
        <v>8650</v>
      </c>
      <c r="L58" s="12" t="s">
        <v>180</v>
      </c>
      <c r="M58" s="12">
        <v>0</v>
      </c>
    </row>
    <row r="59" spans="1:13">
      <c r="A59" s="7">
        <f t="shared" si="1"/>
        <v>56</v>
      </c>
      <c r="B59" s="8" t="s">
        <v>189</v>
      </c>
      <c r="C59" s="7"/>
      <c r="D59" s="7">
        <v>301</v>
      </c>
      <c r="E59" s="28" t="s">
        <v>203</v>
      </c>
      <c r="F59" s="31" t="s">
        <v>204</v>
      </c>
      <c r="G59" s="31" t="s">
        <v>205</v>
      </c>
      <c r="H59" s="26">
        <v>9246584559</v>
      </c>
      <c r="I59" s="12">
        <v>11500</v>
      </c>
      <c r="J59" s="12">
        <v>0</v>
      </c>
      <c r="K59" s="12">
        <f t="shared" si="0"/>
        <v>11500</v>
      </c>
      <c r="L59" s="12" t="s">
        <v>22</v>
      </c>
      <c r="M59" s="12">
        <v>0</v>
      </c>
    </row>
    <row r="60" spans="1:13">
      <c r="A60" s="7">
        <f t="shared" si="1"/>
        <v>57</v>
      </c>
      <c r="B60" s="8" t="s">
        <v>198</v>
      </c>
      <c r="C60" s="7"/>
      <c r="D60" s="7">
        <v>302</v>
      </c>
      <c r="E60" s="28" t="s">
        <v>206</v>
      </c>
      <c r="F60" s="31" t="s">
        <v>207</v>
      </c>
      <c r="G60" s="31" t="s">
        <v>208</v>
      </c>
      <c r="H60" s="26">
        <v>9000911912</v>
      </c>
      <c r="I60" s="12">
        <v>1300</v>
      </c>
      <c r="J60" s="12">
        <v>0</v>
      </c>
      <c r="K60" s="12">
        <f t="shared" si="0"/>
        <v>1300</v>
      </c>
      <c r="L60" s="12" t="s">
        <v>22</v>
      </c>
      <c r="M60" s="12">
        <v>0</v>
      </c>
    </row>
    <row r="61" spans="1:13">
      <c r="A61" s="7">
        <f t="shared" si="1"/>
        <v>58</v>
      </c>
      <c r="B61" s="8" t="s">
        <v>209</v>
      </c>
      <c r="C61" s="7"/>
      <c r="D61" s="7">
        <v>303</v>
      </c>
      <c r="E61" s="28" t="s">
        <v>210</v>
      </c>
      <c r="F61" s="31" t="s">
        <v>47</v>
      </c>
      <c r="G61" s="31" t="s">
        <v>211</v>
      </c>
      <c r="H61" s="26">
        <v>9298753981</v>
      </c>
      <c r="I61" s="12">
        <v>1450</v>
      </c>
      <c r="J61" s="12">
        <v>0</v>
      </c>
      <c r="K61" s="12">
        <f t="shared" si="0"/>
        <v>1450</v>
      </c>
      <c r="L61" s="12" t="s">
        <v>22</v>
      </c>
      <c r="M61" s="12">
        <v>0</v>
      </c>
    </row>
    <row r="62" spans="1:13">
      <c r="A62" s="7">
        <f t="shared" si="1"/>
        <v>59</v>
      </c>
      <c r="B62" s="8" t="s">
        <v>212</v>
      </c>
      <c r="C62" s="7"/>
      <c r="D62" s="7">
        <v>305</v>
      </c>
      <c r="E62" s="7"/>
      <c r="F62" s="31" t="s">
        <v>38</v>
      </c>
      <c r="G62" s="31" t="s">
        <v>213</v>
      </c>
      <c r="H62" s="26">
        <v>945833301</v>
      </c>
      <c r="I62" s="12">
        <v>6810</v>
      </c>
      <c r="J62" s="12">
        <v>0</v>
      </c>
      <c r="K62" s="12">
        <f t="shared" si="0"/>
        <v>6810</v>
      </c>
      <c r="L62" s="12" t="s">
        <v>22</v>
      </c>
      <c r="M62" s="12">
        <v>0</v>
      </c>
    </row>
    <row r="63" spans="1:13">
      <c r="A63" s="7">
        <f t="shared" si="1"/>
        <v>60</v>
      </c>
      <c r="B63" s="8" t="s">
        <v>212</v>
      </c>
      <c r="C63" s="7"/>
      <c r="D63" s="7">
        <v>306</v>
      </c>
      <c r="E63" s="28" t="s">
        <v>214</v>
      </c>
      <c r="F63" s="31" t="s">
        <v>215</v>
      </c>
      <c r="G63" s="31" t="s">
        <v>216</v>
      </c>
      <c r="H63" s="7"/>
      <c r="I63" s="12">
        <v>3150</v>
      </c>
      <c r="J63" s="12">
        <v>0</v>
      </c>
      <c r="K63" s="12">
        <f t="shared" si="0"/>
        <v>3150</v>
      </c>
      <c r="L63" s="12" t="s">
        <v>22</v>
      </c>
      <c r="M63" s="12">
        <v>0</v>
      </c>
    </row>
    <row r="64" spans="1:13">
      <c r="A64" s="7">
        <f t="shared" si="1"/>
        <v>61</v>
      </c>
      <c r="B64" s="8" t="s">
        <v>217</v>
      </c>
      <c r="C64" s="7"/>
      <c r="D64" s="7">
        <v>307</v>
      </c>
      <c r="E64" s="28" t="s">
        <v>218</v>
      </c>
      <c r="F64" s="31" t="s">
        <v>138</v>
      </c>
      <c r="G64" s="31" t="s">
        <v>219</v>
      </c>
      <c r="H64" s="7"/>
      <c r="I64" s="12">
        <v>4400</v>
      </c>
      <c r="J64" s="12">
        <v>0</v>
      </c>
      <c r="K64" s="12">
        <f t="shared" si="0"/>
        <v>4400</v>
      </c>
      <c r="L64" s="12" t="s">
        <v>129</v>
      </c>
      <c r="M64" s="12">
        <v>0</v>
      </c>
    </row>
    <row r="65" spans="1:13">
      <c r="A65" s="7">
        <f t="shared" si="1"/>
        <v>62</v>
      </c>
      <c r="B65" s="8" t="s">
        <v>212</v>
      </c>
      <c r="C65" s="7"/>
      <c r="D65" s="7">
        <v>309</v>
      </c>
      <c r="E65" s="28" t="s">
        <v>220</v>
      </c>
      <c r="F65" s="33" t="s">
        <v>221</v>
      </c>
      <c r="G65" s="31"/>
      <c r="H65" s="7"/>
      <c r="I65" s="12">
        <v>350</v>
      </c>
      <c r="J65" s="12">
        <v>0</v>
      </c>
      <c r="K65" s="12">
        <f t="shared" si="0"/>
        <v>350</v>
      </c>
      <c r="L65" s="12" t="s">
        <v>22</v>
      </c>
      <c r="M65" s="12">
        <v>0</v>
      </c>
    </row>
    <row r="66" spans="1:13">
      <c r="A66" s="7">
        <f t="shared" si="1"/>
        <v>63</v>
      </c>
      <c r="B66" s="34">
        <v>42546</v>
      </c>
      <c r="C66" s="7">
        <v>143</v>
      </c>
      <c r="D66" s="7"/>
      <c r="E66" s="9" t="s">
        <v>222</v>
      </c>
      <c r="F66" s="31" t="s">
        <v>138</v>
      </c>
      <c r="G66" s="7" t="s">
        <v>223</v>
      </c>
      <c r="H66" s="11">
        <v>9493942335</v>
      </c>
      <c r="I66" s="32">
        <v>3620</v>
      </c>
      <c r="J66" s="12">
        <v>20</v>
      </c>
      <c r="K66" s="12">
        <f t="shared" si="0"/>
        <v>3600</v>
      </c>
      <c r="L66" s="12" t="s">
        <v>129</v>
      </c>
      <c r="M66" s="12">
        <v>0</v>
      </c>
    </row>
    <row r="67" spans="1:13">
      <c r="A67" s="7">
        <f t="shared" ref="A67:A77" si="2">ROW(G64)</f>
        <v>64</v>
      </c>
      <c r="B67" s="8" t="s">
        <v>217</v>
      </c>
      <c r="C67" s="11">
        <v>142</v>
      </c>
      <c r="D67" s="7"/>
      <c r="E67" s="9" t="s">
        <v>224</v>
      </c>
      <c r="F67" s="7" t="s">
        <v>225</v>
      </c>
      <c r="G67" s="7" t="s">
        <v>226</v>
      </c>
      <c r="H67" s="11">
        <v>9246293975</v>
      </c>
      <c r="I67" s="32">
        <v>10300</v>
      </c>
      <c r="J67" s="12">
        <v>0</v>
      </c>
      <c r="K67" s="12">
        <f t="shared" ref="K67:K77" si="3">I67-J67</f>
        <v>10300</v>
      </c>
      <c r="L67" s="12" t="s">
        <v>154</v>
      </c>
      <c r="M67" s="12">
        <v>0</v>
      </c>
    </row>
    <row r="68" spans="1:13">
      <c r="A68" s="7">
        <f t="shared" si="2"/>
        <v>65</v>
      </c>
      <c r="B68" s="8" t="s">
        <v>227</v>
      </c>
      <c r="C68" s="7">
        <v>85</v>
      </c>
      <c r="D68" s="7"/>
      <c r="E68" s="9" t="s">
        <v>228</v>
      </c>
      <c r="F68" s="7" t="s">
        <v>221</v>
      </c>
      <c r="G68" s="7" t="s">
        <v>229</v>
      </c>
      <c r="H68" s="11">
        <v>9055767806</v>
      </c>
      <c r="I68" s="32">
        <v>7350</v>
      </c>
      <c r="J68" s="12">
        <v>0</v>
      </c>
      <c r="K68" s="12">
        <f t="shared" si="3"/>
        <v>7350</v>
      </c>
      <c r="L68" s="12" t="s">
        <v>18</v>
      </c>
      <c r="M68" s="12">
        <v>0</v>
      </c>
    </row>
    <row r="69" spans="1:13">
      <c r="A69" s="7">
        <f t="shared" si="2"/>
        <v>66</v>
      </c>
      <c r="B69" s="8" t="s">
        <v>193</v>
      </c>
      <c r="C69" s="31">
        <v>140</v>
      </c>
      <c r="D69" s="7"/>
      <c r="E69" s="9" t="s">
        <v>228</v>
      </c>
      <c r="F69" s="7" t="s">
        <v>221</v>
      </c>
      <c r="G69" s="7" t="s">
        <v>229</v>
      </c>
      <c r="H69" s="11">
        <v>9055767806</v>
      </c>
      <c r="I69" s="12">
        <v>7200</v>
      </c>
      <c r="J69" s="12">
        <v>0</v>
      </c>
      <c r="K69" s="12">
        <f t="shared" si="3"/>
        <v>7200</v>
      </c>
      <c r="L69" s="12" t="s">
        <v>18</v>
      </c>
      <c r="M69" s="12">
        <v>0</v>
      </c>
    </row>
    <row r="70" spans="1:13">
      <c r="A70" s="7">
        <f t="shared" si="2"/>
        <v>67</v>
      </c>
      <c r="B70" s="8">
        <v>42546</v>
      </c>
      <c r="C70" s="11">
        <v>144</v>
      </c>
      <c r="D70" s="7"/>
      <c r="E70" s="9" t="s">
        <v>230</v>
      </c>
      <c r="F70" s="7" t="s">
        <v>221</v>
      </c>
      <c r="G70" s="7" t="s">
        <v>231</v>
      </c>
      <c r="H70" s="11">
        <v>9502124809</v>
      </c>
      <c r="I70" s="12">
        <v>5700</v>
      </c>
      <c r="J70" s="12">
        <v>0</v>
      </c>
      <c r="K70" s="12">
        <f t="shared" si="3"/>
        <v>5700</v>
      </c>
      <c r="L70" s="12" t="s">
        <v>22</v>
      </c>
      <c r="M70" s="12">
        <v>0</v>
      </c>
    </row>
    <row r="71" spans="1:13">
      <c r="A71" s="7">
        <f t="shared" si="2"/>
        <v>68</v>
      </c>
      <c r="B71" s="8">
        <v>42546</v>
      </c>
      <c r="C71" s="11">
        <v>146</v>
      </c>
      <c r="D71" s="7"/>
      <c r="E71" s="9" t="s">
        <v>232</v>
      </c>
      <c r="F71" s="7" t="s">
        <v>233</v>
      </c>
      <c r="G71" s="7" t="s">
        <v>234</v>
      </c>
      <c r="H71" s="11">
        <v>9581225404</v>
      </c>
      <c r="I71" s="12">
        <v>6800</v>
      </c>
      <c r="J71" s="12">
        <v>0</v>
      </c>
      <c r="K71" s="12">
        <f t="shared" si="3"/>
        <v>6800</v>
      </c>
      <c r="L71" s="12" t="s">
        <v>235</v>
      </c>
      <c r="M71" s="12">
        <v>0</v>
      </c>
    </row>
    <row r="72" spans="1:13">
      <c r="A72" s="7">
        <f t="shared" si="2"/>
        <v>69</v>
      </c>
      <c r="B72" s="8">
        <v>42546</v>
      </c>
      <c r="C72" s="11">
        <v>145</v>
      </c>
      <c r="D72" s="7"/>
      <c r="E72" s="9" t="s">
        <v>236</v>
      </c>
      <c r="F72" s="7" t="s">
        <v>237</v>
      </c>
      <c r="G72" s="7" t="s">
        <v>238</v>
      </c>
      <c r="H72" s="11">
        <v>8801651971</v>
      </c>
      <c r="I72" s="12">
        <v>9050</v>
      </c>
      <c r="J72" s="12">
        <v>0</v>
      </c>
      <c r="K72" s="12">
        <f t="shared" si="3"/>
        <v>9050</v>
      </c>
      <c r="L72" s="12" t="s">
        <v>22</v>
      </c>
      <c r="M72" s="12">
        <v>0</v>
      </c>
    </row>
    <row r="73" spans="1:13">
      <c r="A73" s="7">
        <f t="shared" si="2"/>
        <v>70</v>
      </c>
      <c r="B73" s="8">
        <v>42547</v>
      </c>
      <c r="C73" s="11">
        <v>147</v>
      </c>
      <c r="D73" s="7"/>
      <c r="E73" s="9" t="s">
        <v>239</v>
      </c>
      <c r="F73" s="27" t="s">
        <v>138</v>
      </c>
      <c r="G73" s="27" t="s">
        <v>240</v>
      </c>
      <c r="H73" s="11">
        <v>9440065222</v>
      </c>
      <c r="I73" s="12">
        <v>20925</v>
      </c>
      <c r="J73" s="12">
        <v>0</v>
      </c>
      <c r="K73" s="12">
        <f t="shared" si="3"/>
        <v>20925</v>
      </c>
      <c r="L73" s="12"/>
      <c r="M73" s="12">
        <v>0</v>
      </c>
    </row>
    <row r="74" spans="1:13">
      <c r="A74" s="7">
        <f t="shared" si="2"/>
        <v>71</v>
      </c>
      <c r="B74" s="34">
        <v>42547</v>
      </c>
      <c r="C74" s="7">
        <v>148</v>
      </c>
      <c r="D74" s="7"/>
      <c r="E74" s="27" t="s">
        <v>241</v>
      </c>
      <c r="F74" s="27" t="s">
        <v>47</v>
      </c>
      <c r="G74" s="27" t="s">
        <v>242</v>
      </c>
      <c r="H74" s="7">
        <v>27113790</v>
      </c>
      <c r="I74" s="12">
        <v>30610</v>
      </c>
      <c r="J74" s="12">
        <v>2100</v>
      </c>
      <c r="K74" s="12">
        <f t="shared" si="3"/>
        <v>28510</v>
      </c>
      <c r="L74" s="12" t="s">
        <v>243</v>
      </c>
      <c r="M74" s="12">
        <v>0</v>
      </c>
    </row>
    <row r="75" spans="1:13">
      <c r="A75" s="7">
        <f t="shared" si="2"/>
        <v>72</v>
      </c>
      <c r="B75" s="35" t="s">
        <v>244</v>
      </c>
      <c r="C75" s="7"/>
      <c r="D75" s="7">
        <v>310</v>
      </c>
      <c r="E75" s="27" t="s">
        <v>245</v>
      </c>
      <c r="F75" s="36" t="s">
        <v>246</v>
      </c>
      <c r="G75" s="27" t="s">
        <v>247</v>
      </c>
      <c r="H75" s="7">
        <v>9703455355</v>
      </c>
      <c r="I75" s="12">
        <v>1850</v>
      </c>
      <c r="J75" s="12"/>
      <c r="K75" s="12">
        <f t="shared" si="3"/>
        <v>1850</v>
      </c>
      <c r="L75" s="12" t="s">
        <v>22</v>
      </c>
      <c r="M75" s="12">
        <v>0</v>
      </c>
    </row>
    <row r="76" spans="1:13">
      <c r="A76" s="7">
        <f t="shared" si="2"/>
        <v>73</v>
      </c>
      <c r="B76" s="35" t="s">
        <v>248</v>
      </c>
      <c r="C76" s="7"/>
      <c r="D76" s="7">
        <v>311</v>
      </c>
      <c r="E76" s="27" t="s">
        <v>249</v>
      </c>
      <c r="F76" s="36" t="s">
        <v>250</v>
      </c>
      <c r="G76" s="27" t="s">
        <v>251</v>
      </c>
      <c r="H76" s="7">
        <v>709732339</v>
      </c>
      <c r="I76" s="12">
        <v>2850</v>
      </c>
      <c r="J76" s="12"/>
      <c r="K76" s="12">
        <f t="shared" si="3"/>
        <v>2850</v>
      </c>
      <c r="L76" s="12" t="s">
        <v>22</v>
      </c>
      <c r="M76" s="12">
        <v>0</v>
      </c>
    </row>
    <row r="77" spans="1:13">
      <c r="A77" s="7">
        <f t="shared" si="2"/>
        <v>74</v>
      </c>
      <c r="B77" s="37" t="s">
        <v>248</v>
      </c>
      <c r="C77" s="37">
        <v>150</v>
      </c>
      <c r="D77" s="37"/>
      <c r="E77" s="38" t="s">
        <v>252</v>
      </c>
      <c r="F77" s="37" t="s">
        <v>253</v>
      </c>
      <c r="G77" s="37" t="s">
        <v>254</v>
      </c>
      <c r="H77" s="37">
        <v>9177712121</v>
      </c>
      <c r="I77" s="39">
        <v>4200</v>
      </c>
      <c r="J77" s="39"/>
      <c r="K77" s="12">
        <f t="shared" si="3"/>
        <v>4200</v>
      </c>
      <c r="L77" s="40" t="s">
        <v>18</v>
      </c>
      <c r="M77" s="12">
        <v>0</v>
      </c>
    </row>
    <row r="79" spans="1:13">
      <c r="H79" s="41" t="s">
        <v>255</v>
      </c>
      <c r="I79" s="42" t="e">
        <f>SUM(I2:I78)</f>
        <v>#REF!</v>
      </c>
      <c r="J79" s="42">
        <f>SUM(J2:J78)</f>
        <v>6215</v>
      </c>
      <c r="K79" s="42" t="e">
        <f>SUM(K2:K78)</f>
        <v>#REF!</v>
      </c>
      <c r="L79" s="42"/>
      <c r="M79" s="42">
        <f>SUM(M2:M78)</f>
        <v>0</v>
      </c>
    </row>
    <row r="80" spans="1:13">
      <c r="H80" s="43" t="s">
        <v>256</v>
      </c>
      <c r="I80" s="44" t="e">
        <f>I79-J79</f>
        <v>#REF!</v>
      </c>
    </row>
    <row r="81" spans="1:6">
      <c r="E81" s="46" t="s">
        <v>257</v>
      </c>
    </row>
    <row r="82" spans="1:6">
      <c r="A82" s="46" t="s">
        <v>258</v>
      </c>
      <c r="B82" s="46" t="s">
        <v>259</v>
      </c>
      <c r="C82" s="46" t="s">
        <v>260</v>
      </c>
      <c r="D82" s="46" t="s">
        <v>261</v>
      </c>
      <c r="E82" s="46" t="s">
        <v>262</v>
      </c>
    </row>
    <row r="83" spans="1:6">
      <c r="A83" s="1">
        <v>1</v>
      </c>
      <c r="B83" s="46" t="s">
        <v>157</v>
      </c>
      <c r="C83" s="1">
        <v>133</v>
      </c>
      <c r="D83" s="46" t="s">
        <v>263</v>
      </c>
      <c r="E83" s="47">
        <v>33519</v>
      </c>
    </row>
    <row r="84" spans="1:6">
      <c r="A84" s="1">
        <v>2</v>
      </c>
      <c r="B84" s="46" t="s">
        <v>212</v>
      </c>
      <c r="C84" s="1">
        <v>134</v>
      </c>
      <c r="D84" s="46" t="s">
        <v>263</v>
      </c>
      <c r="E84" s="47">
        <v>164125.22</v>
      </c>
    </row>
    <row r="85" spans="1:6" ht="15.75" thickBot="1">
      <c r="A85" s="1">
        <v>3</v>
      </c>
      <c r="B85" s="46" t="s">
        <v>248</v>
      </c>
      <c r="C85" s="1">
        <v>149</v>
      </c>
      <c r="D85" s="46" t="s">
        <v>263</v>
      </c>
      <c r="E85" s="47">
        <v>13167.5</v>
      </c>
    </row>
    <row r="86" spans="1:6" ht="15.75" thickBot="1">
      <c r="E86" s="48">
        <f>SUM(E83:E85)</f>
        <v>210811.72</v>
      </c>
    </row>
    <row r="90" spans="1:6" ht="15.75">
      <c r="D90" s="49" t="s">
        <v>264</v>
      </c>
      <c r="E90" s="49"/>
      <c r="F90" s="50" t="e">
        <f>I80+E86</f>
        <v>#REF!</v>
      </c>
    </row>
  </sheetData>
  <autoFilter ref="A1:N77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2020-02-03T11:11:41Z</dcterms:created>
  <dcterms:modified xsi:type="dcterms:W3CDTF">2020-02-05T00:43:23Z</dcterms:modified>
</cp:coreProperties>
</file>