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F:\Ramya_course\coding_chalange\DAY2_CHALLENGE\"/>
    </mc:Choice>
  </mc:AlternateContent>
  <xr:revisionPtr revIDLastSave="0" documentId="13_ncr:1_{4D4A701D-585A-45A6-8C67-30A19819F2D8}" xr6:coauthVersionLast="47" xr6:coauthVersionMax="47" xr10:uidLastSave="{00000000-0000-0000-0000-000000000000}"/>
  <bookViews>
    <workbookView xWindow="-120" yWindow="-120" windowWidth="20730" windowHeight="11160" firstSheet="1" activeTab="1" xr2:uid="{942AC4B0-FF14-4229-B6F4-86342A464CDE}"/>
  </bookViews>
  <sheets>
    <sheet name=" 1_test scores by screen time" sheetId="15" r:id="rId1"/>
    <sheet name="2_Screen time vs. extra" sheetId="16" r:id="rId2"/>
    <sheet name="3_Age group" sheetId="17" r:id="rId3"/>
    <sheet name="student_screen_time_raw" sheetId="1" r:id="rId4"/>
    <sheet name="dashboard" sheetId="10" r:id="rId5"/>
  </sheet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7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P6" i="1"/>
  <c r="P4" i="1"/>
  <c r="P2" i="1"/>
</calcChain>
</file>

<file path=xl/sharedStrings.xml><?xml version="1.0" encoding="utf-8"?>
<sst xmlns="http://schemas.openxmlformats.org/spreadsheetml/2006/main" count="50" uniqueCount="24">
  <si>
    <t>Student_ID</t>
  </si>
  <si>
    <t>Age</t>
  </si>
  <si>
    <t>Study_Hours</t>
  </si>
  <si>
    <t>Screen_Time</t>
  </si>
  <si>
    <t>Test_Scores</t>
  </si>
  <si>
    <t>Extra_Curricular_Hours</t>
  </si>
  <si>
    <t>avg_study_hours</t>
  </si>
  <si>
    <t>avg_screen_time</t>
  </si>
  <si>
    <t>avg_test_scores</t>
  </si>
  <si>
    <t>Screen_Time_Category</t>
  </si>
  <si>
    <t>Age_Group</t>
  </si>
  <si>
    <t>Study_Efficiency</t>
  </si>
  <si>
    <t>Scores_by_Screen</t>
  </si>
  <si>
    <t>Study_Efficiency_Category</t>
  </si>
  <si>
    <t>Grand Total</t>
  </si>
  <si>
    <t>Low</t>
  </si>
  <si>
    <t>Moderate</t>
  </si>
  <si>
    <t>High</t>
  </si>
  <si>
    <t>13-14</t>
  </si>
  <si>
    <t>15-16</t>
  </si>
  <si>
    <t>17+</t>
  </si>
  <si>
    <t>Average of Test_Scores</t>
  </si>
  <si>
    <t>Average of Extra_Curricular_Hours</t>
  </si>
  <si>
    <t>screen_timing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</si>
</sst>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[student_screen_time.xlsx] 1_test scores by screen time!PivotTable2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1_test scores by screen time'!$B$3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1_test scores by screen time'!$A$4:$A$7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Moderate</c:v>
                </c:pt>
              </c:strCache>
            </c:strRef>
          </c:cat>
          <c:val>
            <c:numRef>
              <c:f>' 1_test scores by screen time'!$B$4:$B$7</c:f>
              <c:numCache>
                <c:formatCode>General</c:formatCode>
                <c:ptCount val="3"/>
                <c:pt idx="0">
                  <c:v>72.481818181818213</c:v>
                </c:pt>
                <c:pt idx="1">
                  <c:v>68.834693877551018</c:v>
                </c:pt>
                <c:pt idx="2">
                  <c:v>69.892307692307682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4-4D57-9591-97B125FD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47135"/>
        <c:axId val="60039935"/>
      </c:barChart>
      <c:catAx>
        <c:axId val="6004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9935"/>
        <c:crosses val="autoZero"/>
        <c:auto val="1"/>
        <c:lblAlgn val="ctr"/>
        <c:lblOffset val="100"/>
        <c:noMultiLvlLbl val="0"/>
      </c:catAx>
      <c:valAx>
        <c:axId val="600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[student_screen_time.xlsx]2_Screen time vs. extra!PivotTable4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'2_Screen time vs. extra'!$B$3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'2_Screen time vs. extra'!$A$4:$A$7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Moderate</c:v>
                </c:pt>
              </c:strCache>
            </c:strRef>
          </c:cat>
          <c:val>
            <c:numRef>
              <c:f>'2_Screen time vs. extra'!$B$4:$B$7</c:f>
              <c:numCache>
                <c:formatCode>General</c:formatCode>
                <c:ptCount val="3"/>
                <c:pt idx="0">
                  <c:v>1.6404040404040408</c:v>
                </c:pt>
                <c:pt idx="1">
                  <c:v>1.4040816326530614</c:v>
                </c:pt>
                <c:pt idx="2">
                  <c:v>1.4750000000000001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3-488B-992E-CD875B35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37055"/>
        <c:axId val="60043295"/>
      </c:barChart>
      <c:catAx>
        <c:axId val="600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295"/>
        <c:crosses val="autoZero"/>
        <c:auto val="1"/>
        <c:lblAlgn val="ctr"/>
        <c:lblOffset val="100"/>
        <c:noMultiLvlLbl val="0"/>
      </c:catAx>
      <c:valAx>
        <c:axId val="600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[student_screen_time.xlsx]3_Age group!PivotTable5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'3_Age group'!$B$3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'3_Age group'!$A$4:$A$7</c:f>
              <c:strCache>
                <c:ptCount val="3"/>
                <c:pt idx="0">
                  <c:v>13-14</c:v>
                </c:pt>
                <c:pt idx="1">
                  <c:v>15-16</c:v>
                </c:pt>
                <c:pt idx="2">
                  <c:v>17+</c:v>
                </c:pt>
              </c:strCache>
            </c:strRef>
          </c:cat>
          <c:val>
            <c:numRef>
              <c:f>'3_Age group'!$B$4:$B$7</c:f>
              <c:numCache>
                <c:formatCode>General</c:formatCode>
                <c:ptCount val="3"/>
                <c:pt idx="0">
                  <c:v>72.23846153846155</c:v>
                </c:pt>
                <c:pt idx="1">
                  <c:v>70.749999999999986</c:v>
                </c:pt>
                <c:pt idx="2">
                  <c:v>68.441666666666663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A-45A4-9EEA-F45F2327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30815"/>
        <c:axId val="60050975"/>
      </c:barChart>
      <c:catAx>
        <c:axId val="6003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975"/>
        <c:crosses val="autoZero"/>
        <c:auto val="1"/>
        <c:lblAlgn val="ctr"/>
        <c:lblOffset val="100"/>
        <c:noMultiLvlLbl val="0"/>
      </c:catAx>
      <c:valAx>
        <c:axId val="600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Screen Time vs. Test Scores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student_screen_time_raw!$E$1</c:f>
              <c:strCache>
                <c:ptCount val="1"/>
                <c:pt idx="0">
                  <c:v>Test_Scores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student_screen_time_raw!$D$2:$D$201</c:f>
              <c:numCache>
                <c:formatCode>General</c:formatCode>
                <c:ptCount val="200"/>
                <c:pt idx="0">
                  <c:v>2.7</c:v>
                </c:pt>
                <c:pt idx="1">
                  <c:v>4</c:v>
                </c:pt>
                <c:pt idx="2">
                  <c:v>4.3</c:v>
                </c:pt>
                <c:pt idx="3">
                  <c:v>2.8</c:v>
                </c:pt>
                <c:pt idx="4">
                  <c:v>1.8</c:v>
                </c:pt>
                <c:pt idx="5">
                  <c:v>4.4000000000000004</c:v>
                </c:pt>
                <c:pt idx="6">
                  <c:v>6.7</c:v>
                </c:pt>
                <c:pt idx="7">
                  <c:v>4.5999999999999996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3.6</c:v>
                </c:pt>
                <c:pt idx="11">
                  <c:v>5.8</c:v>
                </c:pt>
                <c:pt idx="12">
                  <c:v>4</c:v>
                </c:pt>
                <c:pt idx="13">
                  <c:v>2</c:v>
                </c:pt>
                <c:pt idx="14">
                  <c:v>1.6</c:v>
                </c:pt>
                <c:pt idx="15">
                  <c:v>4.0999999999999996</c:v>
                </c:pt>
                <c:pt idx="16">
                  <c:v>5.6</c:v>
                </c:pt>
                <c:pt idx="17">
                  <c:v>4.4000000000000004</c:v>
                </c:pt>
                <c:pt idx="18">
                  <c:v>3.5</c:v>
                </c:pt>
                <c:pt idx="19">
                  <c:v>4.7</c:v>
                </c:pt>
                <c:pt idx="20">
                  <c:v>4.3</c:v>
                </c:pt>
                <c:pt idx="21">
                  <c:v>5.2</c:v>
                </c:pt>
                <c:pt idx="22">
                  <c:v>6</c:v>
                </c:pt>
                <c:pt idx="23">
                  <c:v>2.6</c:v>
                </c:pt>
                <c:pt idx="24">
                  <c:v>0.5</c:v>
                </c:pt>
                <c:pt idx="25">
                  <c:v>3.5</c:v>
                </c:pt>
                <c:pt idx="26">
                  <c:v>2.5</c:v>
                </c:pt>
                <c:pt idx="27">
                  <c:v>5.2</c:v>
                </c:pt>
                <c:pt idx="28">
                  <c:v>2.9</c:v>
                </c:pt>
                <c:pt idx="29">
                  <c:v>1.2</c:v>
                </c:pt>
                <c:pt idx="30">
                  <c:v>3.1</c:v>
                </c:pt>
                <c:pt idx="31">
                  <c:v>1.8</c:v>
                </c:pt>
                <c:pt idx="32">
                  <c:v>6.4</c:v>
                </c:pt>
                <c:pt idx="33">
                  <c:v>4.7</c:v>
                </c:pt>
                <c:pt idx="34">
                  <c:v>5</c:v>
                </c:pt>
                <c:pt idx="35">
                  <c:v>4.8</c:v>
                </c:pt>
                <c:pt idx="36">
                  <c:v>5.3</c:v>
                </c:pt>
                <c:pt idx="37">
                  <c:v>5.7</c:v>
                </c:pt>
                <c:pt idx="38">
                  <c:v>3.2</c:v>
                </c:pt>
                <c:pt idx="39">
                  <c:v>1.9</c:v>
                </c:pt>
                <c:pt idx="40">
                  <c:v>2.7</c:v>
                </c:pt>
                <c:pt idx="41">
                  <c:v>3.9</c:v>
                </c:pt>
                <c:pt idx="42">
                  <c:v>0.2</c:v>
                </c:pt>
                <c:pt idx="43">
                  <c:v>5.7</c:v>
                </c:pt>
                <c:pt idx="44">
                  <c:v>1.2</c:v>
                </c:pt>
                <c:pt idx="45">
                  <c:v>4.9000000000000004</c:v>
                </c:pt>
                <c:pt idx="46">
                  <c:v>3.7</c:v>
                </c:pt>
                <c:pt idx="47">
                  <c:v>4.4000000000000004</c:v>
                </c:pt>
                <c:pt idx="48">
                  <c:v>3.3</c:v>
                </c:pt>
                <c:pt idx="49">
                  <c:v>4.3</c:v>
                </c:pt>
                <c:pt idx="50">
                  <c:v>3.3</c:v>
                </c:pt>
                <c:pt idx="51">
                  <c:v>3.2</c:v>
                </c:pt>
                <c:pt idx="52">
                  <c:v>2.7</c:v>
                </c:pt>
                <c:pt idx="53">
                  <c:v>4</c:v>
                </c:pt>
                <c:pt idx="54">
                  <c:v>4.5999999999999996</c:v>
                </c:pt>
                <c:pt idx="55">
                  <c:v>4.3</c:v>
                </c:pt>
                <c:pt idx="56">
                  <c:v>2.7</c:v>
                </c:pt>
                <c:pt idx="57">
                  <c:v>3.6</c:v>
                </c:pt>
                <c:pt idx="58">
                  <c:v>2.5</c:v>
                </c:pt>
                <c:pt idx="59">
                  <c:v>3.3</c:v>
                </c:pt>
                <c:pt idx="60">
                  <c:v>2.2000000000000002</c:v>
                </c:pt>
                <c:pt idx="61">
                  <c:v>6.4</c:v>
                </c:pt>
                <c:pt idx="62">
                  <c:v>4</c:v>
                </c:pt>
                <c:pt idx="63">
                  <c:v>2.7</c:v>
                </c:pt>
                <c:pt idx="64">
                  <c:v>2</c:v>
                </c:pt>
                <c:pt idx="65">
                  <c:v>2.8</c:v>
                </c:pt>
                <c:pt idx="66">
                  <c:v>3.3</c:v>
                </c:pt>
                <c:pt idx="67">
                  <c:v>3.9</c:v>
                </c:pt>
                <c:pt idx="68">
                  <c:v>3</c:v>
                </c:pt>
                <c:pt idx="69">
                  <c:v>1.6</c:v>
                </c:pt>
                <c:pt idx="70">
                  <c:v>1.7</c:v>
                </c:pt>
                <c:pt idx="71">
                  <c:v>5</c:v>
                </c:pt>
                <c:pt idx="72">
                  <c:v>3.8</c:v>
                </c:pt>
                <c:pt idx="73">
                  <c:v>5</c:v>
                </c:pt>
                <c:pt idx="74">
                  <c:v>5.2</c:v>
                </c:pt>
                <c:pt idx="75">
                  <c:v>4.2</c:v>
                </c:pt>
                <c:pt idx="76">
                  <c:v>2.2000000000000002</c:v>
                </c:pt>
                <c:pt idx="77">
                  <c:v>4.3</c:v>
                </c:pt>
                <c:pt idx="78">
                  <c:v>6.1</c:v>
                </c:pt>
                <c:pt idx="79">
                  <c:v>3.3</c:v>
                </c:pt>
                <c:pt idx="80">
                  <c:v>4.5</c:v>
                </c:pt>
                <c:pt idx="81">
                  <c:v>4</c:v>
                </c:pt>
                <c:pt idx="82">
                  <c:v>6.1</c:v>
                </c:pt>
                <c:pt idx="83">
                  <c:v>3</c:v>
                </c:pt>
                <c:pt idx="84">
                  <c:v>5.7</c:v>
                </c:pt>
                <c:pt idx="85">
                  <c:v>3.4</c:v>
                </c:pt>
                <c:pt idx="86">
                  <c:v>3</c:v>
                </c:pt>
                <c:pt idx="87">
                  <c:v>4.2</c:v>
                </c:pt>
                <c:pt idx="88">
                  <c:v>4.5</c:v>
                </c:pt>
                <c:pt idx="89">
                  <c:v>6.9</c:v>
                </c:pt>
                <c:pt idx="90">
                  <c:v>4.5</c:v>
                </c:pt>
                <c:pt idx="91">
                  <c:v>4.3</c:v>
                </c:pt>
                <c:pt idx="92">
                  <c:v>6.4</c:v>
                </c:pt>
                <c:pt idx="93">
                  <c:v>4.9000000000000004</c:v>
                </c:pt>
                <c:pt idx="94">
                  <c:v>3</c:v>
                </c:pt>
                <c:pt idx="95">
                  <c:v>6</c:v>
                </c:pt>
                <c:pt idx="96">
                  <c:v>2.9</c:v>
                </c:pt>
                <c:pt idx="97">
                  <c:v>3</c:v>
                </c:pt>
                <c:pt idx="98">
                  <c:v>2.7</c:v>
                </c:pt>
                <c:pt idx="99">
                  <c:v>2.6</c:v>
                </c:pt>
                <c:pt idx="100">
                  <c:v>4.5</c:v>
                </c:pt>
                <c:pt idx="101">
                  <c:v>3.6</c:v>
                </c:pt>
                <c:pt idx="102">
                  <c:v>0</c:v>
                </c:pt>
                <c:pt idx="103">
                  <c:v>3.6</c:v>
                </c:pt>
                <c:pt idx="104">
                  <c:v>3.2</c:v>
                </c:pt>
                <c:pt idx="105">
                  <c:v>5.3</c:v>
                </c:pt>
                <c:pt idx="106">
                  <c:v>3.2</c:v>
                </c:pt>
                <c:pt idx="107">
                  <c:v>7.8</c:v>
                </c:pt>
                <c:pt idx="108">
                  <c:v>6.1</c:v>
                </c:pt>
                <c:pt idx="109">
                  <c:v>3.4</c:v>
                </c:pt>
                <c:pt idx="110">
                  <c:v>5.7</c:v>
                </c:pt>
                <c:pt idx="111">
                  <c:v>4</c:v>
                </c:pt>
                <c:pt idx="112">
                  <c:v>4.4000000000000004</c:v>
                </c:pt>
                <c:pt idx="113">
                  <c:v>5.2</c:v>
                </c:pt>
                <c:pt idx="114">
                  <c:v>4.0999999999999996</c:v>
                </c:pt>
                <c:pt idx="115">
                  <c:v>4.4000000000000004</c:v>
                </c:pt>
                <c:pt idx="116">
                  <c:v>5.2</c:v>
                </c:pt>
                <c:pt idx="117">
                  <c:v>7.1</c:v>
                </c:pt>
                <c:pt idx="118">
                  <c:v>4.4000000000000004</c:v>
                </c:pt>
                <c:pt idx="119">
                  <c:v>3.3</c:v>
                </c:pt>
                <c:pt idx="120">
                  <c:v>1</c:v>
                </c:pt>
                <c:pt idx="121">
                  <c:v>6.9</c:v>
                </c:pt>
                <c:pt idx="122">
                  <c:v>3.6</c:v>
                </c:pt>
                <c:pt idx="123">
                  <c:v>4.8</c:v>
                </c:pt>
                <c:pt idx="124">
                  <c:v>6.9</c:v>
                </c:pt>
                <c:pt idx="125">
                  <c:v>4.3</c:v>
                </c:pt>
                <c:pt idx="126">
                  <c:v>3.7</c:v>
                </c:pt>
                <c:pt idx="127">
                  <c:v>6.1</c:v>
                </c:pt>
                <c:pt idx="128">
                  <c:v>4.7</c:v>
                </c:pt>
                <c:pt idx="129">
                  <c:v>4.9000000000000004</c:v>
                </c:pt>
                <c:pt idx="130">
                  <c:v>1.7</c:v>
                </c:pt>
                <c:pt idx="131">
                  <c:v>5.8</c:v>
                </c:pt>
                <c:pt idx="132">
                  <c:v>4.5999999999999996</c:v>
                </c:pt>
                <c:pt idx="133">
                  <c:v>1.9</c:v>
                </c:pt>
                <c:pt idx="134">
                  <c:v>4.7</c:v>
                </c:pt>
                <c:pt idx="135">
                  <c:v>0.9</c:v>
                </c:pt>
                <c:pt idx="136">
                  <c:v>7.5</c:v>
                </c:pt>
                <c:pt idx="137">
                  <c:v>2.2999999999999998</c:v>
                </c:pt>
                <c:pt idx="138">
                  <c:v>6.4</c:v>
                </c:pt>
                <c:pt idx="139">
                  <c:v>2.8</c:v>
                </c:pt>
                <c:pt idx="140">
                  <c:v>4.8</c:v>
                </c:pt>
                <c:pt idx="141">
                  <c:v>2.6</c:v>
                </c:pt>
                <c:pt idx="142">
                  <c:v>5.5</c:v>
                </c:pt>
                <c:pt idx="143">
                  <c:v>3.6</c:v>
                </c:pt>
                <c:pt idx="144">
                  <c:v>4.7</c:v>
                </c:pt>
                <c:pt idx="145">
                  <c:v>4</c:v>
                </c:pt>
                <c:pt idx="146">
                  <c:v>2</c:v>
                </c:pt>
                <c:pt idx="147">
                  <c:v>4.8</c:v>
                </c:pt>
                <c:pt idx="148">
                  <c:v>3.2</c:v>
                </c:pt>
                <c:pt idx="149">
                  <c:v>5.6</c:v>
                </c:pt>
                <c:pt idx="150">
                  <c:v>3.6</c:v>
                </c:pt>
                <c:pt idx="151">
                  <c:v>3.9</c:v>
                </c:pt>
                <c:pt idx="152">
                  <c:v>6.5</c:v>
                </c:pt>
                <c:pt idx="153">
                  <c:v>7.6</c:v>
                </c:pt>
                <c:pt idx="154">
                  <c:v>5.2</c:v>
                </c:pt>
                <c:pt idx="155">
                  <c:v>3.6</c:v>
                </c:pt>
                <c:pt idx="156">
                  <c:v>3.4</c:v>
                </c:pt>
                <c:pt idx="157">
                  <c:v>2.8</c:v>
                </c:pt>
                <c:pt idx="158">
                  <c:v>3.1</c:v>
                </c:pt>
                <c:pt idx="159">
                  <c:v>3.6</c:v>
                </c:pt>
                <c:pt idx="160">
                  <c:v>6.9</c:v>
                </c:pt>
                <c:pt idx="161">
                  <c:v>3.7</c:v>
                </c:pt>
                <c:pt idx="162">
                  <c:v>2.2000000000000002</c:v>
                </c:pt>
                <c:pt idx="163">
                  <c:v>4.0999999999999996</c:v>
                </c:pt>
                <c:pt idx="164">
                  <c:v>4.3</c:v>
                </c:pt>
                <c:pt idx="165">
                  <c:v>4.0999999999999996</c:v>
                </c:pt>
                <c:pt idx="166">
                  <c:v>5.2</c:v>
                </c:pt>
                <c:pt idx="167">
                  <c:v>4.0999999999999996</c:v>
                </c:pt>
                <c:pt idx="168">
                  <c:v>5.2</c:v>
                </c:pt>
                <c:pt idx="169">
                  <c:v>2.8</c:v>
                </c:pt>
                <c:pt idx="170">
                  <c:v>4</c:v>
                </c:pt>
                <c:pt idx="171">
                  <c:v>4.4000000000000004</c:v>
                </c:pt>
                <c:pt idx="172">
                  <c:v>4.5999999999999996</c:v>
                </c:pt>
                <c:pt idx="173">
                  <c:v>2.8</c:v>
                </c:pt>
                <c:pt idx="174">
                  <c:v>4.7</c:v>
                </c:pt>
                <c:pt idx="175">
                  <c:v>5</c:v>
                </c:pt>
                <c:pt idx="176">
                  <c:v>2.2000000000000002</c:v>
                </c:pt>
                <c:pt idx="177">
                  <c:v>1.5</c:v>
                </c:pt>
                <c:pt idx="178">
                  <c:v>4.4000000000000004</c:v>
                </c:pt>
                <c:pt idx="179">
                  <c:v>3.3</c:v>
                </c:pt>
                <c:pt idx="180">
                  <c:v>4.4000000000000004</c:v>
                </c:pt>
                <c:pt idx="181">
                  <c:v>2.1</c:v>
                </c:pt>
                <c:pt idx="182">
                  <c:v>1.7</c:v>
                </c:pt>
                <c:pt idx="183">
                  <c:v>4.3</c:v>
                </c:pt>
                <c:pt idx="184">
                  <c:v>3.5</c:v>
                </c:pt>
                <c:pt idx="185">
                  <c:v>4</c:v>
                </c:pt>
                <c:pt idx="186">
                  <c:v>6</c:v>
                </c:pt>
                <c:pt idx="187">
                  <c:v>2</c:v>
                </c:pt>
                <c:pt idx="188">
                  <c:v>7.9</c:v>
                </c:pt>
                <c:pt idx="189">
                  <c:v>3.1</c:v>
                </c:pt>
                <c:pt idx="190">
                  <c:v>4.5999999999999996</c:v>
                </c:pt>
                <c:pt idx="191">
                  <c:v>6.5</c:v>
                </c:pt>
                <c:pt idx="192">
                  <c:v>6.2</c:v>
                </c:pt>
                <c:pt idx="193">
                  <c:v>7</c:v>
                </c:pt>
                <c:pt idx="194">
                  <c:v>1.7</c:v>
                </c:pt>
                <c:pt idx="195">
                  <c:v>2.2999999999999998</c:v>
                </c:pt>
                <c:pt idx="196">
                  <c:v>4.3</c:v>
                </c:pt>
                <c:pt idx="197">
                  <c:v>5.3</c:v>
                </c:pt>
                <c:pt idx="198">
                  <c:v>4</c:v>
                </c:pt>
                <c:pt idx="199">
                  <c:v>1.5</c:v>
                </c:pt>
              </c:numCache>
            </c:numRef>
          </c:xVal>
          <c:yVal>
            <c:numRef>
              <c:f>student_screen_time_raw!$E$2:$E$201</c:f>
              <c:numCache>
                <c:formatCode>General</c:formatCode>
                <c:ptCount val="200"/>
                <c:pt idx="0">
                  <c:v>75</c:v>
                </c:pt>
                <c:pt idx="1">
                  <c:v>68.099999999999994</c:v>
                </c:pt>
                <c:pt idx="2">
                  <c:v>67.900000000000006</c:v>
                </c:pt>
                <c:pt idx="3">
                  <c:v>47.2</c:v>
                </c:pt>
                <c:pt idx="4">
                  <c:v>78</c:v>
                </c:pt>
                <c:pt idx="5">
                  <c:v>71.5</c:v>
                </c:pt>
                <c:pt idx="6">
                  <c:v>88</c:v>
                </c:pt>
                <c:pt idx="7">
                  <c:v>69.3</c:v>
                </c:pt>
                <c:pt idx="8">
                  <c:v>75.7</c:v>
                </c:pt>
                <c:pt idx="9">
                  <c:v>78.3</c:v>
                </c:pt>
                <c:pt idx="10">
                  <c:v>52.5</c:v>
                </c:pt>
                <c:pt idx="11">
                  <c:v>96.2</c:v>
                </c:pt>
                <c:pt idx="12">
                  <c:v>65.7</c:v>
                </c:pt>
                <c:pt idx="13">
                  <c:v>74.900000000000006</c:v>
                </c:pt>
                <c:pt idx="14">
                  <c:v>76.400000000000006</c:v>
                </c:pt>
                <c:pt idx="15">
                  <c:v>61.9</c:v>
                </c:pt>
                <c:pt idx="16">
                  <c:v>88.5</c:v>
                </c:pt>
                <c:pt idx="17">
                  <c:v>72.7</c:v>
                </c:pt>
                <c:pt idx="18">
                  <c:v>67.900000000000006</c:v>
                </c:pt>
                <c:pt idx="19">
                  <c:v>71.400000000000006</c:v>
                </c:pt>
                <c:pt idx="20">
                  <c:v>77.599999999999994</c:v>
                </c:pt>
                <c:pt idx="21">
                  <c:v>70.099999999999994</c:v>
                </c:pt>
                <c:pt idx="22">
                  <c:v>78.8</c:v>
                </c:pt>
                <c:pt idx="23">
                  <c:v>53.2</c:v>
                </c:pt>
                <c:pt idx="24">
                  <c:v>62.5</c:v>
                </c:pt>
                <c:pt idx="25">
                  <c:v>48.6</c:v>
                </c:pt>
                <c:pt idx="26">
                  <c:v>90</c:v>
                </c:pt>
                <c:pt idx="27">
                  <c:v>89.8</c:v>
                </c:pt>
                <c:pt idx="28">
                  <c:v>76.3</c:v>
                </c:pt>
                <c:pt idx="29">
                  <c:v>59.9</c:v>
                </c:pt>
                <c:pt idx="30">
                  <c:v>93.9</c:v>
                </c:pt>
                <c:pt idx="31">
                  <c:v>64</c:v>
                </c:pt>
                <c:pt idx="32">
                  <c:v>67.900000000000006</c:v>
                </c:pt>
                <c:pt idx="33">
                  <c:v>71.599999999999994</c:v>
                </c:pt>
                <c:pt idx="34">
                  <c:v>74.5</c:v>
                </c:pt>
                <c:pt idx="35">
                  <c:v>76.400000000000006</c:v>
                </c:pt>
                <c:pt idx="36">
                  <c:v>76.8</c:v>
                </c:pt>
                <c:pt idx="37">
                  <c:v>70.900000000000006</c:v>
                </c:pt>
                <c:pt idx="38">
                  <c:v>76.7</c:v>
                </c:pt>
                <c:pt idx="39">
                  <c:v>70.900000000000006</c:v>
                </c:pt>
                <c:pt idx="40">
                  <c:v>75.8</c:v>
                </c:pt>
                <c:pt idx="41">
                  <c:v>75</c:v>
                </c:pt>
                <c:pt idx="42">
                  <c:v>77.599999999999994</c:v>
                </c:pt>
                <c:pt idx="43">
                  <c:v>76.400000000000006</c:v>
                </c:pt>
                <c:pt idx="44">
                  <c:v>65.599999999999994</c:v>
                </c:pt>
                <c:pt idx="45">
                  <c:v>74.599999999999994</c:v>
                </c:pt>
                <c:pt idx="46">
                  <c:v>76.5</c:v>
                </c:pt>
                <c:pt idx="47">
                  <c:v>57.1</c:v>
                </c:pt>
                <c:pt idx="48">
                  <c:v>67.3</c:v>
                </c:pt>
                <c:pt idx="49">
                  <c:v>76.099999999999994</c:v>
                </c:pt>
                <c:pt idx="50">
                  <c:v>87.1</c:v>
                </c:pt>
                <c:pt idx="51">
                  <c:v>78.2</c:v>
                </c:pt>
                <c:pt idx="52">
                  <c:v>87.7</c:v>
                </c:pt>
                <c:pt idx="53">
                  <c:v>66</c:v>
                </c:pt>
                <c:pt idx="54">
                  <c:v>72.5</c:v>
                </c:pt>
                <c:pt idx="55">
                  <c:v>78.099999999999994</c:v>
                </c:pt>
                <c:pt idx="56">
                  <c:v>46.7</c:v>
                </c:pt>
                <c:pt idx="57">
                  <c:v>70.900000000000006</c:v>
                </c:pt>
                <c:pt idx="58">
                  <c:v>51.4</c:v>
                </c:pt>
                <c:pt idx="59">
                  <c:v>80</c:v>
                </c:pt>
                <c:pt idx="60">
                  <c:v>76.900000000000006</c:v>
                </c:pt>
                <c:pt idx="61">
                  <c:v>46.6</c:v>
                </c:pt>
                <c:pt idx="62">
                  <c:v>47.1</c:v>
                </c:pt>
                <c:pt idx="63">
                  <c:v>70.900000000000006</c:v>
                </c:pt>
                <c:pt idx="64">
                  <c:v>82.1</c:v>
                </c:pt>
                <c:pt idx="65">
                  <c:v>61.2</c:v>
                </c:pt>
                <c:pt idx="66">
                  <c:v>61.2</c:v>
                </c:pt>
                <c:pt idx="67">
                  <c:v>75.099999999999994</c:v>
                </c:pt>
                <c:pt idx="68">
                  <c:v>69.900000000000006</c:v>
                </c:pt>
                <c:pt idx="69">
                  <c:v>80.5</c:v>
                </c:pt>
                <c:pt idx="70">
                  <c:v>74.8</c:v>
                </c:pt>
                <c:pt idx="71">
                  <c:v>85.8</c:v>
                </c:pt>
                <c:pt idx="72">
                  <c:v>79.7</c:v>
                </c:pt>
                <c:pt idx="73">
                  <c:v>77.2</c:v>
                </c:pt>
                <c:pt idx="74">
                  <c:v>66.5</c:v>
                </c:pt>
                <c:pt idx="75">
                  <c:v>65.7</c:v>
                </c:pt>
                <c:pt idx="76">
                  <c:v>69.5</c:v>
                </c:pt>
                <c:pt idx="77">
                  <c:v>88.4</c:v>
                </c:pt>
                <c:pt idx="78">
                  <c:v>65.900000000000006</c:v>
                </c:pt>
                <c:pt idx="79">
                  <c:v>72.599999999999994</c:v>
                </c:pt>
                <c:pt idx="80">
                  <c:v>47.6</c:v>
                </c:pt>
                <c:pt idx="81">
                  <c:v>76.8</c:v>
                </c:pt>
                <c:pt idx="82">
                  <c:v>92.6</c:v>
                </c:pt>
                <c:pt idx="83">
                  <c:v>60.7</c:v>
                </c:pt>
                <c:pt idx="84">
                  <c:v>100</c:v>
                </c:pt>
                <c:pt idx="85">
                  <c:v>71.8</c:v>
                </c:pt>
                <c:pt idx="86">
                  <c:v>44.3</c:v>
                </c:pt>
                <c:pt idx="87">
                  <c:v>66.099999999999994</c:v>
                </c:pt>
                <c:pt idx="88">
                  <c:v>83.3</c:v>
                </c:pt>
                <c:pt idx="89">
                  <c:v>90</c:v>
                </c:pt>
                <c:pt idx="90">
                  <c:v>77.2</c:v>
                </c:pt>
                <c:pt idx="91">
                  <c:v>85.7</c:v>
                </c:pt>
                <c:pt idx="92">
                  <c:v>58.2</c:v>
                </c:pt>
                <c:pt idx="93">
                  <c:v>63.2</c:v>
                </c:pt>
                <c:pt idx="94">
                  <c:v>53.2</c:v>
                </c:pt>
                <c:pt idx="95">
                  <c:v>63.9</c:v>
                </c:pt>
                <c:pt idx="96">
                  <c:v>77.599999999999994</c:v>
                </c:pt>
                <c:pt idx="97">
                  <c:v>72.099999999999994</c:v>
                </c:pt>
                <c:pt idx="98">
                  <c:v>78.7</c:v>
                </c:pt>
                <c:pt idx="99">
                  <c:v>60.6</c:v>
                </c:pt>
                <c:pt idx="100">
                  <c:v>61.2</c:v>
                </c:pt>
                <c:pt idx="101">
                  <c:v>72</c:v>
                </c:pt>
                <c:pt idx="102">
                  <c:v>64</c:v>
                </c:pt>
                <c:pt idx="103">
                  <c:v>83</c:v>
                </c:pt>
                <c:pt idx="104">
                  <c:v>63.7</c:v>
                </c:pt>
                <c:pt idx="105">
                  <c:v>65</c:v>
                </c:pt>
                <c:pt idx="106">
                  <c:v>74.2</c:v>
                </c:pt>
                <c:pt idx="107">
                  <c:v>66.099999999999994</c:v>
                </c:pt>
                <c:pt idx="108">
                  <c:v>57.7</c:v>
                </c:pt>
                <c:pt idx="109">
                  <c:v>59</c:v>
                </c:pt>
                <c:pt idx="110">
                  <c:v>75.400000000000006</c:v>
                </c:pt>
                <c:pt idx="111">
                  <c:v>56.4</c:v>
                </c:pt>
                <c:pt idx="112">
                  <c:v>84</c:v>
                </c:pt>
                <c:pt idx="113">
                  <c:v>63.1</c:v>
                </c:pt>
                <c:pt idx="114">
                  <c:v>76.2</c:v>
                </c:pt>
                <c:pt idx="115">
                  <c:v>63.7</c:v>
                </c:pt>
                <c:pt idx="116">
                  <c:v>60.8</c:v>
                </c:pt>
                <c:pt idx="117">
                  <c:v>72.5</c:v>
                </c:pt>
                <c:pt idx="118">
                  <c:v>80.5</c:v>
                </c:pt>
                <c:pt idx="119">
                  <c:v>67.5</c:v>
                </c:pt>
                <c:pt idx="120">
                  <c:v>69.3</c:v>
                </c:pt>
                <c:pt idx="121">
                  <c:v>78.099999999999994</c:v>
                </c:pt>
                <c:pt idx="122">
                  <c:v>78.400000000000006</c:v>
                </c:pt>
                <c:pt idx="123">
                  <c:v>69.599999999999994</c:v>
                </c:pt>
                <c:pt idx="124">
                  <c:v>65.599999999999994</c:v>
                </c:pt>
                <c:pt idx="125">
                  <c:v>70.8</c:v>
                </c:pt>
                <c:pt idx="126">
                  <c:v>68.099999999999994</c:v>
                </c:pt>
                <c:pt idx="127">
                  <c:v>73.099999999999994</c:v>
                </c:pt>
                <c:pt idx="128">
                  <c:v>58.1</c:v>
                </c:pt>
                <c:pt idx="129">
                  <c:v>72.8</c:v>
                </c:pt>
                <c:pt idx="130">
                  <c:v>62.8</c:v>
                </c:pt>
                <c:pt idx="131">
                  <c:v>79.099999999999994</c:v>
                </c:pt>
                <c:pt idx="132">
                  <c:v>63.3</c:v>
                </c:pt>
                <c:pt idx="133">
                  <c:v>63.4</c:v>
                </c:pt>
                <c:pt idx="134">
                  <c:v>74.5</c:v>
                </c:pt>
                <c:pt idx="135">
                  <c:v>70.099999999999994</c:v>
                </c:pt>
                <c:pt idx="136">
                  <c:v>92.8</c:v>
                </c:pt>
                <c:pt idx="137">
                  <c:v>70.900000000000006</c:v>
                </c:pt>
                <c:pt idx="138">
                  <c:v>71.099999999999994</c:v>
                </c:pt>
                <c:pt idx="139">
                  <c:v>81.3</c:v>
                </c:pt>
                <c:pt idx="140">
                  <c:v>64.2</c:v>
                </c:pt>
                <c:pt idx="141">
                  <c:v>60.9</c:v>
                </c:pt>
                <c:pt idx="142">
                  <c:v>61.3</c:v>
                </c:pt>
                <c:pt idx="143">
                  <c:v>53.9</c:v>
                </c:pt>
                <c:pt idx="144">
                  <c:v>83.5</c:v>
                </c:pt>
                <c:pt idx="145">
                  <c:v>66.7</c:v>
                </c:pt>
                <c:pt idx="146">
                  <c:v>65.5</c:v>
                </c:pt>
                <c:pt idx="147">
                  <c:v>48.8</c:v>
                </c:pt>
                <c:pt idx="148">
                  <c:v>55.7</c:v>
                </c:pt>
                <c:pt idx="149">
                  <c:v>84.7</c:v>
                </c:pt>
                <c:pt idx="150">
                  <c:v>73</c:v>
                </c:pt>
                <c:pt idx="151">
                  <c:v>81.7</c:v>
                </c:pt>
                <c:pt idx="152">
                  <c:v>80.400000000000006</c:v>
                </c:pt>
                <c:pt idx="153">
                  <c:v>60</c:v>
                </c:pt>
                <c:pt idx="154">
                  <c:v>94.3</c:v>
                </c:pt>
                <c:pt idx="155">
                  <c:v>89.5</c:v>
                </c:pt>
                <c:pt idx="156">
                  <c:v>64.400000000000006</c:v>
                </c:pt>
                <c:pt idx="157">
                  <c:v>34.299999999999997</c:v>
                </c:pt>
                <c:pt idx="158">
                  <c:v>66.400000000000006</c:v>
                </c:pt>
                <c:pt idx="159">
                  <c:v>72.400000000000006</c:v>
                </c:pt>
                <c:pt idx="160">
                  <c:v>64.3</c:v>
                </c:pt>
                <c:pt idx="161">
                  <c:v>67.8</c:v>
                </c:pt>
                <c:pt idx="162">
                  <c:v>61.7</c:v>
                </c:pt>
                <c:pt idx="163">
                  <c:v>79.2</c:v>
                </c:pt>
                <c:pt idx="164">
                  <c:v>70.599999999999994</c:v>
                </c:pt>
                <c:pt idx="165">
                  <c:v>79.5</c:v>
                </c:pt>
                <c:pt idx="166">
                  <c:v>82.2</c:v>
                </c:pt>
                <c:pt idx="167">
                  <c:v>48.3</c:v>
                </c:pt>
                <c:pt idx="168">
                  <c:v>62.3</c:v>
                </c:pt>
                <c:pt idx="169">
                  <c:v>63.8</c:v>
                </c:pt>
                <c:pt idx="170">
                  <c:v>95.7</c:v>
                </c:pt>
                <c:pt idx="171">
                  <c:v>71.5</c:v>
                </c:pt>
                <c:pt idx="172">
                  <c:v>70.900000000000006</c:v>
                </c:pt>
                <c:pt idx="173">
                  <c:v>51.2</c:v>
                </c:pt>
                <c:pt idx="174">
                  <c:v>71.400000000000006</c:v>
                </c:pt>
                <c:pt idx="175">
                  <c:v>79.8</c:v>
                </c:pt>
                <c:pt idx="176">
                  <c:v>78.599999999999994</c:v>
                </c:pt>
                <c:pt idx="177">
                  <c:v>76.2</c:v>
                </c:pt>
                <c:pt idx="178">
                  <c:v>70.099999999999994</c:v>
                </c:pt>
                <c:pt idx="179">
                  <c:v>70.599999999999994</c:v>
                </c:pt>
                <c:pt idx="180">
                  <c:v>53.1</c:v>
                </c:pt>
                <c:pt idx="181">
                  <c:v>61</c:v>
                </c:pt>
                <c:pt idx="182">
                  <c:v>72.3</c:v>
                </c:pt>
                <c:pt idx="183">
                  <c:v>62.8</c:v>
                </c:pt>
                <c:pt idx="184">
                  <c:v>76.900000000000006</c:v>
                </c:pt>
                <c:pt idx="185">
                  <c:v>74.7</c:v>
                </c:pt>
                <c:pt idx="186">
                  <c:v>83.7</c:v>
                </c:pt>
                <c:pt idx="187">
                  <c:v>79.599999999999994</c:v>
                </c:pt>
                <c:pt idx="188">
                  <c:v>72.3</c:v>
                </c:pt>
                <c:pt idx="189">
                  <c:v>77.5</c:v>
                </c:pt>
                <c:pt idx="190">
                  <c:v>80.099999999999994</c:v>
                </c:pt>
                <c:pt idx="191">
                  <c:v>64.900000000000006</c:v>
                </c:pt>
                <c:pt idx="192">
                  <c:v>66.7</c:v>
                </c:pt>
                <c:pt idx="193">
                  <c:v>69</c:v>
                </c:pt>
                <c:pt idx="194">
                  <c:v>65.2</c:v>
                </c:pt>
                <c:pt idx="195">
                  <c:v>80.2</c:v>
                </c:pt>
                <c:pt idx="196">
                  <c:v>63.7</c:v>
                </c:pt>
                <c:pt idx="197">
                  <c:v>82.5</c:v>
                </c:pt>
                <c:pt idx="198">
                  <c:v>66.3</c:v>
                </c:pt>
                <c:pt idx="199">
                  <c:v>74.7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2-47D9-AFA1-1CC83370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59616"/>
        <c:axId val="1554541376"/>
      </c:scatterChart>
      <c:valAx>
        <c:axId val="15545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Screen_Time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41376"/>
        <c:crosses val="autoZero"/>
        <c:crossBetween val="midCat"/>
      </c:valAx>
      <c:valAx>
        <c:axId val="15545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Test_Scores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average test scores across screen time</a:t>
            </a:r>
            <a:endParaRPr lang="en-US"/>
          </a:p>
        </c:rich>
      </c:tx>
      <c:layout>
        <c:manualLayout>
          <c:xMode val="edge"/>
          <c:yMode val="edge"/>
          <c:x val="0.16520122531030412"/>
          <c:y val="0.14611076841201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Moderate</c:v>
              </c:pt>
              <c:pt idx="1">
                <c:v>Low</c:v>
              </c:pt>
              <c:pt idx="2">
                <c:v>High</c:v>
              </c:pt>
            </c:strLit>
          </c:cat>
          <c:val>
            <c:numLit>
              <c:formatCode>General</c:formatCode>
              <c:ptCount val="3"/>
              <c:pt idx="0">
                <c:v>69.892307692307682</c:v>
              </c:pt>
              <c:pt idx="1">
                <c:v>68.834693877551018</c:v>
              </c:pt>
              <c:pt idx="2">
                <c:v>72.481818181818213</c:v>
              </c:pt>
            </c:numLit>
          </c:val>
          <c:extLst>
            <c:ext xmlns:c16="http://schemas.microsoft.com/office/drawing/2014/chart" uri="{C3380CC4-5D6E-409C-BE32-E72D297353CC}">
              <c16:uniqueId val="{00000000-B4EB-4CD4-9938-607B9C47E4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54534656"/>
        <c:axId val="1554512576"/>
        <c:axId val="0"/>
      </c:bar3DChart>
      <c:catAx>
        <c:axId val="155453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12576"/>
        <c:crosses val="autoZero"/>
        <c:auto val="1"/>
        <c:lblAlgn val="ctr"/>
        <c:lblOffset val="100"/>
        <c:noMultiLvlLbl val="0"/>
      </c:catAx>
      <c:valAx>
        <c:axId val="15545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500" b="0" i="0" baseline="0"/>
              <a:t>Screen time vs. extracurricular activity trends</a:t>
            </a:r>
            <a:endParaRPr lang="en-US" sz="1500" b="0" i="0" baseline="0"/>
          </a:p>
        </c:rich>
      </c:tx>
      <c:layout>
        <c:manualLayout>
          <c:xMode val="edge"/>
          <c:yMode val="edge"/>
          <c:x val="0.14388744885150226"/>
          <c:y val="0.14896566205079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298-45F2-8461-588797B08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298-45F2-8461-588797B08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298-45F2-8461-588797B088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High</c:v>
              </c:pt>
              <c:pt idx="1">
                <c:v>Low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162.40000000000003</c:v>
              </c:pt>
              <c:pt idx="1">
                <c:v>68.800000000000011</c:v>
              </c:pt>
              <c:pt idx="2">
                <c:v>76.7</c:v>
              </c:pt>
            </c:numLit>
          </c:val>
          <c:extLst>
            <c:ext xmlns:c16="http://schemas.microsoft.com/office/drawing/2014/chart" uri="{C3380CC4-5D6E-409C-BE32-E72D297353CC}">
              <c16:uniqueId val="{00000006-F298-45F2-8461-588797B088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/>
              <a:t>Age group-wise performance </a:t>
            </a:r>
            <a:endParaRPr lang="en-US" sz="1600" b="0" i="0" baseline="0"/>
          </a:p>
        </c:rich>
      </c:tx>
      <c:layout>
        <c:manualLayout>
          <c:xMode val="edge"/>
          <c:yMode val="edge"/>
          <c:x val="0.14055061578841105"/>
          <c:y val="0.13319191265475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13-14</c:v>
              </c:pt>
              <c:pt idx="1">
                <c:v>15-16</c:v>
              </c:pt>
              <c:pt idx="2">
                <c:v>17+</c:v>
              </c:pt>
            </c:strLit>
          </c:cat>
          <c:val>
            <c:numLit>
              <c:formatCode>General</c:formatCode>
              <c:ptCount val="3"/>
              <c:pt idx="0">
                <c:v>5634.6</c:v>
              </c:pt>
              <c:pt idx="1">
                <c:v>6084.4999999999982</c:v>
              </c:pt>
              <c:pt idx="2">
                <c:v>2463.8999999999996</c:v>
              </c:pt>
            </c:numLit>
          </c:val>
          <c:extLst>
            <c:ext xmlns:c16="http://schemas.microsoft.com/office/drawing/2014/chart" uri="{C3380CC4-5D6E-409C-BE32-E72D297353CC}">
              <c16:uniqueId val="{00000000-653F-45D8-8C70-BFF805DEAD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61912</xdr:rowOff>
    </xdr:from>
    <xdr:to>
      <xdr:col>9</xdr:col>
      <xdr:colOff>514350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34E6D-6DB5-C877-0122-4745A755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4762</xdr:rowOff>
    </xdr:from>
    <xdr:to>
      <xdr:col>11</xdr:col>
      <xdr:colOff>171450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FD434-9AB1-5D73-8AF8-F109E1682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100012</xdr:rowOff>
    </xdr:from>
    <xdr:to>
      <xdr:col>10</xdr:col>
      <xdr:colOff>371475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6B6C3-34F0-D0C4-7008-F22DB070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15</xdr:row>
      <xdr:rowOff>161925</xdr:rowOff>
    </xdr:from>
    <xdr:to>
      <xdr:col>12</xdr:col>
      <xdr:colOff>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842D1-2D50-4AEB-805B-0B7DAD020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4</xdr:row>
      <xdr:rowOff>171449</xdr:rowOff>
    </xdr:from>
    <xdr:to>
      <xdr:col>11</xdr:col>
      <xdr:colOff>600075</xdr:colOff>
      <xdr:row>15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4005C-5401-4872-98A4-6316EFC2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409576</xdr:colOff>
      <xdr:row>4</xdr:row>
      <xdr:rowOff>133350</xdr:rowOff>
    </xdr:from>
    <xdr:to>
      <xdr:col>6</xdr:col>
      <xdr:colOff>428626</xdr:colOff>
      <xdr:row>15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460E25-B797-4530-83A9-00D873405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390524</xdr:colOff>
      <xdr:row>15</xdr:row>
      <xdr:rowOff>152400</xdr:rowOff>
    </xdr:from>
    <xdr:to>
      <xdr:col>6</xdr:col>
      <xdr:colOff>438149</xdr:colOff>
      <xdr:row>26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582FDF-5968-459A-BC27-B765D55FE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504825</xdr:colOff>
      <xdr:row>0</xdr:row>
      <xdr:rowOff>180975</xdr:rowOff>
    </xdr:from>
    <xdr:ext cx="9839325" cy="65594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FABD78D-4DF4-78F6-FACE-55C14DEE52F3}"/>
            </a:ext>
          </a:extLst>
        </xdr:cNvPr>
        <xdr:cNvSpPr txBox="1"/>
      </xdr:nvSpPr>
      <xdr:spPr>
        <a:xfrm>
          <a:off x="1114425" y="180975"/>
          <a:ext cx="9839325" cy="655949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3600" b="1">
              <a:solidFill>
                <a:schemeClr val="bg1"/>
              </a:solidFill>
            </a:rPr>
            <a:t>Impact of Screen Time on Student Performance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mod kumar marripedda" refreshedDate="45912.991563310185" createdVersion="8" refreshedVersion="8" minRefreshableVersion="3" recordCount="200" xr:uid="{A2922654-6564-4B37-AC8A-22932CA19262}">
  <cacheSource type="worksheet">
    <worksheetSource name="STUDENT_DATA"/>
  </cacheSource>
  <cacheFields count="11">
    <cacheField name="Student_ID" numFmtId="0">
      <sharedItems containsSemiMixedTypes="0" containsString="0" containsNumber="1" containsInteger="1" minValue="1" maxValue="200"/>
    </cacheField>
    <cacheField name="Age" numFmtId="0">
      <sharedItems containsSemiMixedTypes="0" containsString="0" containsNumber="1" containsInteger="1" minValue="13" maxValue="17"/>
    </cacheField>
    <cacheField name="Study_Hours" numFmtId="0">
      <sharedItems containsSemiMixedTypes="0" containsString="0" containsNumber="1" minValue="0.2" maxValue="5.8"/>
    </cacheField>
    <cacheField name="Screen_Time" numFmtId="0">
      <sharedItems containsSemiMixedTypes="0" containsString="0" containsNumber="1" minValue="0" maxValue="7.9"/>
    </cacheField>
    <cacheField name="Test_Scores" numFmtId="0">
      <sharedItems containsSemiMixedTypes="0" containsString="0" containsNumber="1" minValue="34.299999999999997" maxValue="100"/>
    </cacheField>
    <cacheField name="Extra_Curricular_Hours" numFmtId="0">
      <sharedItems containsSemiMixedTypes="0" containsString="0" containsNumber="1" minValue="0" maxValue="3.7"/>
    </cacheField>
    <cacheField name="Screen_Time_Category" numFmtId="0">
      <sharedItems count="3">
        <s v="Low"/>
        <s v="Moderate"/>
        <s v="High"/>
      </sharedItems>
    </cacheField>
    <cacheField name="Age_Group" numFmtId="0">
      <sharedItems count="3">
        <s v="15-16"/>
        <s v="17+"/>
        <s v="13-14"/>
      </sharedItems>
    </cacheField>
    <cacheField name="Study_Efficiency" numFmtId="164">
      <sharedItems containsSemiMixedTypes="0" containsString="0" containsNumber="1" minValue="8.8867924528301891" maxValue="347.5"/>
    </cacheField>
    <cacheField name="Study_Efficiency_Category" numFmtId="164">
      <sharedItems/>
    </cacheField>
    <cacheField name="Scores_by_Scre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n v="16"/>
    <n v="2.5"/>
    <n v="2.7"/>
    <n v="75"/>
    <n v="1.6"/>
    <x v="0"/>
    <x v="0"/>
    <n v="30"/>
    <s v="Moderate"/>
    <s v="Medium (2-4 hrs)"/>
  </r>
  <r>
    <n v="2"/>
    <n v="17"/>
    <n v="2.7"/>
    <n v="4"/>
    <n v="68.099999999999994"/>
    <n v="0.7"/>
    <x v="1"/>
    <x v="1"/>
    <n v="25.222222222222218"/>
    <s v="Moderate"/>
    <s v="Medium (2-4 hrs)"/>
  </r>
  <r>
    <n v="3"/>
    <n v="15"/>
    <n v="3"/>
    <n v="4.3"/>
    <n v="67.900000000000006"/>
    <n v="1.5"/>
    <x v="2"/>
    <x v="0"/>
    <n v="22.633333333333336"/>
    <s v="Moderate"/>
    <s v="High (4-6 hrs)"/>
  </r>
  <r>
    <n v="4"/>
    <n v="17"/>
    <n v="3"/>
    <n v="2.8"/>
    <n v="47.2"/>
    <n v="1.8"/>
    <x v="0"/>
    <x v="1"/>
    <n v="15.733333333333334"/>
    <s v="Low"/>
    <s v="Medium (2-4 hrs)"/>
  </r>
  <r>
    <n v="5"/>
    <n v="17"/>
    <n v="2.5"/>
    <n v="1.8"/>
    <n v="78"/>
    <n v="1.4"/>
    <x v="0"/>
    <x v="1"/>
    <n v="31.2"/>
    <s v="Moderate"/>
    <s v="Low (0-2 hrs)"/>
  </r>
  <r>
    <n v="6"/>
    <n v="14"/>
    <n v="1.3"/>
    <n v="4.4000000000000004"/>
    <n v="71.5"/>
    <n v="0.4"/>
    <x v="2"/>
    <x v="2"/>
    <n v="55"/>
    <s v="High"/>
    <s v="High (4-6 hrs)"/>
  </r>
  <r>
    <n v="7"/>
    <n v="15"/>
    <n v="3.3"/>
    <n v="6.7"/>
    <n v="88"/>
    <n v="2.9"/>
    <x v="2"/>
    <x v="0"/>
    <n v="26.666666666666668"/>
    <s v="Moderate"/>
    <s v="Very High (&gt;6 hrs)"/>
  </r>
  <r>
    <n v="8"/>
    <n v="15"/>
    <n v="2.9"/>
    <n v="4.5999999999999996"/>
    <n v="69.3"/>
    <n v="1.6"/>
    <x v="2"/>
    <x v="0"/>
    <n v="23.896551724137932"/>
    <s v="Moderate"/>
    <s v="High (4-6 hrs)"/>
  </r>
  <r>
    <n v="9"/>
    <n v="15"/>
    <n v="1.4"/>
    <n v="4.0999999999999996"/>
    <n v="75.7"/>
    <n v="0.9"/>
    <x v="2"/>
    <x v="0"/>
    <n v="54.071428571428577"/>
    <s v="High"/>
    <s v="High (4-6 hrs)"/>
  </r>
  <r>
    <n v="10"/>
    <n v="17"/>
    <n v="1.8"/>
    <n v="4.0999999999999996"/>
    <n v="78.3"/>
    <n v="2.8"/>
    <x v="2"/>
    <x v="1"/>
    <n v="43.5"/>
    <s v="High"/>
    <s v="High (4-6 hrs)"/>
  </r>
  <r>
    <n v="11"/>
    <n v="16"/>
    <n v="3.4"/>
    <n v="3.6"/>
    <n v="52.5"/>
    <n v="2"/>
    <x v="1"/>
    <x v="0"/>
    <n v="15.441176470588236"/>
    <s v="Low"/>
    <s v="Medium (2-4 hrs)"/>
  </r>
  <r>
    <n v="12"/>
    <n v="15"/>
    <n v="3.1"/>
    <n v="5.8"/>
    <n v="96.2"/>
    <n v="0.5"/>
    <x v="2"/>
    <x v="0"/>
    <n v="31.032258064516128"/>
    <s v="Moderate"/>
    <s v="High (4-6 hrs)"/>
  </r>
  <r>
    <n v="13"/>
    <n v="17"/>
    <n v="1.8"/>
    <n v="4"/>
    <n v="65.7"/>
    <n v="0.7"/>
    <x v="1"/>
    <x v="1"/>
    <n v="36.5"/>
    <s v="Moderate"/>
    <s v="Medium (2-4 hrs)"/>
  </r>
  <r>
    <n v="14"/>
    <n v="14"/>
    <n v="2.2000000000000002"/>
    <n v="2"/>
    <n v="74.900000000000006"/>
    <n v="1.3"/>
    <x v="0"/>
    <x v="2"/>
    <n v="34.045454545454547"/>
    <s v="Moderate"/>
    <s v="Low (0-2 hrs)"/>
  </r>
  <r>
    <n v="15"/>
    <n v="16"/>
    <n v="2.4"/>
    <n v="1.6"/>
    <n v="76.400000000000006"/>
    <n v="1.7"/>
    <x v="0"/>
    <x v="0"/>
    <n v="31.833333333333336"/>
    <s v="Moderate"/>
    <s v="Low (0-2 hrs)"/>
  </r>
  <r>
    <n v="16"/>
    <n v="14"/>
    <n v="3.1"/>
    <n v="4.0999999999999996"/>
    <n v="61.9"/>
    <n v="2"/>
    <x v="2"/>
    <x v="2"/>
    <n v="19.967741935483868"/>
    <s v="Low"/>
    <s v="High (4-6 hrs)"/>
  </r>
  <r>
    <n v="17"/>
    <n v="16"/>
    <n v="3.7"/>
    <n v="5.6"/>
    <n v="88.5"/>
    <n v="2.2999999999999998"/>
    <x v="2"/>
    <x v="0"/>
    <n v="23.918918918918919"/>
    <s v="Moderate"/>
    <s v="High (4-6 hrs)"/>
  </r>
  <r>
    <n v="18"/>
    <n v="17"/>
    <n v="2.6"/>
    <n v="4.4000000000000004"/>
    <n v="72.7"/>
    <n v="1.9"/>
    <x v="2"/>
    <x v="1"/>
    <n v="27.961538461538463"/>
    <s v="Moderate"/>
    <s v="High (4-6 hrs)"/>
  </r>
  <r>
    <n v="19"/>
    <n v="13"/>
    <n v="2.5"/>
    <n v="3.5"/>
    <n v="67.900000000000006"/>
    <n v="2.6"/>
    <x v="1"/>
    <x v="2"/>
    <n v="27.160000000000004"/>
    <s v="Moderate"/>
    <s v="Medium (2-4 hrs)"/>
  </r>
  <r>
    <n v="20"/>
    <n v="16"/>
    <n v="3.4"/>
    <n v="4.7"/>
    <n v="71.400000000000006"/>
    <n v="1.6"/>
    <x v="2"/>
    <x v="0"/>
    <n v="21.000000000000004"/>
    <s v="Moderate"/>
    <s v="High (4-6 hrs)"/>
  </r>
  <r>
    <n v="21"/>
    <n v="14"/>
    <n v="2.7"/>
    <n v="4.3"/>
    <n v="77.599999999999994"/>
    <n v="0.9"/>
    <x v="2"/>
    <x v="2"/>
    <n v="28.740740740740737"/>
    <s v="Moderate"/>
    <s v="High (4-6 hrs)"/>
  </r>
  <r>
    <n v="22"/>
    <n v="17"/>
    <n v="1.1000000000000001"/>
    <n v="5.2"/>
    <n v="70.099999999999994"/>
    <n v="1.5"/>
    <x v="2"/>
    <x v="1"/>
    <n v="63.72727272727272"/>
    <s v="Very High"/>
    <s v="High (4-6 hrs)"/>
  </r>
  <r>
    <n v="23"/>
    <n v="16"/>
    <n v="1.5"/>
    <n v="6"/>
    <n v="78.8"/>
    <n v="1.4"/>
    <x v="2"/>
    <x v="0"/>
    <n v="52.533333333333331"/>
    <s v="High"/>
    <s v="High (4-6 hrs)"/>
  </r>
  <r>
    <n v="24"/>
    <n v="13"/>
    <n v="3.2"/>
    <n v="2.6"/>
    <n v="53.2"/>
    <n v="0"/>
    <x v="0"/>
    <x v="2"/>
    <n v="16.625"/>
    <s v="Low"/>
    <s v="Medium (2-4 hrs)"/>
  </r>
  <r>
    <n v="25"/>
    <n v="13"/>
    <n v="0.8"/>
    <n v="0.5"/>
    <n v="62.5"/>
    <n v="1.1000000000000001"/>
    <x v="0"/>
    <x v="2"/>
    <n v="78.125"/>
    <s v="Very High"/>
    <s v="Low (0-2 hrs)"/>
  </r>
  <r>
    <n v="26"/>
    <n v="15"/>
    <n v="2.6"/>
    <n v="3.5"/>
    <n v="48.6"/>
    <n v="1.8"/>
    <x v="1"/>
    <x v="0"/>
    <n v="18.692307692307693"/>
    <s v="Low"/>
    <s v="Medium (2-4 hrs)"/>
  </r>
  <r>
    <n v="27"/>
    <n v="15"/>
    <n v="3.5"/>
    <n v="2.5"/>
    <n v="90"/>
    <n v="1.2"/>
    <x v="0"/>
    <x v="0"/>
    <n v="25.714285714285715"/>
    <s v="Moderate"/>
    <s v="Medium (2-4 hrs)"/>
  </r>
  <r>
    <n v="28"/>
    <n v="14"/>
    <n v="2.7"/>
    <n v="5.2"/>
    <n v="89.8"/>
    <n v="1"/>
    <x v="2"/>
    <x v="2"/>
    <n v="33.25925925925926"/>
    <s v="Moderate"/>
    <s v="High (4-6 hrs)"/>
  </r>
  <r>
    <n v="29"/>
    <n v="16"/>
    <n v="1.9"/>
    <n v="2.9"/>
    <n v="76.3"/>
    <n v="2.2000000000000002"/>
    <x v="0"/>
    <x v="0"/>
    <n v="40.157894736842103"/>
    <s v="High"/>
    <s v="Medium (2-4 hrs)"/>
  </r>
  <r>
    <n v="30"/>
    <n v="16"/>
    <n v="1.7"/>
    <n v="1.2"/>
    <n v="59.9"/>
    <n v="0.8"/>
    <x v="0"/>
    <x v="0"/>
    <n v="35.235294117647058"/>
    <s v="Moderate"/>
    <s v="Low (0-2 hrs)"/>
  </r>
  <r>
    <n v="31"/>
    <n v="15"/>
    <n v="3.3"/>
    <n v="3.1"/>
    <n v="93.9"/>
    <n v="2.1"/>
    <x v="1"/>
    <x v="0"/>
    <n v="28.454545454545457"/>
    <s v="Moderate"/>
    <s v="Medium (2-4 hrs)"/>
  </r>
  <r>
    <n v="32"/>
    <n v="16"/>
    <n v="3"/>
    <n v="1.8"/>
    <n v="64"/>
    <n v="0.4"/>
    <x v="0"/>
    <x v="0"/>
    <n v="21.333333333333332"/>
    <s v="Moderate"/>
    <s v="Low (0-2 hrs)"/>
  </r>
  <r>
    <n v="33"/>
    <n v="16"/>
    <n v="2.2000000000000002"/>
    <n v="6.4"/>
    <n v="67.900000000000006"/>
    <n v="3.7"/>
    <x v="2"/>
    <x v="0"/>
    <n v="30.863636363636363"/>
    <s v="Moderate"/>
    <s v="Very High (&gt;6 hrs)"/>
  </r>
  <r>
    <n v="34"/>
    <n v="13"/>
    <n v="3.6"/>
    <n v="4.7"/>
    <n v="71.599999999999994"/>
    <n v="1.3"/>
    <x v="2"/>
    <x v="2"/>
    <n v="19.888888888888886"/>
    <s v="Low"/>
    <s v="High (4-6 hrs)"/>
  </r>
  <r>
    <n v="35"/>
    <n v="15"/>
    <n v="3.4"/>
    <n v="5"/>
    <n v="74.5"/>
    <n v="1.2"/>
    <x v="2"/>
    <x v="0"/>
    <n v="21.911764705882355"/>
    <s v="Moderate"/>
    <s v="High (4-6 hrs)"/>
  </r>
  <r>
    <n v="36"/>
    <n v="17"/>
    <n v="4.3"/>
    <n v="4.8"/>
    <n v="76.400000000000006"/>
    <n v="2.4"/>
    <x v="2"/>
    <x v="1"/>
    <n v="17.767441860465119"/>
    <s v="Low"/>
    <s v="High (4-6 hrs)"/>
  </r>
  <r>
    <n v="37"/>
    <n v="15"/>
    <n v="3.1"/>
    <n v="5.3"/>
    <n v="76.8"/>
    <n v="1.2"/>
    <x v="2"/>
    <x v="0"/>
    <n v="24.774193548387096"/>
    <s v="Moderate"/>
    <s v="High (4-6 hrs)"/>
  </r>
  <r>
    <n v="38"/>
    <n v="17"/>
    <n v="2.2999999999999998"/>
    <n v="5.7"/>
    <n v="70.900000000000006"/>
    <n v="2.7"/>
    <x v="2"/>
    <x v="1"/>
    <n v="30.826086956521745"/>
    <s v="Moderate"/>
    <s v="High (4-6 hrs)"/>
  </r>
  <r>
    <n v="39"/>
    <n v="13"/>
    <n v="2.4"/>
    <n v="3.2"/>
    <n v="76.7"/>
    <n v="1.8"/>
    <x v="1"/>
    <x v="2"/>
    <n v="31.958333333333336"/>
    <s v="Moderate"/>
    <s v="Medium (2-4 hrs)"/>
  </r>
  <r>
    <n v="40"/>
    <n v="14"/>
    <n v="0.6"/>
    <n v="1.9"/>
    <n v="70.900000000000006"/>
    <n v="1.4"/>
    <x v="0"/>
    <x v="2"/>
    <n v="118.16666666666669"/>
    <s v="Very High"/>
    <s v="Low (0-2 hrs)"/>
  </r>
  <r>
    <n v="41"/>
    <n v="16"/>
    <n v="2.7"/>
    <n v="2.7"/>
    <n v="75.8"/>
    <n v="1.3"/>
    <x v="0"/>
    <x v="0"/>
    <n v="28.074074074074073"/>
    <s v="Moderate"/>
    <s v="Medium (2-4 hrs)"/>
  </r>
  <r>
    <n v="42"/>
    <n v="13"/>
    <n v="2.5"/>
    <n v="3.9"/>
    <n v="75"/>
    <n v="2.5"/>
    <x v="1"/>
    <x v="2"/>
    <n v="30"/>
    <s v="Moderate"/>
    <s v="Medium (2-4 hrs)"/>
  </r>
  <r>
    <n v="43"/>
    <n v="16"/>
    <n v="1.2"/>
    <n v="0.2"/>
    <n v="77.599999999999994"/>
    <n v="1.7"/>
    <x v="0"/>
    <x v="0"/>
    <n v="64.666666666666671"/>
    <s v="Very High"/>
    <s v="Low (0-2 hrs)"/>
  </r>
  <r>
    <n v="44"/>
    <n v="14"/>
    <n v="2.5"/>
    <n v="5.7"/>
    <n v="76.400000000000006"/>
    <n v="1.8"/>
    <x v="2"/>
    <x v="2"/>
    <n v="30.560000000000002"/>
    <s v="Moderate"/>
    <s v="High (4-6 hrs)"/>
  </r>
  <r>
    <n v="45"/>
    <n v="14"/>
    <n v="3.8"/>
    <n v="1.2"/>
    <n v="65.599999999999994"/>
    <n v="1.9"/>
    <x v="0"/>
    <x v="2"/>
    <n v="17.263157894736842"/>
    <s v="Low"/>
    <s v="Low (0-2 hrs)"/>
  </r>
  <r>
    <n v="46"/>
    <n v="13"/>
    <n v="1.8"/>
    <n v="4.9000000000000004"/>
    <n v="74.599999999999994"/>
    <n v="1.6"/>
    <x v="2"/>
    <x v="2"/>
    <n v="41.444444444444443"/>
    <s v="High"/>
    <s v="High (4-6 hrs)"/>
  </r>
  <r>
    <n v="47"/>
    <n v="14"/>
    <n v="1.5"/>
    <n v="3.7"/>
    <n v="76.5"/>
    <n v="1.9"/>
    <x v="1"/>
    <x v="2"/>
    <n v="51"/>
    <s v="High"/>
    <s v="Medium (2-4 hrs)"/>
  </r>
  <r>
    <n v="48"/>
    <n v="17"/>
    <n v="3.6"/>
    <n v="4.4000000000000004"/>
    <n v="57.1"/>
    <n v="1.4"/>
    <x v="2"/>
    <x v="1"/>
    <n v="15.861111111111111"/>
    <s v="Low"/>
    <s v="High (4-6 hrs)"/>
  </r>
  <r>
    <n v="49"/>
    <n v="14"/>
    <n v="3.1"/>
    <n v="3.3"/>
    <n v="67.3"/>
    <n v="1.5"/>
    <x v="1"/>
    <x v="2"/>
    <n v="21.709677419354836"/>
    <s v="Moderate"/>
    <s v="Medium (2-4 hrs)"/>
  </r>
  <r>
    <n v="50"/>
    <n v="16"/>
    <n v="5.6"/>
    <n v="4.3"/>
    <n v="76.099999999999994"/>
    <n v="0.6"/>
    <x v="2"/>
    <x v="0"/>
    <n v="13.589285714285714"/>
    <s v="Low"/>
    <s v="High (4-6 hrs)"/>
  </r>
  <r>
    <n v="51"/>
    <n v="16"/>
    <n v="1.2"/>
    <n v="3.3"/>
    <n v="87.1"/>
    <n v="1.7"/>
    <x v="1"/>
    <x v="0"/>
    <n v="72.583333333333329"/>
    <s v="Very High"/>
    <s v="Medium (2-4 hrs)"/>
  </r>
  <r>
    <n v="52"/>
    <n v="16"/>
    <n v="3.2"/>
    <n v="3.2"/>
    <n v="78.2"/>
    <n v="0.1"/>
    <x v="1"/>
    <x v="0"/>
    <n v="24.4375"/>
    <s v="Moderate"/>
    <s v="Medium (2-4 hrs)"/>
  </r>
  <r>
    <n v="53"/>
    <n v="16"/>
    <n v="2.8"/>
    <n v="2.7"/>
    <n v="87.7"/>
    <n v="1.7"/>
    <x v="0"/>
    <x v="0"/>
    <n v="31.321428571428573"/>
    <s v="Moderate"/>
    <s v="Medium (2-4 hrs)"/>
  </r>
  <r>
    <n v="54"/>
    <n v="17"/>
    <n v="2.6"/>
    <n v="4"/>
    <n v="66"/>
    <n v="1.3"/>
    <x v="1"/>
    <x v="1"/>
    <n v="25.384615384615383"/>
    <s v="Moderate"/>
    <s v="Medium (2-4 hrs)"/>
  </r>
  <r>
    <n v="55"/>
    <n v="15"/>
    <n v="3.4"/>
    <n v="4.5999999999999996"/>
    <n v="72.5"/>
    <n v="1.8"/>
    <x v="2"/>
    <x v="0"/>
    <n v="21.323529411764707"/>
    <s v="Moderate"/>
    <s v="High (4-6 hrs)"/>
  </r>
  <r>
    <n v="56"/>
    <n v="13"/>
    <n v="2.5"/>
    <n v="4.3"/>
    <n v="78.099999999999994"/>
    <n v="0.7"/>
    <x v="2"/>
    <x v="2"/>
    <n v="31.24"/>
    <s v="Moderate"/>
    <s v="High (4-6 hrs)"/>
  </r>
  <r>
    <n v="57"/>
    <n v="16"/>
    <n v="0.6"/>
    <n v="2.7"/>
    <n v="46.7"/>
    <n v="0"/>
    <x v="0"/>
    <x v="0"/>
    <n v="77.833333333333343"/>
    <s v="Very High"/>
    <s v="Medium (2-4 hrs)"/>
  </r>
  <r>
    <n v="58"/>
    <n v="14"/>
    <n v="1.7"/>
    <n v="3.6"/>
    <n v="70.900000000000006"/>
    <n v="1.2"/>
    <x v="1"/>
    <x v="2"/>
    <n v="41.705882352941181"/>
    <s v="High"/>
    <s v="Medium (2-4 hrs)"/>
  </r>
  <r>
    <n v="59"/>
    <n v="16"/>
    <n v="3.9"/>
    <n v="2.5"/>
    <n v="51.4"/>
    <n v="0.7"/>
    <x v="0"/>
    <x v="0"/>
    <n v="13.179487179487179"/>
    <s v="Low"/>
    <s v="Medium (2-4 hrs)"/>
  </r>
  <r>
    <n v="60"/>
    <n v="14"/>
    <n v="3.7"/>
    <n v="3.3"/>
    <n v="80"/>
    <n v="0.1"/>
    <x v="1"/>
    <x v="2"/>
    <n v="21.621621621621621"/>
    <s v="Moderate"/>
    <s v="Medium (2-4 hrs)"/>
  </r>
  <r>
    <n v="61"/>
    <n v="14"/>
    <n v="2.1"/>
    <n v="2.2000000000000002"/>
    <n v="76.900000000000006"/>
    <n v="2.1"/>
    <x v="0"/>
    <x v="2"/>
    <n v="36.61904761904762"/>
    <s v="Moderate"/>
    <s v="Medium (2-4 hrs)"/>
  </r>
  <r>
    <n v="62"/>
    <n v="16"/>
    <n v="3"/>
    <n v="6.4"/>
    <n v="46.6"/>
    <n v="2.8"/>
    <x v="2"/>
    <x v="0"/>
    <n v="15.533333333333333"/>
    <s v="Low"/>
    <s v="Very High (&gt;6 hrs)"/>
  </r>
  <r>
    <n v="63"/>
    <n v="17"/>
    <n v="5.3"/>
    <n v="4"/>
    <n v="47.1"/>
    <n v="0.9"/>
    <x v="1"/>
    <x v="1"/>
    <n v="8.8867924528301891"/>
    <s v="Low"/>
    <s v="Medium (2-4 hrs)"/>
  </r>
  <r>
    <n v="64"/>
    <n v="14"/>
    <n v="2.5"/>
    <n v="2.7"/>
    <n v="70.900000000000006"/>
    <n v="1.4"/>
    <x v="0"/>
    <x v="2"/>
    <n v="28.360000000000003"/>
    <s v="Moderate"/>
    <s v="Medium (2-4 hrs)"/>
  </r>
  <r>
    <n v="65"/>
    <n v="14"/>
    <n v="2.5"/>
    <n v="2"/>
    <n v="82.1"/>
    <n v="1.3"/>
    <x v="0"/>
    <x v="2"/>
    <n v="32.839999999999996"/>
    <s v="Moderate"/>
    <s v="Low (0-2 hrs)"/>
  </r>
  <r>
    <n v="66"/>
    <n v="16"/>
    <n v="2.7"/>
    <n v="2.8"/>
    <n v="61.2"/>
    <n v="1"/>
    <x v="0"/>
    <x v="0"/>
    <n v="22.666666666666668"/>
    <s v="Moderate"/>
    <s v="Medium (2-4 hrs)"/>
  </r>
  <r>
    <n v="67"/>
    <n v="14"/>
    <n v="3.1"/>
    <n v="3.3"/>
    <n v="61.2"/>
    <n v="2"/>
    <x v="1"/>
    <x v="2"/>
    <n v="19.741935483870968"/>
    <s v="Low"/>
    <s v="Medium (2-4 hrs)"/>
  </r>
  <r>
    <n v="68"/>
    <n v="14"/>
    <n v="2.2000000000000002"/>
    <n v="3.9"/>
    <n v="75.099999999999994"/>
    <n v="2.2999999999999998"/>
    <x v="1"/>
    <x v="2"/>
    <n v="34.136363636363633"/>
    <s v="Moderate"/>
    <s v="Medium (2-4 hrs)"/>
  </r>
  <r>
    <n v="69"/>
    <n v="16"/>
    <n v="3.1"/>
    <n v="3"/>
    <n v="69.900000000000006"/>
    <n v="0.8"/>
    <x v="1"/>
    <x v="0"/>
    <n v="22.548387096774196"/>
    <s v="Moderate"/>
    <s v="Medium (2-4 hrs)"/>
  </r>
  <r>
    <n v="70"/>
    <n v="16"/>
    <n v="0.6"/>
    <n v="1.6"/>
    <n v="80.5"/>
    <n v="1.5"/>
    <x v="0"/>
    <x v="0"/>
    <n v="134.16666666666669"/>
    <s v="Very High"/>
    <s v="Low (0-2 hrs)"/>
  </r>
  <r>
    <n v="71"/>
    <n v="13"/>
    <n v="2.8"/>
    <n v="1.7"/>
    <n v="74.8"/>
    <n v="2.5"/>
    <x v="0"/>
    <x v="2"/>
    <n v="26.714285714285715"/>
    <s v="Moderate"/>
    <s v="Low (0-2 hrs)"/>
  </r>
  <r>
    <n v="72"/>
    <n v="17"/>
    <n v="2.6"/>
    <n v="5"/>
    <n v="85.8"/>
    <n v="2.1"/>
    <x v="2"/>
    <x v="1"/>
    <n v="33"/>
    <s v="Moderate"/>
    <s v="High (4-6 hrs)"/>
  </r>
  <r>
    <n v="73"/>
    <n v="17"/>
    <n v="2.2999999999999998"/>
    <n v="3.8"/>
    <n v="79.7"/>
    <n v="2.2000000000000002"/>
    <x v="1"/>
    <x v="1"/>
    <n v="34.652173913043484"/>
    <s v="Moderate"/>
    <s v="Medium (2-4 hrs)"/>
  </r>
  <r>
    <n v="74"/>
    <n v="14"/>
    <n v="2"/>
    <n v="5"/>
    <n v="77.2"/>
    <n v="2.6"/>
    <x v="2"/>
    <x v="2"/>
    <n v="38.6"/>
    <s v="Moderate"/>
    <s v="High (4-6 hrs)"/>
  </r>
  <r>
    <n v="75"/>
    <n v="17"/>
    <n v="1.9"/>
    <n v="5.2"/>
    <n v="66.5"/>
    <n v="2.6"/>
    <x v="2"/>
    <x v="1"/>
    <n v="35"/>
    <s v="Moderate"/>
    <s v="High (4-6 hrs)"/>
  </r>
  <r>
    <n v="76"/>
    <n v="14"/>
    <n v="1.7"/>
    <n v="4.2"/>
    <n v="65.7"/>
    <n v="2.2999999999999998"/>
    <x v="2"/>
    <x v="2"/>
    <n v="38.647058823529413"/>
    <s v="Moderate"/>
    <s v="High (4-6 hrs)"/>
  </r>
  <r>
    <n v="77"/>
    <n v="13"/>
    <n v="0.2"/>
    <n v="2.2000000000000002"/>
    <n v="69.5"/>
    <n v="1.6"/>
    <x v="0"/>
    <x v="2"/>
    <n v="347.5"/>
    <s v="Very High"/>
    <s v="Medium (2-4 hrs)"/>
  </r>
  <r>
    <n v="78"/>
    <n v="16"/>
    <n v="2.2000000000000002"/>
    <n v="4.3"/>
    <n v="88.4"/>
    <n v="1.2"/>
    <x v="2"/>
    <x v="0"/>
    <n v="40.18181818181818"/>
    <s v="High"/>
    <s v="High (4-6 hrs)"/>
  </r>
  <r>
    <n v="79"/>
    <n v="16"/>
    <n v="3.6"/>
    <n v="6.1"/>
    <n v="65.900000000000006"/>
    <n v="1.6"/>
    <x v="2"/>
    <x v="0"/>
    <n v="18.305555555555557"/>
    <s v="Low"/>
    <s v="Very High (&gt;6 hrs)"/>
  </r>
  <r>
    <n v="80"/>
    <n v="16"/>
    <n v="2.2000000000000002"/>
    <n v="3.3"/>
    <n v="72.599999999999994"/>
    <n v="1.1000000000000001"/>
    <x v="1"/>
    <x v="0"/>
    <n v="32.999999999999993"/>
    <s v="Moderate"/>
    <s v="Medium (2-4 hrs)"/>
  </r>
  <r>
    <n v="81"/>
    <n v="17"/>
    <n v="3.1"/>
    <n v="4.5"/>
    <n v="47.6"/>
    <n v="0"/>
    <x v="2"/>
    <x v="1"/>
    <n v="15.35483870967742"/>
    <s v="Low"/>
    <s v="High (4-6 hrs)"/>
  </r>
  <r>
    <n v="82"/>
    <n v="13"/>
    <n v="1.4"/>
    <n v="4"/>
    <n v="76.8"/>
    <n v="1.3"/>
    <x v="1"/>
    <x v="2"/>
    <n v="54.857142857142861"/>
    <s v="High"/>
    <s v="Medium (2-4 hrs)"/>
  </r>
  <r>
    <n v="83"/>
    <n v="17"/>
    <n v="1.2"/>
    <n v="6.1"/>
    <n v="92.6"/>
    <n v="1.8"/>
    <x v="2"/>
    <x v="1"/>
    <n v="77.166666666666671"/>
    <s v="Very High"/>
    <s v="Very High (&gt;6 hrs)"/>
  </r>
  <r>
    <n v="84"/>
    <n v="17"/>
    <n v="1.7"/>
    <n v="3"/>
    <n v="60.7"/>
    <n v="1"/>
    <x v="1"/>
    <x v="1"/>
    <n v="35.705882352941181"/>
    <s v="Moderate"/>
    <s v="Medium (2-4 hrs)"/>
  </r>
  <r>
    <n v="85"/>
    <n v="13"/>
    <n v="1.5"/>
    <n v="5.7"/>
    <n v="100"/>
    <n v="1.3"/>
    <x v="2"/>
    <x v="2"/>
    <n v="66.666666666666671"/>
    <s v="Very High"/>
    <s v="High (4-6 hrs)"/>
  </r>
  <r>
    <n v="86"/>
    <n v="13"/>
    <n v="1.3"/>
    <n v="3.4"/>
    <n v="71.8"/>
    <n v="1.4"/>
    <x v="1"/>
    <x v="2"/>
    <n v="55.230769230769226"/>
    <s v="High"/>
    <s v="Medium (2-4 hrs)"/>
  </r>
  <r>
    <n v="87"/>
    <n v="13"/>
    <n v="2.9"/>
    <n v="3"/>
    <n v="44.3"/>
    <n v="2.6"/>
    <x v="1"/>
    <x v="2"/>
    <n v="15.275862068965516"/>
    <s v="Low"/>
    <s v="Medium (2-4 hrs)"/>
  </r>
  <r>
    <n v="88"/>
    <n v="13"/>
    <n v="4.3"/>
    <n v="4.2"/>
    <n v="66.099999999999994"/>
    <n v="1.2"/>
    <x v="2"/>
    <x v="2"/>
    <n v="15.372093023255813"/>
    <s v="Low"/>
    <s v="High (4-6 hrs)"/>
  </r>
  <r>
    <n v="89"/>
    <n v="16"/>
    <n v="1.8"/>
    <n v="4.5"/>
    <n v="83.3"/>
    <n v="2.6"/>
    <x v="2"/>
    <x v="0"/>
    <n v="46.277777777777779"/>
    <s v="High"/>
    <s v="High (4-6 hrs)"/>
  </r>
  <r>
    <n v="90"/>
    <n v="15"/>
    <n v="2.5"/>
    <n v="6.9"/>
    <n v="90"/>
    <n v="0"/>
    <x v="2"/>
    <x v="0"/>
    <n v="36"/>
    <s v="Moderate"/>
    <s v="Very High (&gt;6 hrs)"/>
  </r>
  <r>
    <n v="91"/>
    <n v="15"/>
    <n v="3.2"/>
    <n v="4.5"/>
    <n v="77.2"/>
    <n v="2.6"/>
    <x v="2"/>
    <x v="0"/>
    <n v="24.125"/>
    <s v="Moderate"/>
    <s v="High (4-6 hrs)"/>
  </r>
  <r>
    <n v="92"/>
    <n v="13"/>
    <n v="1.1000000000000001"/>
    <n v="4.3"/>
    <n v="85.7"/>
    <n v="2.5"/>
    <x v="2"/>
    <x v="2"/>
    <n v="77.909090909090907"/>
    <s v="Very High"/>
    <s v="High (4-6 hrs)"/>
  </r>
  <r>
    <n v="93"/>
    <n v="15"/>
    <n v="1.3"/>
    <n v="6.4"/>
    <n v="58.2"/>
    <n v="2.2000000000000002"/>
    <x v="2"/>
    <x v="0"/>
    <n v="44.769230769230766"/>
    <s v="High"/>
    <s v="Very High (&gt;6 hrs)"/>
  </r>
  <r>
    <n v="94"/>
    <n v="15"/>
    <n v="3"/>
    <n v="4.9000000000000004"/>
    <n v="63.2"/>
    <n v="0"/>
    <x v="2"/>
    <x v="0"/>
    <n v="21.066666666666666"/>
    <s v="Moderate"/>
    <s v="High (4-6 hrs)"/>
  </r>
  <r>
    <n v="95"/>
    <n v="13"/>
    <n v="2.2999999999999998"/>
    <n v="3"/>
    <n v="53.2"/>
    <n v="2.2999999999999998"/>
    <x v="1"/>
    <x v="2"/>
    <n v="23.130434782608699"/>
    <s v="Moderate"/>
    <s v="Medium (2-4 hrs)"/>
  </r>
  <r>
    <n v="96"/>
    <n v="15"/>
    <n v="1.8"/>
    <n v="6"/>
    <n v="63.9"/>
    <n v="1.5"/>
    <x v="2"/>
    <x v="0"/>
    <n v="35.5"/>
    <s v="Moderate"/>
    <s v="High (4-6 hrs)"/>
  </r>
  <r>
    <n v="97"/>
    <n v="17"/>
    <n v="2.6"/>
    <n v="2.9"/>
    <n v="77.599999999999994"/>
    <n v="0"/>
    <x v="0"/>
    <x v="1"/>
    <n v="29.846153846153843"/>
    <s v="Moderate"/>
    <s v="Medium (2-4 hrs)"/>
  </r>
  <r>
    <n v="98"/>
    <n v="14"/>
    <n v="2.1"/>
    <n v="3"/>
    <n v="72.099999999999994"/>
    <n v="2.5"/>
    <x v="1"/>
    <x v="2"/>
    <n v="34.333333333333329"/>
    <s v="Moderate"/>
    <s v="Medium (2-4 hrs)"/>
  </r>
  <r>
    <n v="99"/>
    <n v="14"/>
    <n v="4.4000000000000004"/>
    <n v="2.7"/>
    <n v="78.7"/>
    <n v="2.7"/>
    <x v="0"/>
    <x v="2"/>
    <n v="17.886363636363637"/>
    <s v="Low"/>
    <s v="Medium (2-4 hrs)"/>
  </r>
  <r>
    <n v="100"/>
    <n v="13"/>
    <n v="1.8"/>
    <n v="2.6"/>
    <n v="60.6"/>
    <n v="0"/>
    <x v="0"/>
    <x v="2"/>
    <n v="33.666666666666664"/>
    <s v="Moderate"/>
    <s v="Medium (2-4 hrs)"/>
  </r>
  <r>
    <n v="101"/>
    <n v="16"/>
    <n v="1.6"/>
    <n v="4.5"/>
    <n v="61.2"/>
    <n v="1.6"/>
    <x v="2"/>
    <x v="0"/>
    <n v="38.25"/>
    <s v="Moderate"/>
    <s v="High (4-6 hrs)"/>
  </r>
  <r>
    <n v="102"/>
    <n v="13"/>
    <n v="2"/>
    <n v="3.6"/>
    <n v="72"/>
    <n v="2.6"/>
    <x v="1"/>
    <x v="2"/>
    <n v="36"/>
    <s v="Moderate"/>
    <s v="Medium (2-4 hrs)"/>
  </r>
  <r>
    <n v="103"/>
    <n v="16"/>
    <n v="2.1"/>
    <n v="0"/>
    <n v="64"/>
    <n v="2.5"/>
    <x v="0"/>
    <x v="0"/>
    <n v="30.476190476190474"/>
    <s v="Moderate"/>
    <s v="Low (0-2 hrs)"/>
  </r>
  <r>
    <n v="104"/>
    <n v="14"/>
    <n v="2.5"/>
    <n v="3.6"/>
    <n v="83"/>
    <n v="2.2000000000000002"/>
    <x v="1"/>
    <x v="2"/>
    <n v="33.200000000000003"/>
    <s v="Moderate"/>
    <s v="Medium (2-4 hrs)"/>
  </r>
  <r>
    <n v="105"/>
    <n v="13"/>
    <n v="0.5"/>
    <n v="3.2"/>
    <n v="63.7"/>
    <n v="0"/>
    <x v="1"/>
    <x v="2"/>
    <n v="127.4"/>
    <s v="Very High"/>
    <s v="Medium (2-4 hrs)"/>
  </r>
  <r>
    <n v="106"/>
    <n v="17"/>
    <n v="2.9"/>
    <n v="5.3"/>
    <n v="65"/>
    <n v="2.1"/>
    <x v="2"/>
    <x v="1"/>
    <n v="22.413793103448278"/>
    <s v="Moderate"/>
    <s v="High (4-6 hrs)"/>
  </r>
  <r>
    <n v="107"/>
    <n v="15"/>
    <n v="2"/>
    <n v="3.2"/>
    <n v="74.2"/>
    <n v="1.3"/>
    <x v="1"/>
    <x v="0"/>
    <n v="37.1"/>
    <s v="Moderate"/>
    <s v="Medium (2-4 hrs)"/>
  </r>
  <r>
    <n v="108"/>
    <n v="16"/>
    <n v="3.3"/>
    <n v="7.8"/>
    <n v="66.099999999999994"/>
    <n v="2.2999999999999998"/>
    <x v="2"/>
    <x v="0"/>
    <n v="20.030303030303031"/>
    <s v="Moderate"/>
    <s v="Very High (&gt;6 hrs)"/>
  </r>
  <r>
    <n v="109"/>
    <n v="15"/>
    <n v="2.5"/>
    <n v="6.1"/>
    <n v="57.7"/>
    <n v="1.7"/>
    <x v="2"/>
    <x v="0"/>
    <n v="23.080000000000002"/>
    <s v="Moderate"/>
    <s v="Very High (&gt;6 hrs)"/>
  </r>
  <r>
    <n v="110"/>
    <n v="15"/>
    <n v="3"/>
    <n v="3.4"/>
    <n v="59"/>
    <n v="1.5"/>
    <x v="1"/>
    <x v="0"/>
    <n v="19.666666666666668"/>
    <s v="Low"/>
    <s v="Medium (2-4 hrs)"/>
  </r>
  <r>
    <n v="111"/>
    <n v="13"/>
    <n v="2.1"/>
    <n v="5.7"/>
    <n v="75.400000000000006"/>
    <n v="2"/>
    <x v="2"/>
    <x v="2"/>
    <n v="35.904761904761905"/>
    <s v="Moderate"/>
    <s v="High (4-6 hrs)"/>
  </r>
  <r>
    <n v="112"/>
    <n v="15"/>
    <n v="2.9"/>
    <n v="4"/>
    <n v="56.4"/>
    <n v="1.4"/>
    <x v="1"/>
    <x v="0"/>
    <n v="19.448275862068964"/>
    <s v="Low"/>
    <s v="Medium (2-4 hrs)"/>
  </r>
  <r>
    <n v="113"/>
    <n v="17"/>
    <n v="4.2"/>
    <n v="4.4000000000000004"/>
    <n v="84"/>
    <n v="1.5"/>
    <x v="2"/>
    <x v="1"/>
    <n v="20"/>
    <s v="Moderate"/>
    <s v="High (4-6 hrs)"/>
  </r>
  <r>
    <n v="114"/>
    <n v="15"/>
    <n v="1.8"/>
    <n v="5.2"/>
    <n v="63.1"/>
    <n v="1.1000000000000001"/>
    <x v="2"/>
    <x v="0"/>
    <n v="35.055555555555557"/>
    <s v="Moderate"/>
    <s v="High (4-6 hrs)"/>
  </r>
  <r>
    <n v="115"/>
    <n v="13"/>
    <n v="2.4"/>
    <n v="4.0999999999999996"/>
    <n v="76.2"/>
    <n v="0.2"/>
    <x v="2"/>
    <x v="2"/>
    <n v="31.750000000000004"/>
    <s v="Moderate"/>
    <s v="High (4-6 hrs)"/>
  </r>
  <r>
    <n v="116"/>
    <n v="17"/>
    <n v="2"/>
    <n v="4.4000000000000004"/>
    <n v="63.7"/>
    <n v="2"/>
    <x v="2"/>
    <x v="1"/>
    <n v="31.85"/>
    <s v="Moderate"/>
    <s v="High (4-6 hrs)"/>
  </r>
  <r>
    <n v="117"/>
    <n v="14"/>
    <n v="4.0999999999999996"/>
    <n v="5.2"/>
    <n v="60.8"/>
    <n v="0.9"/>
    <x v="2"/>
    <x v="2"/>
    <n v="14.829268292682928"/>
    <s v="Low"/>
    <s v="High (4-6 hrs)"/>
  </r>
  <r>
    <n v="118"/>
    <n v="15"/>
    <n v="2.1"/>
    <n v="7.1"/>
    <n v="72.5"/>
    <n v="1.3"/>
    <x v="2"/>
    <x v="0"/>
    <n v="34.523809523809526"/>
    <s v="Moderate"/>
    <s v="Very High (&gt;6 hrs)"/>
  </r>
  <r>
    <n v="119"/>
    <n v="13"/>
    <n v="1.8"/>
    <n v="4.4000000000000004"/>
    <n v="80.5"/>
    <n v="1.7"/>
    <x v="2"/>
    <x v="2"/>
    <n v="44.722222222222221"/>
    <s v="High"/>
    <s v="High (4-6 hrs)"/>
  </r>
  <r>
    <n v="120"/>
    <n v="14"/>
    <n v="1.9"/>
    <n v="3.3"/>
    <n v="67.5"/>
    <n v="0"/>
    <x v="1"/>
    <x v="2"/>
    <n v="35.526315789473685"/>
    <s v="Moderate"/>
    <s v="Medium (2-4 hrs)"/>
  </r>
  <r>
    <n v="121"/>
    <n v="14"/>
    <n v="2.4"/>
    <n v="1"/>
    <n v="69.3"/>
    <n v="0"/>
    <x v="0"/>
    <x v="2"/>
    <n v="28.875"/>
    <s v="Moderate"/>
    <s v="Low (0-2 hrs)"/>
  </r>
  <r>
    <n v="122"/>
    <n v="16"/>
    <n v="1.7"/>
    <n v="6.9"/>
    <n v="78.099999999999994"/>
    <n v="1.3"/>
    <x v="2"/>
    <x v="0"/>
    <n v="45.941176470588232"/>
    <s v="High"/>
    <s v="Very High (&gt;6 hrs)"/>
  </r>
  <r>
    <n v="123"/>
    <n v="17"/>
    <n v="2.1"/>
    <n v="3.6"/>
    <n v="78.400000000000006"/>
    <n v="1.9"/>
    <x v="1"/>
    <x v="1"/>
    <n v="37.333333333333336"/>
    <s v="Moderate"/>
    <s v="Medium (2-4 hrs)"/>
  </r>
  <r>
    <n v="124"/>
    <n v="15"/>
    <n v="2.7"/>
    <n v="4.8"/>
    <n v="69.599999999999994"/>
    <n v="2.1"/>
    <x v="2"/>
    <x v="0"/>
    <n v="25.777777777777775"/>
    <s v="Moderate"/>
    <s v="High (4-6 hrs)"/>
  </r>
  <r>
    <n v="125"/>
    <n v="13"/>
    <n v="2.4"/>
    <n v="6.9"/>
    <n v="65.599999999999994"/>
    <n v="0.2"/>
    <x v="2"/>
    <x v="2"/>
    <n v="27.333333333333332"/>
    <s v="Moderate"/>
    <s v="Very High (&gt;6 hrs)"/>
  </r>
  <r>
    <n v="126"/>
    <n v="16"/>
    <n v="3.3"/>
    <n v="4.3"/>
    <n v="70.8"/>
    <n v="2"/>
    <x v="2"/>
    <x v="0"/>
    <n v="21.454545454545453"/>
    <s v="Moderate"/>
    <s v="High (4-6 hrs)"/>
  </r>
  <r>
    <n v="127"/>
    <n v="17"/>
    <n v="2.2000000000000002"/>
    <n v="3.7"/>
    <n v="68.099999999999994"/>
    <n v="1.3"/>
    <x v="1"/>
    <x v="1"/>
    <n v="30.95454545454545"/>
    <s v="Moderate"/>
    <s v="Medium (2-4 hrs)"/>
  </r>
  <r>
    <n v="128"/>
    <n v="16"/>
    <n v="2.2999999999999998"/>
    <n v="6.1"/>
    <n v="73.099999999999994"/>
    <n v="0.8"/>
    <x v="2"/>
    <x v="0"/>
    <n v="31.782608695652176"/>
    <s v="Moderate"/>
    <s v="Very High (&gt;6 hrs)"/>
  </r>
  <r>
    <n v="129"/>
    <n v="17"/>
    <n v="2.8"/>
    <n v="4.7"/>
    <n v="58.1"/>
    <n v="1"/>
    <x v="2"/>
    <x v="1"/>
    <n v="20.750000000000004"/>
    <s v="Moderate"/>
    <s v="High (4-6 hrs)"/>
  </r>
  <r>
    <n v="130"/>
    <n v="17"/>
    <n v="4.7"/>
    <n v="4.9000000000000004"/>
    <n v="72.8"/>
    <n v="2.1"/>
    <x v="2"/>
    <x v="1"/>
    <n v="15.489361702127658"/>
    <s v="Low"/>
    <s v="High (4-6 hrs)"/>
  </r>
  <r>
    <n v="131"/>
    <n v="15"/>
    <n v="1.7"/>
    <n v="1.7"/>
    <n v="62.8"/>
    <n v="1.7"/>
    <x v="0"/>
    <x v="0"/>
    <n v="36.941176470588232"/>
    <s v="Moderate"/>
    <s v="Low (0-2 hrs)"/>
  </r>
  <r>
    <n v="132"/>
    <n v="17"/>
    <n v="4.4000000000000004"/>
    <n v="5.8"/>
    <n v="79.099999999999994"/>
    <n v="1.5"/>
    <x v="2"/>
    <x v="1"/>
    <n v="17.977272727272723"/>
    <s v="Low"/>
    <s v="High (4-6 hrs)"/>
  </r>
  <r>
    <n v="133"/>
    <n v="16"/>
    <n v="1.3"/>
    <n v="4.5999999999999996"/>
    <n v="63.3"/>
    <n v="1.7"/>
    <x v="2"/>
    <x v="0"/>
    <n v="48.692307692307686"/>
    <s v="High"/>
    <s v="High (4-6 hrs)"/>
  </r>
  <r>
    <n v="134"/>
    <n v="17"/>
    <n v="2.7"/>
    <n v="1.9"/>
    <n v="63.4"/>
    <n v="2.2000000000000002"/>
    <x v="0"/>
    <x v="1"/>
    <n v="23.481481481481481"/>
    <s v="Moderate"/>
    <s v="Low (0-2 hrs)"/>
  </r>
  <r>
    <n v="135"/>
    <n v="15"/>
    <n v="2.5"/>
    <n v="4.7"/>
    <n v="74.5"/>
    <n v="1.4"/>
    <x v="2"/>
    <x v="0"/>
    <n v="29.8"/>
    <s v="Moderate"/>
    <s v="High (4-6 hrs)"/>
  </r>
  <r>
    <n v="136"/>
    <n v="15"/>
    <n v="1.7"/>
    <n v="0.9"/>
    <n v="70.099999999999994"/>
    <n v="1.5"/>
    <x v="0"/>
    <x v="0"/>
    <n v="41.235294117647058"/>
    <s v="High"/>
    <s v="Low (0-2 hrs)"/>
  </r>
  <r>
    <n v="137"/>
    <n v="16"/>
    <n v="3.2"/>
    <n v="7.5"/>
    <n v="92.8"/>
    <n v="2.4"/>
    <x v="2"/>
    <x v="0"/>
    <n v="28.999999999999996"/>
    <s v="Moderate"/>
    <s v="Very High (&gt;6 hrs)"/>
  </r>
  <r>
    <n v="138"/>
    <n v="14"/>
    <n v="3.1"/>
    <n v="2.2999999999999998"/>
    <n v="70.900000000000006"/>
    <n v="1.2"/>
    <x v="0"/>
    <x v="2"/>
    <n v="22.870967741935484"/>
    <s v="Moderate"/>
    <s v="Medium (2-4 hrs)"/>
  </r>
  <r>
    <n v="139"/>
    <n v="14"/>
    <n v="2"/>
    <n v="6.4"/>
    <n v="71.099999999999994"/>
    <n v="2"/>
    <x v="2"/>
    <x v="2"/>
    <n v="35.549999999999997"/>
    <s v="Moderate"/>
    <s v="Very High (&gt;6 hrs)"/>
  </r>
  <r>
    <n v="140"/>
    <n v="17"/>
    <n v="0.4"/>
    <n v="2.8"/>
    <n v="81.3"/>
    <n v="1.1000000000000001"/>
    <x v="0"/>
    <x v="1"/>
    <n v="203.24999999999997"/>
    <s v="Very High"/>
    <s v="Medium (2-4 hrs)"/>
  </r>
  <r>
    <n v="141"/>
    <n v="13"/>
    <n v="2.1"/>
    <n v="4.8"/>
    <n v="64.2"/>
    <n v="1.2"/>
    <x v="2"/>
    <x v="2"/>
    <n v="30.571428571428573"/>
    <s v="Moderate"/>
    <s v="High (4-6 hrs)"/>
  </r>
  <r>
    <n v="142"/>
    <n v="17"/>
    <n v="2.6"/>
    <n v="2.6"/>
    <n v="60.9"/>
    <n v="1.4"/>
    <x v="0"/>
    <x v="1"/>
    <n v="23.423076923076923"/>
    <s v="Moderate"/>
    <s v="Medium (2-4 hrs)"/>
  </r>
  <r>
    <n v="143"/>
    <n v="16"/>
    <n v="2.5"/>
    <n v="5.5"/>
    <n v="61.3"/>
    <n v="1.9"/>
    <x v="2"/>
    <x v="0"/>
    <n v="24.52"/>
    <s v="Moderate"/>
    <s v="High (4-6 hrs)"/>
  </r>
  <r>
    <n v="144"/>
    <n v="16"/>
    <n v="3.3"/>
    <n v="3.6"/>
    <n v="53.9"/>
    <n v="2.5"/>
    <x v="1"/>
    <x v="0"/>
    <n v="16.333333333333332"/>
    <s v="Low"/>
    <s v="Medium (2-4 hrs)"/>
  </r>
  <r>
    <n v="145"/>
    <n v="16"/>
    <n v="4.4000000000000004"/>
    <n v="4.7"/>
    <n v="83.5"/>
    <n v="1.6"/>
    <x v="2"/>
    <x v="0"/>
    <n v="18.977272727272727"/>
    <s v="Low"/>
    <s v="High (4-6 hrs)"/>
  </r>
  <r>
    <n v="146"/>
    <n v="16"/>
    <n v="2.9"/>
    <n v="4"/>
    <n v="66.7"/>
    <n v="0.3"/>
    <x v="1"/>
    <x v="0"/>
    <n v="23"/>
    <s v="Moderate"/>
    <s v="Medium (2-4 hrs)"/>
  </r>
  <r>
    <n v="147"/>
    <n v="16"/>
    <n v="3.1"/>
    <n v="2"/>
    <n v="65.5"/>
    <n v="2"/>
    <x v="0"/>
    <x v="0"/>
    <n v="21.129032258064516"/>
    <s v="Moderate"/>
    <s v="Low (0-2 hrs)"/>
  </r>
  <r>
    <n v="148"/>
    <n v="15"/>
    <n v="2.6"/>
    <n v="4.8"/>
    <n v="48.8"/>
    <n v="3.5"/>
    <x v="2"/>
    <x v="0"/>
    <n v="18.769230769230766"/>
    <s v="Low"/>
    <s v="High (4-6 hrs)"/>
  </r>
  <r>
    <n v="149"/>
    <n v="14"/>
    <n v="3.7"/>
    <n v="3.2"/>
    <n v="55.7"/>
    <n v="1.6"/>
    <x v="1"/>
    <x v="2"/>
    <n v="15.054054054054054"/>
    <s v="Low"/>
    <s v="Medium (2-4 hrs)"/>
  </r>
  <r>
    <n v="150"/>
    <n v="16"/>
    <n v="3"/>
    <n v="5.6"/>
    <n v="84.7"/>
    <n v="0.1"/>
    <x v="2"/>
    <x v="0"/>
    <n v="28.233333333333334"/>
    <s v="Moderate"/>
    <s v="High (4-6 hrs)"/>
  </r>
  <r>
    <n v="151"/>
    <n v="13"/>
    <n v="3.2"/>
    <n v="3.6"/>
    <n v="73"/>
    <n v="1.6"/>
    <x v="1"/>
    <x v="2"/>
    <n v="22.8125"/>
    <s v="Moderate"/>
    <s v="Medium (2-4 hrs)"/>
  </r>
  <r>
    <n v="152"/>
    <n v="13"/>
    <n v="4.3"/>
    <n v="3.9"/>
    <n v="81.7"/>
    <n v="1.5"/>
    <x v="1"/>
    <x v="2"/>
    <n v="19"/>
    <s v="Low"/>
    <s v="Medium (2-4 hrs)"/>
  </r>
  <r>
    <n v="153"/>
    <n v="13"/>
    <n v="2.7"/>
    <n v="6.5"/>
    <n v="80.400000000000006"/>
    <n v="1.4"/>
    <x v="2"/>
    <x v="2"/>
    <n v="29.777777777777779"/>
    <s v="Moderate"/>
    <s v="Very High (&gt;6 hrs)"/>
  </r>
  <r>
    <n v="154"/>
    <n v="13"/>
    <n v="2.2000000000000002"/>
    <n v="7.6"/>
    <n v="60"/>
    <n v="2.2999999999999998"/>
    <x v="2"/>
    <x v="2"/>
    <n v="27.27272727272727"/>
    <s v="Moderate"/>
    <s v="Very High (&gt;6 hrs)"/>
  </r>
  <r>
    <n v="155"/>
    <n v="15"/>
    <n v="2.9"/>
    <n v="5.2"/>
    <n v="94.3"/>
    <n v="2.6"/>
    <x v="2"/>
    <x v="0"/>
    <n v="32.517241379310342"/>
    <s v="Moderate"/>
    <s v="High (4-6 hrs)"/>
  </r>
  <r>
    <n v="156"/>
    <n v="13"/>
    <n v="3.6"/>
    <n v="3.6"/>
    <n v="89.5"/>
    <n v="2"/>
    <x v="1"/>
    <x v="2"/>
    <n v="24.861111111111111"/>
    <s v="Moderate"/>
    <s v="Medium (2-4 hrs)"/>
  </r>
  <r>
    <n v="157"/>
    <n v="16"/>
    <n v="3"/>
    <n v="3.4"/>
    <n v="64.400000000000006"/>
    <n v="1.4"/>
    <x v="1"/>
    <x v="0"/>
    <n v="21.466666666666669"/>
    <s v="Moderate"/>
    <s v="Medium (2-4 hrs)"/>
  </r>
  <r>
    <n v="158"/>
    <n v="17"/>
    <n v="3.6"/>
    <n v="2.8"/>
    <n v="34.299999999999997"/>
    <n v="2.4"/>
    <x v="0"/>
    <x v="1"/>
    <n v="9.5277777777777768"/>
    <s v="Low"/>
    <s v="Medium (2-4 hrs)"/>
  </r>
  <r>
    <n v="159"/>
    <n v="13"/>
    <n v="1.8"/>
    <n v="3.1"/>
    <n v="66.400000000000006"/>
    <n v="0.3"/>
    <x v="1"/>
    <x v="2"/>
    <n v="36.888888888888893"/>
    <s v="Moderate"/>
    <s v="Medium (2-4 hrs)"/>
  </r>
  <r>
    <n v="160"/>
    <n v="15"/>
    <n v="1.6"/>
    <n v="3.6"/>
    <n v="72.400000000000006"/>
    <n v="0.9"/>
    <x v="1"/>
    <x v="0"/>
    <n v="45.25"/>
    <s v="High"/>
    <s v="Medium (2-4 hrs)"/>
  </r>
  <r>
    <n v="161"/>
    <n v="15"/>
    <n v="2"/>
    <n v="6.9"/>
    <n v="64.3"/>
    <n v="1"/>
    <x v="2"/>
    <x v="0"/>
    <n v="32.15"/>
    <s v="Moderate"/>
    <s v="Very High (&gt;6 hrs)"/>
  </r>
  <r>
    <n v="162"/>
    <n v="13"/>
    <n v="1.2"/>
    <n v="3.7"/>
    <n v="67.8"/>
    <n v="1.5"/>
    <x v="1"/>
    <x v="2"/>
    <n v="56.5"/>
    <s v="High"/>
    <s v="Medium (2-4 hrs)"/>
  </r>
  <r>
    <n v="163"/>
    <n v="17"/>
    <n v="2.6"/>
    <n v="2.2000000000000002"/>
    <n v="61.7"/>
    <n v="1.9"/>
    <x v="0"/>
    <x v="1"/>
    <n v="23.73076923076923"/>
    <s v="Moderate"/>
    <s v="Medium (2-4 hrs)"/>
  </r>
  <r>
    <n v="164"/>
    <n v="13"/>
    <n v="2.1"/>
    <n v="4.0999999999999996"/>
    <n v="79.2"/>
    <n v="1.3"/>
    <x v="2"/>
    <x v="2"/>
    <n v="37.714285714285715"/>
    <s v="Moderate"/>
    <s v="High (4-6 hrs)"/>
  </r>
  <r>
    <n v="165"/>
    <n v="15"/>
    <n v="3.7"/>
    <n v="4.3"/>
    <n v="70.599999999999994"/>
    <n v="0.8"/>
    <x v="2"/>
    <x v="0"/>
    <n v="19.081081081081077"/>
    <s v="Low"/>
    <s v="High (4-6 hrs)"/>
  </r>
  <r>
    <n v="166"/>
    <n v="14"/>
    <n v="1.2"/>
    <n v="4.0999999999999996"/>
    <n v="79.5"/>
    <n v="2.2999999999999998"/>
    <x v="2"/>
    <x v="2"/>
    <n v="66.25"/>
    <s v="Very High"/>
    <s v="High (4-6 hrs)"/>
  </r>
  <r>
    <n v="167"/>
    <n v="16"/>
    <n v="4.0999999999999996"/>
    <n v="5.2"/>
    <n v="82.2"/>
    <n v="1.3"/>
    <x v="2"/>
    <x v="0"/>
    <n v="20.04878048780488"/>
    <s v="Moderate"/>
    <s v="High (4-6 hrs)"/>
  </r>
  <r>
    <n v="168"/>
    <n v="15"/>
    <n v="1.5"/>
    <n v="4.0999999999999996"/>
    <n v="48.3"/>
    <n v="1.6"/>
    <x v="2"/>
    <x v="0"/>
    <n v="32.199999999999996"/>
    <s v="Moderate"/>
    <s v="High (4-6 hrs)"/>
  </r>
  <r>
    <n v="169"/>
    <n v="13"/>
    <n v="1.3"/>
    <n v="5.2"/>
    <n v="62.3"/>
    <n v="1.9"/>
    <x v="2"/>
    <x v="2"/>
    <n v="47.92307692307692"/>
    <s v="High"/>
    <s v="High (4-6 hrs)"/>
  </r>
  <r>
    <n v="170"/>
    <n v="16"/>
    <n v="1.7"/>
    <n v="2.8"/>
    <n v="63.8"/>
    <n v="1.5"/>
    <x v="0"/>
    <x v="0"/>
    <n v="37.529411764705884"/>
    <s v="Moderate"/>
    <s v="Medium (2-4 hrs)"/>
  </r>
  <r>
    <n v="171"/>
    <n v="13"/>
    <n v="4.5"/>
    <n v="4"/>
    <n v="95.7"/>
    <n v="1.5"/>
    <x v="1"/>
    <x v="2"/>
    <n v="21.266666666666666"/>
    <s v="Moderate"/>
    <s v="Medium (2-4 hrs)"/>
  </r>
  <r>
    <n v="172"/>
    <n v="13"/>
    <n v="2.5"/>
    <n v="4.4000000000000004"/>
    <n v="71.5"/>
    <n v="2.2999999999999998"/>
    <x v="2"/>
    <x v="2"/>
    <n v="28.6"/>
    <s v="Moderate"/>
    <s v="High (4-6 hrs)"/>
  </r>
  <r>
    <n v="173"/>
    <n v="14"/>
    <n v="3"/>
    <n v="4.5999999999999996"/>
    <n v="70.900000000000006"/>
    <n v="1.6"/>
    <x v="2"/>
    <x v="2"/>
    <n v="23.633333333333336"/>
    <s v="Moderate"/>
    <s v="High (4-6 hrs)"/>
  </r>
  <r>
    <n v="174"/>
    <n v="16"/>
    <n v="2.2999999999999998"/>
    <n v="2.8"/>
    <n v="51.2"/>
    <n v="2.2000000000000002"/>
    <x v="0"/>
    <x v="0"/>
    <n v="22.260869565217394"/>
    <s v="Moderate"/>
    <s v="Medium (2-4 hrs)"/>
  </r>
  <r>
    <n v="175"/>
    <n v="16"/>
    <n v="2.4"/>
    <n v="4.7"/>
    <n v="71.400000000000006"/>
    <n v="1.9"/>
    <x v="2"/>
    <x v="0"/>
    <n v="29.750000000000004"/>
    <s v="Moderate"/>
    <s v="High (4-6 hrs)"/>
  </r>
  <r>
    <n v="176"/>
    <n v="14"/>
    <n v="2"/>
    <n v="5"/>
    <n v="79.8"/>
    <n v="3.1"/>
    <x v="2"/>
    <x v="2"/>
    <n v="39.9"/>
    <s v="Moderate"/>
    <s v="High (4-6 hrs)"/>
  </r>
  <r>
    <n v="177"/>
    <n v="15"/>
    <n v="2.6"/>
    <n v="2.2000000000000002"/>
    <n v="78.599999999999994"/>
    <n v="1.8"/>
    <x v="0"/>
    <x v="0"/>
    <n v="30.230769230769226"/>
    <s v="Moderate"/>
    <s v="Medium (2-4 hrs)"/>
  </r>
  <r>
    <n v="178"/>
    <n v="13"/>
    <n v="3"/>
    <n v="1.5"/>
    <n v="76.2"/>
    <n v="2"/>
    <x v="0"/>
    <x v="2"/>
    <n v="25.400000000000002"/>
    <s v="Moderate"/>
    <s v="Low (0-2 hrs)"/>
  </r>
  <r>
    <n v="179"/>
    <n v="17"/>
    <n v="4.2"/>
    <n v="4.4000000000000004"/>
    <n v="70.099999999999994"/>
    <n v="2.4"/>
    <x v="2"/>
    <x v="1"/>
    <n v="16.69047619047619"/>
    <s v="Low"/>
    <s v="High (4-6 hrs)"/>
  </r>
  <r>
    <n v="180"/>
    <n v="13"/>
    <n v="0.6"/>
    <n v="3.3"/>
    <n v="70.599999999999994"/>
    <n v="1.6"/>
    <x v="1"/>
    <x v="2"/>
    <n v="117.66666666666666"/>
    <s v="Very High"/>
    <s v="Medium (2-4 hrs)"/>
  </r>
  <r>
    <n v="181"/>
    <n v="13"/>
    <n v="4.0999999999999996"/>
    <n v="4.4000000000000004"/>
    <n v="53.1"/>
    <n v="1"/>
    <x v="2"/>
    <x v="2"/>
    <n v="12.951219512195124"/>
    <s v="Low"/>
    <s v="High (4-6 hrs)"/>
  </r>
  <r>
    <n v="182"/>
    <n v="15"/>
    <n v="3"/>
    <n v="2.1"/>
    <n v="61"/>
    <n v="1.1000000000000001"/>
    <x v="0"/>
    <x v="0"/>
    <n v="20.333333333333332"/>
    <s v="Moderate"/>
    <s v="Medium (2-4 hrs)"/>
  </r>
  <r>
    <n v="183"/>
    <n v="13"/>
    <n v="2.1"/>
    <n v="1.7"/>
    <n v="72.3"/>
    <n v="1.1000000000000001"/>
    <x v="0"/>
    <x v="2"/>
    <n v="34.428571428571423"/>
    <s v="Moderate"/>
    <s v="Low (0-2 hrs)"/>
  </r>
  <r>
    <n v="184"/>
    <n v="14"/>
    <n v="2"/>
    <n v="4.3"/>
    <n v="62.8"/>
    <n v="0.7"/>
    <x v="2"/>
    <x v="2"/>
    <n v="31.4"/>
    <s v="Moderate"/>
    <s v="High (4-6 hrs)"/>
  </r>
  <r>
    <n v="185"/>
    <n v="14"/>
    <n v="3.5"/>
    <n v="3.5"/>
    <n v="76.900000000000006"/>
    <n v="1.8"/>
    <x v="1"/>
    <x v="2"/>
    <n v="21.971428571428572"/>
    <s v="Moderate"/>
    <s v="Medium (2-4 hrs)"/>
  </r>
  <r>
    <n v="186"/>
    <n v="16"/>
    <n v="2.7"/>
    <n v="4"/>
    <n v="74.7"/>
    <n v="1"/>
    <x v="1"/>
    <x v="0"/>
    <n v="27.666666666666664"/>
    <s v="Moderate"/>
    <s v="Medium (2-4 hrs)"/>
  </r>
  <r>
    <n v="187"/>
    <n v="17"/>
    <n v="1"/>
    <n v="6"/>
    <n v="83.7"/>
    <n v="1.7"/>
    <x v="2"/>
    <x v="1"/>
    <n v="83.7"/>
    <s v="Very High"/>
    <s v="High (4-6 hrs)"/>
  </r>
  <r>
    <n v="188"/>
    <n v="13"/>
    <n v="2.9"/>
    <n v="2"/>
    <n v="79.599999999999994"/>
    <n v="1.4"/>
    <x v="0"/>
    <x v="2"/>
    <n v="27.448275862068964"/>
    <s v="Moderate"/>
    <s v="Low (0-2 hrs)"/>
  </r>
  <r>
    <n v="189"/>
    <n v="13"/>
    <n v="3.6"/>
    <n v="7.9"/>
    <n v="72.3"/>
    <n v="1.5"/>
    <x v="2"/>
    <x v="2"/>
    <n v="20.083333333333332"/>
    <s v="Moderate"/>
    <s v="Very High (&gt;6 hrs)"/>
  </r>
  <r>
    <n v="190"/>
    <n v="15"/>
    <n v="3.4"/>
    <n v="3.1"/>
    <n v="77.5"/>
    <n v="1.9"/>
    <x v="1"/>
    <x v="0"/>
    <n v="22.794117647058822"/>
    <s v="Moderate"/>
    <s v="Medium (2-4 hrs)"/>
  </r>
  <r>
    <n v="191"/>
    <n v="14"/>
    <n v="1.9"/>
    <n v="4.5999999999999996"/>
    <n v="80.099999999999994"/>
    <n v="1.1000000000000001"/>
    <x v="2"/>
    <x v="2"/>
    <n v="42.157894736842103"/>
    <s v="High"/>
    <s v="High (4-6 hrs)"/>
  </r>
  <r>
    <n v="192"/>
    <n v="17"/>
    <n v="1.2"/>
    <n v="6.5"/>
    <n v="64.900000000000006"/>
    <n v="2"/>
    <x v="2"/>
    <x v="1"/>
    <n v="54.083333333333343"/>
    <s v="High"/>
    <s v="Very High (&gt;6 hrs)"/>
  </r>
  <r>
    <n v="193"/>
    <n v="16"/>
    <n v="2.2000000000000002"/>
    <n v="6.2"/>
    <n v="66.7"/>
    <n v="2.8"/>
    <x v="2"/>
    <x v="0"/>
    <n v="30.318181818181817"/>
    <s v="Moderate"/>
    <s v="Very High (&gt;6 hrs)"/>
  </r>
  <r>
    <n v="194"/>
    <n v="14"/>
    <n v="5.8"/>
    <n v="7"/>
    <n v="69"/>
    <n v="1.8"/>
    <x v="2"/>
    <x v="2"/>
    <n v="11.896551724137931"/>
    <s v="Low"/>
    <s v="Very High (&gt;6 hrs)"/>
  </r>
  <r>
    <n v="195"/>
    <n v="16"/>
    <n v="1"/>
    <n v="1.7"/>
    <n v="65.2"/>
    <n v="0.9"/>
    <x v="0"/>
    <x v="0"/>
    <n v="65.2"/>
    <s v="Very High"/>
    <s v="Low (0-2 hrs)"/>
  </r>
  <r>
    <n v="196"/>
    <n v="15"/>
    <n v="1.7"/>
    <n v="2.2999999999999998"/>
    <n v="80.2"/>
    <n v="1"/>
    <x v="0"/>
    <x v="0"/>
    <n v="47.176470588235297"/>
    <s v="High"/>
    <s v="Medium (2-4 hrs)"/>
  </r>
  <r>
    <n v="197"/>
    <n v="15"/>
    <n v="2.9"/>
    <n v="4.3"/>
    <n v="63.7"/>
    <n v="1.3"/>
    <x v="2"/>
    <x v="0"/>
    <n v="21.965517241379313"/>
    <s v="Moderate"/>
    <s v="High (4-6 hrs)"/>
  </r>
  <r>
    <n v="198"/>
    <n v="13"/>
    <n v="2.4"/>
    <n v="5.3"/>
    <n v="82.5"/>
    <n v="1"/>
    <x v="2"/>
    <x v="2"/>
    <n v="34.375"/>
    <s v="Moderate"/>
    <s v="High (4-6 hrs)"/>
  </r>
  <r>
    <n v="199"/>
    <n v="17"/>
    <n v="2.2999999999999998"/>
    <n v="4"/>
    <n v="66.3"/>
    <n v="0.7"/>
    <x v="1"/>
    <x v="1"/>
    <n v="28.826086956521738"/>
    <s v="Moderate"/>
    <s v="Medium (2-4 hrs)"/>
  </r>
  <r>
    <n v="200"/>
    <n v="16"/>
    <n v="4.5"/>
    <n v="1.5"/>
    <n v="74.7"/>
    <n v="1.6"/>
    <x v="0"/>
    <x v="0"/>
    <n v="16.600000000000001"/>
    <s v="Low"/>
    <s v="Low (0-2 hrs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1C66B-959C-4DE1-B6B8-37E847B93F1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creen_Time">
  <location ref="A3:B7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st_Scores" fld="4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12705-E067-4B89-94DD-D863C2A0DF3A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creen_timing">
  <location ref="A3:B7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xtra_Curricular_Hours" fld="5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EA4F9-20C6-4FB0-A602-1610E3706AB8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_Group">
  <location ref="A3:B7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64"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st_Scores" fld="4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100FD-4025-4836-836F-D9AFC1C8E50E}" name="PivotTable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_Group">
  <location ref="N18:O22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164"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st_Scores" fld="4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CBD5B-5DF8-4954-BBD6-F96D69CD79E3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creen_timing">
  <location ref="N12:O16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xtra_Curricular_Hours" fld="5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06622-5DB6-4B01-BD6C-22D488462132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creen_Time">
  <location ref="N6:O10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st_Scores" fld="4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4CBB2-C365-4522-A183-0085227465DB}" name="STUDENT_DATA" displayName="STUDENT_DATA" ref="A1:K201" totalsRowShown="0">
  <autoFilter ref="A1:K201" xr:uid="{4CC4CBB2-C365-4522-A183-0085227465DB}"/>
  <tableColumns count="11">
    <tableColumn id="1" xr3:uid="{128E9260-97B5-400A-ADB0-A1E543DD7B23}" name="Student_ID"/>
    <tableColumn id="2" xr3:uid="{66D52843-06C8-472F-88EE-47EA69794F80}" name="Age"/>
    <tableColumn id="3" xr3:uid="{FF716833-820A-497D-87AD-928A52EE767B}" name="Study_Hours"/>
    <tableColumn id="4" xr3:uid="{C090291A-AD7C-4448-80F5-29F75120BAB7}" name="Screen_Time"/>
    <tableColumn id="5" xr3:uid="{0A8A8B4C-B733-4108-BA6F-7F708ABDEFEF}" name="Test_Scores"/>
    <tableColumn id="6" xr3:uid="{3E35DB85-0A82-4941-B4EA-A5D4D9EACBD7}" name="Extra_Curricular_Hours"/>
    <tableColumn id="8" xr3:uid="{5F52AB8D-D421-42E5-BED0-A1762E3E533F}" name="Screen_Time_Category">
      <calculatedColumnFormula>IF(D2&lt;3,"Low",IF(D2&lt;=4,"Moderate","High"))</calculatedColumnFormula>
    </tableColumn>
    <tableColumn id="9" xr3:uid="{36FC9F9B-874B-41DE-BA46-5971695CC2D8}" name="Age_Group">
      <calculatedColumnFormula>IF(B2&lt;=14,"13-14",IF(B2&lt;=16,"15-16","17+"))</calculatedColumnFormula>
    </tableColumn>
    <tableColumn id="10" xr3:uid="{8C012602-4CB1-4552-97E8-3E09BA2AFFD0}" name="Study_Efficiency" dataDxfId="1">
      <calculatedColumnFormula>IF(C2=0,"NA",E2/C2)</calculatedColumnFormula>
    </tableColumn>
    <tableColumn id="12" xr3:uid="{D6D4E141-B776-474D-9847-B6398CF9BA20}" name="Study_Efficiency_Category" dataDxfId="0">
      <calculatedColumnFormula>IF(I2="NA","NA",
   IF(I2&lt;20,"Low",
   IF(I2&lt;=40,"Moderate",
   IF(I2&lt;=60,"High","Very High"))))</calculatedColumnFormula>
    </tableColumn>
    <tableColumn id="11" xr3:uid="{53AC97DC-2097-4AC5-A754-9E502AAA7008}" name="Scores_by_Screen">
      <calculatedColumnFormula>IF(D2&lt;=2,"Low (0-2 hrs)",IF(D2&lt;=4,"Medium (2-4 hrs)",IF(D2&lt;=6,"High (4-6 hrs)","Very High (&gt;6 hrs)")))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D9E0-F70B-4AFB-821A-C94E47E090B4}">
  <dimension ref="A3:B7"/>
  <sheetViews>
    <sheetView workbookViewId="0">
      <selection activeCell="B13" sqref="B13"/>
    </sheetView>
  </sheetViews>
  <sheetFormatPr defaultRowHeight="15" x14ac:dyDescent="0.25"/>
  <cols>
    <col min="1" max="1" width="13.42578125" bestFit="1" customWidth="1"/>
    <col min="2" max="2" width="22.140625" bestFit="1" customWidth="1"/>
  </cols>
  <sheetData>
    <row r="3" spans="1:2" x14ac:dyDescent="0.25">
      <c r="A3" s="2" t="s">
        <v>3</v>
      </c>
      <c r="B3" t="s">
        <v>21</v>
      </c>
    </row>
    <row r="4" spans="1:2" x14ac:dyDescent="0.25">
      <c r="A4" s="3" t="s">
        <v>17</v>
      </c>
      <c r="B4" s="4">
        <v>72.481818181818213</v>
      </c>
    </row>
    <row r="5" spans="1:2" x14ac:dyDescent="0.25">
      <c r="A5" s="3" t="s">
        <v>15</v>
      </c>
      <c r="B5" s="4">
        <v>68.834693877551018</v>
      </c>
    </row>
    <row r="6" spans="1:2" x14ac:dyDescent="0.25">
      <c r="A6" s="3" t="s">
        <v>16</v>
      </c>
      <c r="B6" s="4">
        <v>69.892307692307682</v>
      </c>
    </row>
    <row r="7" spans="1:2" x14ac:dyDescent="0.25">
      <c r="A7" s="3" t="s">
        <v>14</v>
      </c>
      <c r="B7" s="4">
        <v>70.915000000000049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FF72-94BF-4F28-A42C-66BA6AAFAC0B}">
  <dimension ref="A3:B7"/>
  <sheetViews>
    <sheetView tabSelected="1" workbookViewId="0">
      <selection activeCell="A3" sqref="A3:B7"/>
    </sheetView>
  </sheetViews>
  <sheetFormatPr defaultRowHeight="15" x14ac:dyDescent="0.25"/>
  <cols>
    <col min="1" max="1" width="13.42578125" bestFit="1" customWidth="1"/>
    <col min="2" max="2" width="32.28515625" bestFit="1" customWidth="1"/>
  </cols>
  <sheetData>
    <row r="3" spans="1:2" x14ac:dyDescent="0.25">
      <c r="A3" s="2" t="s">
        <v>23</v>
      </c>
      <c r="B3" t="s">
        <v>22</v>
      </c>
    </row>
    <row r="4" spans="1:2" x14ac:dyDescent="0.25">
      <c r="A4" s="3" t="s">
        <v>17</v>
      </c>
      <c r="B4" s="4">
        <v>1.6404040404040408</v>
      </c>
    </row>
    <row r="5" spans="1:2" x14ac:dyDescent="0.25">
      <c r="A5" s="3" t="s">
        <v>15</v>
      </c>
      <c r="B5" s="4">
        <v>1.4040816326530614</v>
      </c>
    </row>
    <row r="6" spans="1:2" x14ac:dyDescent="0.25">
      <c r="A6" s="3" t="s">
        <v>16</v>
      </c>
      <c r="B6" s="4">
        <v>1.4750000000000001</v>
      </c>
    </row>
    <row r="7" spans="1:2" x14ac:dyDescent="0.25">
      <c r="A7" s="3" t="s">
        <v>14</v>
      </c>
      <c r="B7" s="4">
        <v>1.5395000000000001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ADCE-B7FC-43FD-80AF-56439235EC33}">
  <dimension ref="A3:B7"/>
  <sheetViews>
    <sheetView workbookViewId="0">
      <selection activeCell="A3" sqref="A3:B7"/>
    </sheetView>
  </sheetViews>
  <sheetFormatPr defaultRowHeight="15" x14ac:dyDescent="0.25"/>
  <cols>
    <col min="1" max="1" width="13.42578125" bestFit="1" customWidth="1"/>
    <col min="2" max="2" width="22.140625" bestFit="1" customWidth="1"/>
  </cols>
  <sheetData>
    <row r="3" spans="1:2" x14ac:dyDescent="0.25">
      <c r="A3" s="2" t="s">
        <v>10</v>
      </c>
      <c r="B3" t="s">
        <v>21</v>
      </c>
    </row>
    <row r="4" spans="1:2" x14ac:dyDescent="0.25">
      <c r="A4" s="3" t="s">
        <v>18</v>
      </c>
      <c r="B4" s="4">
        <v>72.23846153846155</v>
      </c>
    </row>
    <row r="5" spans="1:2" x14ac:dyDescent="0.25">
      <c r="A5" s="3" t="s">
        <v>19</v>
      </c>
      <c r="B5" s="4">
        <v>70.749999999999986</v>
      </c>
    </row>
    <row r="6" spans="1:2" x14ac:dyDescent="0.25">
      <c r="A6" s="3" t="s">
        <v>20</v>
      </c>
      <c r="B6" s="4">
        <v>68.441666666666663</v>
      </c>
    </row>
    <row r="7" spans="1:2" x14ac:dyDescent="0.25">
      <c r="A7" s="3" t="s">
        <v>14</v>
      </c>
      <c r="B7" s="4">
        <v>70.91500000000002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7E9F-5D8A-4FCA-B5F8-F3C086A2F0B1}">
  <dimension ref="A1:P201"/>
  <sheetViews>
    <sheetView topLeftCell="A2" workbookViewId="0">
      <selection sqref="A1:K201"/>
    </sheetView>
  </sheetViews>
  <sheetFormatPr defaultRowHeight="15" x14ac:dyDescent="0.25"/>
  <cols>
    <col min="1" max="1" width="13.140625" customWidth="1"/>
    <col min="3" max="3" width="14.5703125" customWidth="1"/>
    <col min="4" max="4" width="14.7109375" customWidth="1"/>
    <col min="5" max="5" width="14" customWidth="1"/>
    <col min="6" max="6" width="23.85546875" customWidth="1"/>
    <col min="7" max="7" width="24.28515625" bestFit="1" customWidth="1"/>
    <col min="8" max="8" width="13" bestFit="1" customWidth="1"/>
    <col min="9" max="9" width="18" style="1" bestFit="1" customWidth="1"/>
    <col min="10" max="10" width="18" style="1" customWidth="1"/>
    <col min="11" max="11" width="1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s="1" t="s">
        <v>11</v>
      </c>
      <c r="J1" s="1" t="s">
        <v>13</v>
      </c>
      <c r="K1" t="s">
        <v>12</v>
      </c>
    </row>
    <row r="2" spans="1:16" x14ac:dyDescent="0.25">
      <c r="A2">
        <v>1</v>
      </c>
      <c r="B2">
        <v>16</v>
      </c>
      <c r="C2">
        <v>2.5</v>
      </c>
      <c r="D2">
        <v>2.7</v>
      </c>
      <c r="E2">
        <v>75</v>
      </c>
      <c r="F2">
        <v>1.6</v>
      </c>
      <c r="G2" t="str">
        <f>IF(D2&lt;3,"Low",IF(D2&lt;=4,"Moderate","High"))</f>
        <v>Low</v>
      </c>
      <c r="H2" t="str">
        <f>IF(B2&lt;=14,"13-14",IF(B2&lt;=16,"15-16","17+"))</f>
        <v>15-16</v>
      </c>
      <c r="I2" s="1">
        <f>IF(C2=0,"NA",E2/C2)</f>
        <v>30</v>
      </c>
      <c r="J2" s="1" t="str">
        <f>IF(I2="NA","NA",
   IF(I2&lt;20,"Low",
   IF(I2&lt;=40,"Moderate",
   IF(I2&lt;=60,"High","Very High"))))</f>
        <v>Moderate</v>
      </c>
      <c r="K2" t="str">
        <f>IF(D2&lt;=2,"Low (0-2 hrs)",IF(D2&lt;=4,"Medium (2-4 hrs)",IF(D2&lt;=6,"High (4-6 hrs)","Very High (&gt;6 hrs)")))</f>
        <v>Medium (2-4 hrs)</v>
      </c>
      <c r="M2" t="s">
        <v>6</v>
      </c>
      <c r="P2">
        <f>AVERAGE(C:C)</f>
        <v>2.5469999999999993</v>
      </c>
    </row>
    <row r="3" spans="1:16" x14ac:dyDescent="0.25">
      <c r="A3">
        <v>2</v>
      </c>
      <c r="B3">
        <v>17</v>
      </c>
      <c r="C3">
        <v>2.7</v>
      </c>
      <c r="D3">
        <v>4</v>
      </c>
      <c r="E3">
        <v>68.099999999999994</v>
      </c>
      <c r="F3">
        <v>0.7</v>
      </c>
      <c r="G3" t="str">
        <f t="shared" ref="G3:G66" si="0">IF(D3&lt;3,"Low",IF(D3&lt;=4,"Moderate","High"))</f>
        <v>Moderate</v>
      </c>
      <c r="H3" t="str">
        <f t="shared" ref="H3:H66" si="1">IF(B3&lt;=14,"13-14",IF(B3&lt;=16,"15-16","17+"))</f>
        <v>17+</v>
      </c>
      <c r="I3" s="1">
        <f t="shared" ref="I3:I66" si="2">IF(C3=0,"NA",E3/C3)</f>
        <v>25.222222222222218</v>
      </c>
      <c r="J3" s="1" t="str">
        <f t="shared" ref="J3:J66" si="3">IF(I3="NA","NA",
   IF(I3&lt;20,"Low",
   IF(I3&lt;=40,"Moderate",
   IF(I3&lt;=60,"High","Very High"))))</f>
        <v>Moderate</v>
      </c>
      <c r="K3" t="str">
        <f t="shared" ref="K3:K66" si="4">IF(D3&lt;=2,"Low (0-2 hrs)",IF(D3&lt;=4,"Medium (2-4 hrs)",IF(D3&lt;=6,"High (4-6 hrs)","Very High (&gt;6 hrs)")))</f>
        <v>Medium (2-4 hrs)</v>
      </c>
    </row>
    <row r="4" spans="1:16" x14ac:dyDescent="0.25">
      <c r="A4">
        <v>3</v>
      </c>
      <c r="B4">
        <v>15</v>
      </c>
      <c r="C4">
        <v>3</v>
      </c>
      <c r="D4">
        <v>4.3</v>
      </c>
      <c r="E4">
        <v>67.900000000000006</v>
      </c>
      <c r="F4">
        <v>1.5</v>
      </c>
      <c r="G4" t="str">
        <f t="shared" si="0"/>
        <v>High</v>
      </c>
      <c r="H4" t="str">
        <f t="shared" si="1"/>
        <v>15-16</v>
      </c>
      <c r="I4" s="1">
        <f t="shared" si="2"/>
        <v>22.633333333333336</v>
      </c>
      <c r="J4" s="1" t="str">
        <f t="shared" si="3"/>
        <v>Moderate</v>
      </c>
      <c r="K4" t="str">
        <f t="shared" si="4"/>
        <v>High (4-6 hrs)</v>
      </c>
      <c r="M4" t="s">
        <v>7</v>
      </c>
      <c r="P4">
        <f>AVERAGE(D:D)</f>
        <v>4.0070000000000006</v>
      </c>
    </row>
    <row r="5" spans="1:16" x14ac:dyDescent="0.25">
      <c r="A5">
        <v>4</v>
      </c>
      <c r="B5">
        <v>17</v>
      </c>
      <c r="C5">
        <v>3</v>
      </c>
      <c r="D5">
        <v>2.8</v>
      </c>
      <c r="E5">
        <v>47.2</v>
      </c>
      <c r="F5">
        <v>1.8</v>
      </c>
      <c r="G5" t="str">
        <f t="shared" si="0"/>
        <v>Low</v>
      </c>
      <c r="H5" t="str">
        <f t="shared" si="1"/>
        <v>17+</v>
      </c>
      <c r="I5" s="1">
        <f t="shared" si="2"/>
        <v>15.733333333333334</v>
      </c>
      <c r="J5" s="1" t="str">
        <f t="shared" si="3"/>
        <v>Low</v>
      </c>
      <c r="K5" t="str">
        <f t="shared" si="4"/>
        <v>Medium (2-4 hrs)</v>
      </c>
    </row>
    <row r="6" spans="1:16" x14ac:dyDescent="0.25">
      <c r="A6">
        <v>5</v>
      </c>
      <c r="B6">
        <v>17</v>
      </c>
      <c r="C6">
        <v>2.5</v>
      </c>
      <c r="D6">
        <v>1.8</v>
      </c>
      <c r="E6">
        <v>78</v>
      </c>
      <c r="F6">
        <v>1.4</v>
      </c>
      <c r="G6" t="str">
        <f t="shared" si="0"/>
        <v>Low</v>
      </c>
      <c r="H6" t="str">
        <f t="shared" si="1"/>
        <v>17+</v>
      </c>
      <c r="I6" s="1">
        <f t="shared" si="2"/>
        <v>31.2</v>
      </c>
      <c r="J6" s="1" t="str">
        <f t="shared" si="3"/>
        <v>Moderate</v>
      </c>
      <c r="K6" t="str">
        <f t="shared" si="4"/>
        <v>Low (0-2 hrs)</v>
      </c>
      <c r="M6" t="s">
        <v>8</v>
      </c>
      <c r="P6">
        <f>AVERAGE(E:E)</f>
        <v>70.914999999999992</v>
      </c>
    </row>
    <row r="7" spans="1:16" x14ac:dyDescent="0.25">
      <c r="A7">
        <v>6</v>
      </c>
      <c r="B7">
        <v>14</v>
      </c>
      <c r="C7">
        <v>1.3</v>
      </c>
      <c r="D7">
        <v>4.4000000000000004</v>
      </c>
      <c r="E7">
        <v>71.5</v>
      </c>
      <c r="F7">
        <v>0.4</v>
      </c>
      <c r="G7" t="str">
        <f t="shared" si="0"/>
        <v>High</v>
      </c>
      <c r="H7" t="str">
        <f t="shared" si="1"/>
        <v>13-14</v>
      </c>
      <c r="I7" s="1">
        <f t="shared" si="2"/>
        <v>55</v>
      </c>
      <c r="J7" s="1" t="str">
        <f t="shared" si="3"/>
        <v>High</v>
      </c>
      <c r="K7" t="str">
        <f t="shared" si="4"/>
        <v>High (4-6 hrs)</v>
      </c>
    </row>
    <row r="8" spans="1:16" x14ac:dyDescent="0.25">
      <c r="A8">
        <v>7</v>
      </c>
      <c r="B8">
        <v>15</v>
      </c>
      <c r="C8">
        <v>3.3</v>
      </c>
      <c r="D8">
        <v>6.7</v>
      </c>
      <c r="E8">
        <v>88</v>
      </c>
      <c r="F8">
        <v>2.9</v>
      </c>
      <c r="G8" t="str">
        <f t="shared" si="0"/>
        <v>High</v>
      </c>
      <c r="H8" t="str">
        <f t="shared" si="1"/>
        <v>15-16</v>
      </c>
      <c r="I8" s="1">
        <f t="shared" si="2"/>
        <v>26.666666666666668</v>
      </c>
      <c r="J8" s="1" t="str">
        <f t="shared" si="3"/>
        <v>Moderate</v>
      </c>
      <c r="K8" t="str">
        <f t="shared" si="4"/>
        <v>Very High (&gt;6 hrs)</v>
      </c>
    </row>
    <row r="9" spans="1:16" x14ac:dyDescent="0.25">
      <c r="A9">
        <v>8</v>
      </c>
      <c r="B9">
        <v>15</v>
      </c>
      <c r="C9">
        <v>2.9</v>
      </c>
      <c r="D9">
        <v>4.5999999999999996</v>
      </c>
      <c r="E9">
        <v>69.3</v>
      </c>
      <c r="F9">
        <v>1.6</v>
      </c>
      <c r="G9" t="str">
        <f t="shared" si="0"/>
        <v>High</v>
      </c>
      <c r="H9" t="str">
        <f t="shared" si="1"/>
        <v>15-16</v>
      </c>
      <c r="I9" s="1">
        <f t="shared" si="2"/>
        <v>23.896551724137932</v>
      </c>
      <c r="J9" s="1" t="str">
        <f t="shared" si="3"/>
        <v>Moderate</v>
      </c>
      <c r="K9" t="str">
        <f t="shared" si="4"/>
        <v>High (4-6 hrs)</v>
      </c>
    </row>
    <row r="10" spans="1:16" x14ac:dyDescent="0.25">
      <c r="A10">
        <v>9</v>
      </c>
      <c r="B10">
        <v>15</v>
      </c>
      <c r="C10">
        <v>1.4</v>
      </c>
      <c r="D10">
        <v>4.0999999999999996</v>
      </c>
      <c r="E10">
        <v>75.7</v>
      </c>
      <c r="F10">
        <v>0.9</v>
      </c>
      <c r="G10" t="str">
        <f t="shared" si="0"/>
        <v>High</v>
      </c>
      <c r="H10" t="str">
        <f t="shared" si="1"/>
        <v>15-16</v>
      </c>
      <c r="I10" s="1">
        <f t="shared" si="2"/>
        <v>54.071428571428577</v>
      </c>
      <c r="J10" s="1" t="str">
        <f t="shared" si="3"/>
        <v>High</v>
      </c>
      <c r="K10" t="str">
        <f t="shared" si="4"/>
        <v>High (4-6 hrs)</v>
      </c>
    </row>
    <row r="11" spans="1:16" x14ac:dyDescent="0.25">
      <c r="A11">
        <v>10</v>
      </c>
      <c r="B11">
        <v>17</v>
      </c>
      <c r="C11">
        <v>1.8</v>
      </c>
      <c r="D11">
        <v>4.0999999999999996</v>
      </c>
      <c r="E11">
        <v>78.3</v>
      </c>
      <c r="F11">
        <v>2.8</v>
      </c>
      <c r="G11" t="str">
        <f t="shared" si="0"/>
        <v>High</v>
      </c>
      <c r="H11" t="str">
        <f t="shared" si="1"/>
        <v>17+</v>
      </c>
      <c r="I11" s="1">
        <f t="shared" si="2"/>
        <v>43.5</v>
      </c>
      <c r="J11" s="1" t="str">
        <f t="shared" si="3"/>
        <v>High</v>
      </c>
      <c r="K11" t="str">
        <f t="shared" si="4"/>
        <v>High (4-6 hrs)</v>
      </c>
    </row>
    <row r="12" spans="1:16" x14ac:dyDescent="0.25">
      <c r="A12">
        <v>11</v>
      </c>
      <c r="B12">
        <v>16</v>
      </c>
      <c r="C12">
        <v>3.4</v>
      </c>
      <c r="D12">
        <v>3.6</v>
      </c>
      <c r="E12">
        <v>52.5</v>
      </c>
      <c r="F12">
        <v>2</v>
      </c>
      <c r="G12" t="str">
        <f t="shared" si="0"/>
        <v>Moderate</v>
      </c>
      <c r="H12" t="str">
        <f t="shared" si="1"/>
        <v>15-16</v>
      </c>
      <c r="I12" s="1">
        <f t="shared" si="2"/>
        <v>15.441176470588236</v>
      </c>
      <c r="J12" s="1" t="str">
        <f t="shared" si="3"/>
        <v>Low</v>
      </c>
      <c r="K12" t="str">
        <f t="shared" si="4"/>
        <v>Medium (2-4 hrs)</v>
      </c>
    </row>
    <row r="13" spans="1:16" x14ac:dyDescent="0.25">
      <c r="A13">
        <v>12</v>
      </c>
      <c r="B13">
        <v>15</v>
      </c>
      <c r="C13">
        <v>3.1</v>
      </c>
      <c r="D13">
        <v>5.8</v>
      </c>
      <c r="E13">
        <v>96.2</v>
      </c>
      <c r="F13">
        <v>0.5</v>
      </c>
      <c r="G13" t="str">
        <f t="shared" si="0"/>
        <v>High</v>
      </c>
      <c r="H13" t="str">
        <f t="shared" si="1"/>
        <v>15-16</v>
      </c>
      <c r="I13" s="1">
        <f t="shared" si="2"/>
        <v>31.032258064516128</v>
      </c>
      <c r="J13" s="1" t="str">
        <f t="shared" si="3"/>
        <v>Moderate</v>
      </c>
      <c r="K13" t="str">
        <f t="shared" si="4"/>
        <v>High (4-6 hrs)</v>
      </c>
    </row>
    <row r="14" spans="1:16" x14ac:dyDescent="0.25">
      <c r="A14">
        <v>13</v>
      </c>
      <c r="B14">
        <v>17</v>
      </c>
      <c r="C14">
        <v>1.8</v>
      </c>
      <c r="D14">
        <v>4</v>
      </c>
      <c r="E14">
        <v>65.7</v>
      </c>
      <c r="F14">
        <v>0.7</v>
      </c>
      <c r="G14" t="str">
        <f t="shared" si="0"/>
        <v>Moderate</v>
      </c>
      <c r="H14" t="str">
        <f t="shared" si="1"/>
        <v>17+</v>
      </c>
      <c r="I14" s="1">
        <f t="shared" si="2"/>
        <v>36.5</v>
      </c>
      <c r="J14" s="1" t="str">
        <f t="shared" si="3"/>
        <v>Moderate</v>
      </c>
      <c r="K14" t="str">
        <f t="shared" si="4"/>
        <v>Medium (2-4 hrs)</v>
      </c>
    </row>
    <row r="15" spans="1:16" x14ac:dyDescent="0.25">
      <c r="A15">
        <v>14</v>
      </c>
      <c r="B15">
        <v>14</v>
      </c>
      <c r="C15">
        <v>2.2000000000000002</v>
      </c>
      <c r="D15">
        <v>2</v>
      </c>
      <c r="E15">
        <v>74.900000000000006</v>
      </c>
      <c r="F15">
        <v>1.3</v>
      </c>
      <c r="G15" t="str">
        <f t="shared" si="0"/>
        <v>Low</v>
      </c>
      <c r="H15" t="str">
        <f t="shared" si="1"/>
        <v>13-14</v>
      </c>
      <c r="I15" s="1">
        <f t="shared" si="2"/>
        <v>34.045454545454547</v>
      </c>
      <c r="J15" s="1" t="str">
        <f t="shared" si="3"/>
        <v>Moderate</v>
      </c>
      <c r="K15" t="str">
        <f t="shared" si="4"/>
        <v>Low (0-2 hrs)</v>
      </c>
    </row>
    <row r="16" spans="1:16" x14ac:dyDescent="0.25">
      <c r="A16">
        <v>15</v>
      </c>
      <c r="B16">
        <v>16</v>
      </c>
      <c r="C16">
        <v>2.4</v>
      </c>
      <c r="D16">
        <v>1.6</v>
      </c>
      <c r="E16">
        <v>76.400000000000006</v>
      </c>
      <c r="F16">
        <v>1.7</v>
      </c>
      <c r="G16" t="str">
        <f t="shared" si="0"/>
        <v>Low</v>
      </c>
      <c r="H16" t="str">
        <f t="shared" si="1"/>
        <v>15-16</v>
      </c>
      <c r="I16" s="1">
        <f t="shared" si="2"/>
        <v>31.833333333333336</v>
      </c>
      <c r="J16" s="1" t="str">
        <f t="shared" si="3"/>
        <v>Moderate</v>
      </c>
      <c r="K16" t="str">
        <f t="shared" si="4"/>
        <v>Low (0-2 hrs)</v>
      </c>
    </row>
    <row r="17" spans="1:11" x14ac:dyDescent="0.25">
      <c r="A17">
        <v>16</v>
      </c>
      <c r="B17">
        <v>14</v>
      </c>
      <c r="C17">
        <v>3.1</v>
      </c>
      <c r="D17">
        <v>4.0999999999999996</v>
      </c>
      <c r="E17">
        <v>61.9</v>
      </c>
      <c r="F17">
        <v>2</v>
      </c>
      <c r="G17" t="str">
        <f t="shared" si="0"/>
        <v>High</v>
      </c>
      <c r="H17" t="str">
        <f t="shared" si="1"/>
        <v>13-14</v>
      </c>
      <c r="I17" s="1">
        <f t="shared" si="2"/>
        <v>19.967741935483868</v>
      </c>
      <c r="J17" s="1" t="str">
        <f t="shared" si="3"/>
        <v>Low</v>
      </c>
      <c r="K17" t="str">
        <f t="shared" si="4"/>
        <v>High (4-6 hrs)</v>
      </c>
    </row>
    <row r="18" spans="1:11" x14ac:dyDescent="0.25">
      <c r="A18">
        <v>17</v>
      </c>
      <c r="B18">
        <v>16</v>
      </c>
      <c r="C18">
        <v>3.7</v>
      </c>
      <c r="D18">
        <v>5.6</v>
      </c>
      <c r="E18">
        <v>88.5</v>
      </c>
      <c r="F18">
        <v>2.2999999999999998</v>
      </c>
      <c r="G18" t="str">
        <f t="shared" si="0"/>
        <v>High</v>
      </c>
      <c r="H18" t="str">
        <f t="shared" si="1"/>
        <v>15-16</v>
      </c>
      <c r="I18" s="1">
        <f t="shared" si="2"/>
        <v>23.918918918918919</v>
      </c>
      <c r="J18" s="1" t="str">
        <f t="shared" si="3"/>
        <v>Moderate</v>
      </c>
      <c r="K18" t="str">
        <f t="shared" si="4"/>
        <v>High (4-6 hrs)</v>
      </c>
    </row>
    <row r="19" spans="1:11" x14ac:dyDescent="0.25">
      <c r="A19">
        <v>18</v>
      </c>
      <c r="B19">
        <v>17</v>
      </c>
      <c r="C19">
        <v>2.6</v>
      </c>
      <c r="D19">
        <v>4.4000000000000004</v>
      </c>
      <c r="E19">
        <v>72.7</v>
      </c>
      <c r="F19">
        <v>1.9</v>
      </c>
      <c r="G19" t="str">
        <f t="shared" si="0"/>
        <v>High</v>
      </c>
      <c r="H19" t="str">
        <f t="shared" si="1"/>
        <v>17+</v>
      </c>
      <c r="I19" s="1">
        <f t="shared" si="2"/>
        <v>27.961538461538463</v>
      </c>
      <c r="J19" s="1" t="str">
        <f t="shared" si="3"/>
        <v>Moderate</v>
      </c>
      <c r="K19" t="str">
        <f t="shared" si="4"/>
        <v>High (4-6 hrs)</v>
      </c>
    </row>
    <row r="20" spans="1:11" x14ac:dyDescent="0.25">
      <c r="A20">
        <v>19</v>
      </c>
      <c r="B20">
        <v>13</v>
      </c>
      <c r="C20">
        <v>2.5</v>
      </c>
      <c r="D20">
        <v>3.5</v>
      </c>
      <c r="E20">
        <v>67.900000000000006</v>
      </c>
      <c r="F20">
        <v>2.6</v>
      </c>
      <c r="G20" t="str">
        <f t="shared" si="0"/>
        <v>Moderate</v>
      </c>
      <c r="H20" t="str">
        <f t="shared" si="1"/>
        <v>13-14</v>
      </c>
      <c r="I20" s="1">
        <f t="shared" si="2"/>
        <v>27.160000000000004</v>
      </c>
      <c r="J20" s="1" t="str">
        <f t="shared" si="3"/>
        <v>Moderate</v>
      </c>
      <c r="K20" t="str">
        <f t="shared" si="4"/>
        <v>Medium (2-4 hrs)</v>
      </c>
    </row>
    <row r="21" spans="1:11" x14ac:dyDescent="0.25">
      <c r="A21">
        <v>20</v>
      </c>
      <c r="B21">
        <v>16</v>
      </c>
      <c r="C21">
        <v>3.4</v>
      </c>
      <c r="D21">
        <v>4.7</v>
      </c>
      <c r="E21">
        <v>71.400000000000006</v>
      </c>
      <c r="F21">
        <v>1.6</v>
      </c>
      <c r="G21" t="str">
        <f t="shared" si="0"/>
        <v>High</v>
      </c>
      <c r="H21" t="str">
        <f t="shared" si="1"/>
        <v>15-16</v>
      </c>
      <c r="I21" s="1">
        <f t="shared" si="2"/>
        <v>21.000000000000004</v>
      </c>
      <c r="J21" s="1" t="str">
        <f t="shared" si="3"/>
        <v>Moderate</v>
      </c>
      <c r="K21" t="str">
        <f t="shared" si="4"/>
        <v>High (4-6 hrs)</v>
      </c>
    </row>
    <row r="22" spans="1:11" x14ac:dyDescent="0.25">
      <c r="A22">
        <v>21</v>
      </c>
      <c r="B22">
        <v>14</v>
      </c>
      <c r="C22">
        <v>2.7</v>
      </c>
      <c r="D22">
        <v>4.3</v>
      </c>
      <c r="E22">
        <v>77.599999999999994</v>
      </c>
      <c r="F22">
        <v>0.9</v>
      </c>
      <c r="G22" t="str">
        <f t="shared" si="0"/>
        <v>High</v>
      </c>
      <c r="H22" t="str">
        <f t="shared" si="1"/>
        <v>13-14</v>
      </c>
      <c r="I22" s="1">
        <f t="shared" si="2"/>
        <v>28.740740740740737</v>
      </c>
      <c r="J22" s="1" t="str">
        <f t="shared" si="3"/>
        <v>Moderate</v>
      </c>
      <c r="K22" t="str">
        <f t="shared" si="4"/>
        <v>High (4-6 hrs)</v>
      </c>
    </row>
    <row r="23" spans="1:11" x14ac:dyDescent="0.25">
      <c r="A23">
        <v>22</v>
      </c>
      <c r="B23">
        <v>17</v>
      </c>
      <c r="C23">
        <v>1.1000000000000001</v>
      </c>
      <c r="D23">
        <v>5.2</v>
      </c>
      <c r="E23">
        <v>70.099999999999994</v>
      </c>
      <c r="F23">
        <v>1.5</v>
      </c>
      <c r="G23" t="str">
        <f t="shared" si="0"/>
        <v>High</v>
      </c>
      <c r="H23" t="str">
        <f t="shared" si="1"/>
        <v>17+</v>
      </c>
      <c r="I23" s="1">
        <f t="shared" si="2"/>
        <v>63.72727272727272</v>
      </c>
      <c r="J23" s="1" t="str">
        <f t="shared" si="3"/>
        <v>Very High</v>
      </c>
      <c r="K23" t="str">
        <f t="shared" si="4"/>
        <v>High (4-6 hrs)</v>
      </c>
    </row>
    <row r="24" spans="1:11" x14ac:dyDescent="0.25">
      <c r="A24">
        <v>23</v>
      </c>
      <c r="B24">
        <v>16</v>
      </c>
      <c r="C24">
        <v>1.5</v>
      </c>
      <c r="D24">
        <v>6</v>
      </c>
      <c r="E24">
        <v>78.8</v>
      </c>
      <c r="F24">
        <v>1.4</v>
      </c>
      <c r="G24" t="str">
        <f t="shared" si="0"/>
        <v>High</v>
      </c>
      <c r="H24" t="str">
        <f t="shared" si="1"/>
        <v>15-16</v>
      </c>
      <c r="I24" s="1">
        <f t="shared" si="2"/>
        <v>52.533333333333331</v>
      </c>
      <c r="J24" s="1" t="str">
        <f t="shared" si="3"/>
        <v>High</v>
      </c>
      <c r="K24" t="str">
        <f t="shared" si="4"/>
        <v>High (4-6 hrs)</v>
      </c>
    </row>
    <row r="25" spans="1:11" x14ac:dyDescent="0.25">
      <c r="A25">
        <v>24</v>
      </c>
      <c r="B25">
        <v>13</v>
      </c>
      <c r="C25">
        <v>3.2</v>
      </c>
      <c r="D25">
        <v>2.6</v>
      </c>
      <c r="E25">
        <v>53.2</v>
      </c>
      <c r="F25">
        <v>0</v>
      </c>
      <c r="G25" t="str">
        <f t="shared" si="0"/>
        <v>Low</v>
      </c>
      <c r="H25" t="str">
        <f t="shared" si="1"/>
        <v>13-14</v>
      </c>
      <c r="I25" s="1">
        <f t="shared" si="2"/>
        <v>16.625</v>
      </c>
      <c r="J25" s="1" t="str">
        <f t="shared" si="3"/>
        <v>Low</v>
      </c>
      <c r="K25" t="str">
        <f t="shared" si="4"/>
        <v>Medium (2-4 hrs)</v>
      </c>
    </row>
    <row r="26" spans="1:11" x14ac:dyDescent="0.25">
      <c r="A26">
        <v>25</v>
      </c>
      <c r="B26">
        <v>13</v>
      </c>
      <c r="C26">
        <v>0.8</v>
      </c>
      <c r="D26">
        <v>0.5</v>
      </c>
      <c r="E26">
        <v>62.5</v>
      </c>
      <c r="F26">
        <v>1.1000000000000001</v>
      </c>
      <c r="G26" t="str">
        <f t="shared" si="0"/>
        <v>Low</v>
      </c>
      <c r="H26" t="str">
        <f t="shared" si="1"/>
        <v>13-14</v>
      </c>
      <c r="I26" s="1">
        <f t="shared" si="2"/>
        <v>78.125</v>
      </c>
      <c r="J26" s="1" t="str">
        <f t="shared" si="3"/>
        <v>Very High</v>
      </c>
      <c r="K26" t="str">
        <f t="shared" si="4"/>
        <v>Low (0-2 hrs)</v>
      </c>
    </row>
    <row r="27" spans="1:11" x14ac:dyDescent="0.25">
      <c r="A27">
        <v>26</v>
      </c>
      <c r="B27">
        <v>15</v>
      </c>
      <c r="C27">
        <v>2.6</v>
      </c>
      <c r="D27">
        <v>3.5</v>
      </c>
      <c r="E27">
        <v>48.6</v>
      </c>
      <c r="F27">
        <v>1.8</v>
      </c>
      <c r="G27" t="str">
        <f t="shared" si="0"/>
        <v>Moderate</v>
      </c>
      <c r="H27" t="str">
        <f t="shared" si="1"/>
        <v>15-16</v>
      </c>
      <c r="I27" s="1">
        <f t="shared" si="2"/>
        <v>18.692307692307693</v>
      </c>
      <c r="J27" s="1" t="str">
        <f t="shared" si="3"/>
        <v>Low</v>
      </c>
      <c r="K27" t="str">
        <f t="shared" si="4"/>
        <v>Medium (2-4 hrs)</v>
      </c>
    </row>
    <row r="28" spans="1:11" x14ac:dyDescent="0.25">
      <c r="A28">
        <v>27</v>
      </c>
      <c r="B28">
        <v>15</v>
      </c>
      <c r="C28">
        <v>3.5</v>
      </c>
      <c r="D28">
        <v>2.5</v>
      </c>
      <c r="E28">
        <v>90</v>
      </c>
      <c r="F28">
        <v>1.2</v>
      </c>
      <c r="G28" t="str">
        <f t="shared" si="0"/>
        <v>Low</v>
      </c>
      <c r="H28" t="str">
        <f t="shared" si="1"/>
        <v>15-16</v>
      </c>
      <c r="I28" s="1">
        <f t="shared" si="2"/>
        <v>25.714285714285715</v>
      </c>
      <c r="J28" s="1" t="str">
        <f t="shared" si="3"/>
        <v>Moderate</v>
      </c>
      <c r="K28" t="str">
        <f t="shared" si="4"/>
        <v>Medium (2-4 hrs)</v>
      </c>
    </row>
    <row r="29" spans="1:11" x14ac:dyDescent="0.25">
      <c r="A29">
        <v>28</v>
      </c>
      <c r="B29">
        <v>14</v>
      </c>
      <c r="C29">
        <v>2.7</v>
      </c>
      <c r="D29">
        <v>5.2</v>
      </c>
      <c r="E29">
        <v>89.8</v>
      </c>
      <c r="F29">
        <v>1</v>
      </c>
      <c r="G29" t="str">
        <f t="shared" si="0"/>
        <v>High</v>
      </c>
      <c r="H29" t="str">
        <f t="shared" si="1"/>
        <v>13-14</v>
      </c>
      <c r="I29" s="1">
        <f t="shared" si="2"/>
        <v>33.25925925925926</v>
      </c>
      <c r="J29" s="1" t="str">
        <f t="shared" si="3"/>
        <v>Moderate</v>
      </c>
      <c r="K29" t="str">
        <f t="shared" si="4"/>
        <v>High (4-6 hrs)</v>
      </c>
    </row>
    <row r="30" spans="1:11" x14ac:dyDescent="0.25">
      <c r="A30">
        <v>29</v>
      </c>
      <c r="B30">
        <v>16</v>
      </c>
      <c r="C30">
        <v>1.9</v>
      </c>
      <c r="D30">
        <v>2.9</v>
      </c>
      <c r="E30">
        <v>76.3</v>
      </c>
      <c r="F30">
        <v>2.2000000000000002</v>
      </c>
      <c r="G30" t="str">
        <f t="shared" si="0"/>
        <v>Low</v>
      </c>
      <c r="H30" t="str">
        <f t="shared" si="1"/>
        <v>15-16</v>
      </c>
      <c r="I30" s="1">
        <f t="shared" si="2"/>
        <v>40.157894736842103</v>
      </c>
      <c r="J30" s="1" t="str">
        <f t="shared" si="3"/>
        <v>High</v>
      </c>
      <c r="K30" t="str">
        <f t="shared" si="4"/>
        <v>Medium (2-4 hrs)</v>
      </c>
    </row>
    <row r="31" spans="1:11" x14ac:dyDescent="0.25">
      <c r="A31">
        <v>30</v>
      </c>
      <c r="B31">
        <v>16</v>
      </c>
      <c r="C31">
        <v>1.7</v>
      </c>
      <c r="D31">
        <v>1.2</v>
      </c>
      <c r="E31">
        <v>59.9</v>
      </c>
      <c r="F31">
        <v>0.8</v>
      </c>
      <c r="G31" t="str">
        <f t="shared" si="0"/>
        <v>Low</v>
      </c>
      <c r="H31" t="str">
        <f t="shared" si="1"/>
        <v>15-16</v>
      </c>
      <c r="I31" s="1">
        <f t="shared" si="2"/>
        <v>35.235294117647058</v>
      </c>
      <c r="J31" s="1" t="str">
        <f t="shared" si="3"/>
        <v>Moderate</v>
      </c>
      <c r="K31" t="str">
        <f t="shared" si="4"/>
        <v>Low (0-2 hrs)</v>
      </c>
    </row>
    <row r="32" spans="1:11" x14ac:dyDescent="0.25">
      <c r="A32">
        <v>31</v>
      </c>
      <c r="B32">
        <v>15</v>
      </c>
      <c r="C32">
        <v>3.3</v>
      </c>
      <c r="D32">
        <v>3.1</v>
      </c>
      <c r="E32">
        <v>93.9</v>
      </c>
      <c r="F32">
        <v>2.1</v>
      </c>
      <c r="G32" t="str">
        <f t="shared" si="0"/>
        <v>Moderate</v>
      </c>
      <c r="H32" t="str">
        <f t="shared" si="1"/>
        <v>15-16</v>
      </c>
      <c r="I32" s="1">
        <f t="shared" si="2"/>
        <v>28.454545454545457</v>
      </c>
      <c r="J32" s="1" t="str">
        <f t="shared" si="3"/>
        <v>Moderate</v>
      </c>
      <c r="K32" t="str">
        <f t="shared" si="4"/>
        <v>Medium (2-4 hrs)</v>
      </c>
    </row>
    <row r="33" spans="1:11" x14ac:dyDescent="0.25">
      <c r="A33">
        <v>32</v>
      </c>
      <c r="B33">
        <v>16</v>
      </c>
      <c r="C33">
        <v>3</v>
      </c>
      <c r="D33">
        <v>1.8</v>
      </c>
      <c r="E33">
        <v>64</v>
      </c>
      <c r="F33">
        <v>0.4</v>
      </c>
      <c r="G33" t="str">
        <f t="shared" si="0"/>
        <v>Low</v>
      </c>
      <c r="H33" t="str">
        <f t="shared" si="1"/>
        <v>15-16</v>
      </c>
      <c r="I33" s="1">
        <f t="shared" si="2"/>
        <v>21.333333333333332</v>
      </c>
      <c r="J33" s="1" t="str">
        <f t="shared" si="3"/>
        <v>Moderate</v>
      </c>
      <c r="K33" t="str">
        <f t="shared" si="4"/>
        <v>Low (0-2 hrs)</v>
      </c>
    </row>
    <row r="34" spans="1:11" x14ac:dyDescent="0.25">
      <c r="A34">
        <v>33</v>
      </c>
      <c r="B34">
        <v>16</v>
      </c>
      <c r="C34">
        <v>2.2000000000000002</v>
      </c>
      <c r="D34">
        <v>6.4</v>
      </c>
      <c r="E34">
        <v>67.900000000000006</v>
      </c>
      <c r="F34">
        <v>3.7</v>
      </c>
      <c r="G34" t="str">
        <f t="shared" si="0"/>
        <v>High</v>
      </c>
      <c r="H34" t="str">
        <f t="shared" si="1"/>
        <v>15-16</v>
      </c>
      <c r="I34" s="1">
        <f t="shared" si="2"/>
        <v>30.863636363636363</v>
      </c>
      <c r="J34" s="1" t="str">
        <f t="shared" si="3"/>
        <v>Moderate</v>
      </c>
      <c r="K34" t="str">
        <f t="shared" si="4"/>
        <v>Very High (&gt;6 hrs)</v>
      </c>
    </row>
    <row r="35" spans="1:11" x14ac:dyDescent="0.25">
      <c r="A35">
        <v>34</v>
      </c>
      <c r="B35">
        <v>13</v>
      </c>
      <c r="C35">
        <v>3.6</v>
      </c>
      <c r="D35">
        <v>4.7</v>
      </c>
      <c r="E35">
        <v>71.599999999999994</v>
      </c>
      <c r="F35">
        <v>1.3</v>
      </c>
      <c r="G35" t="str">
        <f t="shared" si="0"/>
        <v>High</v>
      </c>
      <c r="H35" t="str">
        <f t="shared" si="1"/>
        <v>13-14</v>
      </c>
      <c r="I35" s="1">
        <f t="shared" si="2"/>
        <v>19.888888888888886</v>
      </c>
      <c r="J35" s="1" t="str">
        <f t="shared" si="3"/>
        <v>Low</v>
      </c>
      <c r="K35" t="str">
        <f t="shared" si="4"/>
        <v>High (4-6 hrs)</v>
      </c>
    </row>
    <row r="36" spans="1:11" x14ac:dyDescent="0.25">
      <c r="A36">
        <v>35</v>
      </c>
      <c r="B36">
        <v>15</v>
      </c>
      <c r="C36">
        <v>3.4</v>
      </c>
      <c r="D36">
        <v>5</v>
      </c>
      <c r="E36">
        <v>74.5</v>
      </c>
      <c r="F36">
        <v>1.2</v>
      </c>
      <c r="G36" t="str">
        <f t="shared" si="0"/>
        <v>High</v>
      </c>
      <c r="H36" t="str">
        <f t="shared" si="1"/>
        <v>15-16</v>
      </c>
      <c r="I36" s="1">
        <f t="shared" si="2"/>
        <v>21.911764705882355</v>
      </c>
      <c r="J36" s="1" t="str">
        <f t="shared" si="3"/>
        <v>Moderate</v>
      </c>
      <c r="K36" t="str">
        <f t="shared" si="4"/>
        <v>High (4-6 hrs)</v>
      </c>
    </row>
    <row r="37" spans="1:11" x14ac:dyDescent="0.25">
      <c r="A37">
        <v>36</v>
      </c>
      <c r="B37">
        <v>17</v>
      </c>
      <c r="C37">
        <v>4.3</v>
      </c>
      <c r="D37">
        <v>4.8</v>
      </c>
      <c r="E37">
        <v>76.400000000000006</v>
      </c>
      <c r="F37">
        <v>2.4</v>
      </c>
      <c r="G37" t="str">
        <f t="shared" si="0"/>
        <v>High</v>
      </c>
      <c r="H37" t="str">
        <f t="shared" si="1"/>
        <v>17+</v>
      </c>
      <c r="I37" s="1">
        <f t="shared" si="2"/>
        <v>17.767441860465119</v>
      </c>
      <c r="J37" s="1" t="str">
        <f t="shared" si="3"/>
        <v>Low</v>
      </c>
      <c r="K37" t="str">
        <f t="shared" si="4"/>
        <v>High (4-6 hrs)</v>
      </c>
    </row>
    <row r="38" spans="1:11" x14ac:dyDescent="0.25">
      <c r="A38">
        <v>37</v>
      </c>
      <c r="B38">
        <v>15</v>
      </c>
      <c r="C38">
        <v>3.1</v>
      </c>
      <c r="D38">
        <v>5.3</v>
      </c>
      <c r="E38">
        <v>76.8</v>
      </c>
      <c r="F38">
        <v>1.2</v>
      </c>
      <c r="G38" t="str">
        <f t="shared" si="0"/>
        <v>High</v>
      </c>
      <c r="H38" t="str">
        <f t="shared" si="1"/>
        <v>15-16</v>
      </c>
      <c r="I38" s="1">
        <f t="shared" si="2"/>
        <v>24.774193548387096</v>
      </c>
      <c r="J38" s="1" t="str">
        <f t="shared" si="3"/>
        <v>Moderate</v>
      </c>
      <c r="K38" t="str">
        <f t="shared" si="4"/>
        <v>High (4-6 hrs)</v>
      </c>
    </row>
    <row r="39" spans="1:11" x14ac:dyDescent="0.25">
      <c r="A39">
        <v>38</v>
      </c>
      <c r="B39">
        <v>17</v>
      </c>
      <c r="C39">
        <v>2.2999999999999998</v>
      </c>
      <c r="D39">
        <v>5.7</v>
      </c>
      <c r="E39">
        <v>70.900000000000006</v>
      </c>
      <c r="F39">
        <v>2.7</v>
      </c>
      <c r="G39" t="str">
        <f t="shared" si="0"/>
        <v>High</v>
      </c>
      <c r="H39" t="str">
        <f t="shared" si="1"/>
        <v>17+</v>
      </c>
      <c r="I39" s="1">
        <f t="shared" si="2"/>
        <v>30.826086956521745</v>
      </c>
      <c r="J39" s="1" t="str">
        <f t="shared" si="3"/>
        <v>Moderate</v>
      </c>
      <c r="K39" t="str">
        <f t="shared" si="4"/>
        <v>High (4-6 hrs)</v>
      </c>
    </row>
    <row r="40" spans="1:11" x14ac:dyDescent="0.25">
      <c r="A40">
        <v>39</v>
      </c>
      <c r="B40">
        <v>13</v>
      </c>
      <c r="C40">
        <v>2.4</v>
      </c>
      <c r="D40">
        <v>3.2</v>
      </c>
      <c r="E40">
        <v>76.7</v>
      </c>
      <c r="F40">
        <v>1.8</v>
      </c>
      <c r="G40" t="str">
        <f t="shared" si="0"/>
        <v>Moderate</v>
      </c>
      <c r="H40" t="str">
        <f t="shared" si="1"/>
        <v>13-14</v>
      </c>
      <c r="I40" s="1">
        <f t="shared" si="2"/>
        <v>31.958333333333336</v>
      </c>
      <c r="J40" s="1" t="str">
        <f t="shared" si="3"/>
        <v>Moderate</v>
      </c>
      <c r="K40" t="str">
        <f t="shared" si="4"/>
        <v>Medium (2-4 hrs)</v>
      </c>
    </row>
    <row r="41" spans="1:11" x14ac:dyDescent="0.25">
      <c r="A41">
        <v>40</v>
      </c>
      <c r="B41">
        <v>14</v>
      </c>
      <c r="C41">
        <v>0.6</v>
      </c>
      <c r="D41">
        <v>1.9</v>
      </c>
      <c r="E41">
        <v>70.900000000000006</v>
      </c>
      <c r="F41">
        <v>1.4</v>
      </c>
      <c r="G41" t="str">
        <f t="shared" si="0"/>
        <v>Low</v>
      </c>
      <c r="H41" t="str">
        <f t="shared" si="1"/>
        <v>13-14</v>
      </c>
      <c r="I41" s="1">
        <f t="shared" si="2"/>
        <v>118.16666666666669</v>
      </c>
      <c r="J41" s="1" t="str">
        <f t="shared" si="3"/>
        <v>Very High</v>
      </c>
      <c r="K41" t="str">
        <f t="shared" si="4"/>
        <v>Low (0-2 hrs)</v>
      </c>
    </row>
    <row r="42" spans="1:11" x14ac:dyDescent="0.25">
      <c r="A42">
        <v>41</v>
      </c>
      <c r="B42">
        <v>16</v>
      </c>
      <c r="C42">
        <v>2.7</v>
      </c>
      <c r="D42">
        <v>2.7</v>
      </c>
      <c r="E42">
        <v>75.8</v>
      </c>
      <c r="F42">
        <v>1.3</v>
      </c>
      <c r="G42" t="str">
        <f t="shared" si="0"/>
        <v>Low</v>
      </c>
      <c r="H42" t="str">
        <f t="shared" si="1"/>
        <v>15-16</v>
      </c>
      <c r="I42" s="1">
        <f t="shared" si="2"/>
        <v>28.074074074074073</v>
      </c>
      <c r="J42" s="1" t="str">
        <f t="shared" si="3"/>
        <v>Moderate</v>
      </c>
      <c r="K42" t="str">
        <f t="shared" si="4"/>
        <v>Medium (2-4 hrs)</v>
      </c>
    </row>
    <row r="43" spans="1:11" x14ac:dyDescent="0.25">
      <c r="A43">
        <v>42</v>
      </c>
      <c r="B43">
        <v>13</v>
      </c>
      <c r="C43">
        <v>2.5</v>
      </c>
      <c r="D43">
        <v>3.9</v>
      </c>
      <c r="E43">
        <v>75</v>
      </c>
      <c r="F43">
        <v>2.5</v>
      </c>
      <c r="G43" t="str">
        <f t="shared" si="0"/>
        <v>Moderate</v>
      </c>
      <c r="H43" t="str">
        <f t="shared" si="1"/>
        <v>13-14</v>
      </c>
      <c r="I43" s="1">
        <f t="shared" si="2"/>
        <v>30</v>
      </c>
      <c r="J43" s="1" t="str">
        <f t="shared" si="3"/>
        <v>Moderate</v>
      </c>
      <c r="K43" t="str">
        <f t="shared" si="4"/>
        <v>Medium (2-4 hrs)</v>
      </c>
    </row>
    <row r="44" spans="1:11" x14ac:dyDescent="0.25">
      <c r="A44">
        <v>43</v>
      </c>
      <c r="B44">
        <v>16</v>
      </c>
      <c r="C44">
        <v>1.2</v>
      </c>
      <c r="D44">
        <v>0.2</v>
      </c>
      <c r="E44">
        <v>77.599999999999994</v>
      </c>
      <c r="F44">
        <v>1.7</v>
      </c>
      <c r="G44" t="str">
        <f t="shared" si="0"/>
        <v>Low</v>
      </c>
      <c r="H44" t="str">
        <f t="shared" si="1"/>
        <v>15-16</v>
      </c>
      <c r="I44" s="1">
        <f t="shared" si="2"/>
        <v>64.666666666666671</v>
      </c>
      <c r="J44" s="1" t="str">
        <f t="shared" si="3"/>
        <v>Very High</v>
      </c>
      <c r="K44" t="str">
        <f t="shared" si="4"/>
        <v>Low (0-2 hrs)</v>
      </c>
    </row>
    <row r="45" spans="1:11" x14ac:dyDescent="0.25">
      <c r="A45">
        <v>44</v>
      </c>
      <c r="B45">
        <v>14</v>
      </c>
      <c r="C45">
        <v>2.5</v>
      </c>
      <c r="D45">
        <v>5.7</v>
      </c>
      <c r="E45">
        <v>76.400000000000006</v>
      </c>
      <c r="F45">
        <v>1.8</v>
      </c>
      <c r="G45" t="str">
        <f t="shared" si="0"/>
        <v>High</v>
      </c>
      <c r="H45" t="str">
        <f t="shared" si="1"/>
        <v>13-14</v>
      </c>
      <c r="I45" s="1">
        <f t="shared" si="2"/>
        <v>30.560000000000002</v>
      </c>
      <c r="J45" s="1" t="str">
        <f t="shared" si="3"/>
        <v>Moderate</v>
      </c>
      <c r="K45" t="str">
        <f t="shared" si="4"/>
        <v>High (4-6 hrs)</v>
      </c>
    </row>
    <row r="46" spans="1:11" x14ac:dyDescent="0.25">
      <c r="A46">
        <v>45</v>
      </c>
      <c r="B46">
        <v>14</v>
      </c>
      <c r="C46">
        <v>3.8</v>
      </c>
      <c r="D46">
        <v>1.2</v>
      </c>
      <c r="E46">
        <v>65.599999999999994</v>
      </c>
      <c r="F46">
        <v>1.9</v>
      </c>
      <c r="G46" t="str">
        <f t="shared" si="0"/>
        <v>Low</v>
      </c>
      <c r="H46" t="str">
        <f t="shared" si="1"/>
        <v>13-14</v>
      </c>
      <c r="I46" s="1">
        <f t="shared" si="2"/>
        <v>17.263157894736842</v>
      </c>
      <c r="J46" s="1" t="str">
        <f t="shared" si="3"/>
        <v>Low</v>
      </c>
      <c r="K46" t="str">
        <f t="shared" si="4"/>
        <v>Low (0-2 hrs)</v>
      </c>
    </row>
    <row r="47" spans="1:11" x14ac:dyDescent="0.25">
      <c r="A47">
        <v>46</v>
      </c>
      <c r="B47">
        <v>13</v>
      </c>
      <c r="C47">
        <v>1.8</v>
      </c>
      <c r="D47">
        <v>4.9000000000000004</v>
      </c>
      <c r="E47">
        <v>74.599999999999994</v>
      </c>
      <c r="F47">
        <v>1.6</v>
      </c>
      <c r="G47" t="str">
        <f t="shared" si="0"/>
        <v>High</v>
      </c>
      <c r="H47" t="str">
        <f t="shared" si="1"/>
        <v>13-14</v>
      </c>
      <c r="I47" s="1">
        <f t="shared" si="2"/>
        <v>41.444444444444443</v>
      </c>
      <c r="J47" s="1" t="str">
        <f t="shared" si="3"/>
        <v>High</v>
      </c>
      <c r="K47" t="str">
        <f t="shared" si="4"/>
        <v>High (4-6 hrs)</v>
      </c>
    </row>
    <row r="48" spans="1:11" x14ac:dyDescent="0.25">
      <c r="A48">
        <v>47</v>
      </c>
      <c r="B48">
        <v>14</v>
      </c>
      <c r="C48">
        <v>1.5</v>
      </c>
      <c r="D48">
        <v>3.7</v>
      </c>
      <c r="E48">
        <v>76.5</v>
      </c>
      <c r="F48">
        <v>1.9</v>
      </c>
      <c r="G48" t="str">
        <f t="shared" si="0"/>
        <v>Moderate</v>
      </c>
      <c r="H48" t="str">
        <f t="shared" si="1"/>
        <v>13-14</v>
      </c>
      <c r="I48" s="1">
        <f t="shared" si="2"/>
        <v>51</v>
      </c>
      <c r="J48" s="1" t="str">
        <f t="shared" si="3"/>
        <v>High</v>
      </c>
      <c r="K48" t="str">
        <f t="shared" si="4"/>
        <v>Medium (2-4 hrs)</v>
      </c>
    </row>
    <row r="49" spans="1:11" x14ac:dyDescent="0.25">
      <c r="A49">
        <v>48</v>
      </c>
      <c r="B49">
        <v>17</v>
      </c>
      <c r="C49">
        <v>3.6</v>
      </c>
      <c r="D49">
        <v>4.4000000000000004</v>
      </c>
      <c r="E49">
        <v>57.1</v>
      </c>
      <c r="F49">
        <v>1.4</v>
      </c>
      <c r="G49" t="str">
        <f t="shared" si="0"/>
        <v>High</v>
      </c>
      <c r="H49" t="str">
        <f t="shared" si="1"/>
        <v>17+</v>
      </c>
      <c r="I49" s="1">
        <f t="shared" si="2"/>
        <v>15.861111111111111</v>
      </c>
      <c r="J49" s="1" t="str">
        <f t="shared" si="3"/>
        <v>Low</v>
      </c>
      <c r="K49" t="str">
        <f t="shared" si="4"/>
        <v>High (4-6 hrs)</v>
      </c>
    </row>
    <row r="50" spans="1:11" x14ac:dyDescent="0.25">
      <c r="A50">
        <v>49</v>
      </c>
      <c r="B50">
        <v>14</v>
      </c>
      <c r="C50">
        <v>3.1</v>
      </c>
      <c r="D50">
        <v>3.3</v>
      </c>
      <c r="E50">
        <v>67.3</v>
      </c>
      <c r="F50">
        <v>1.5</v>
      </c>
      <c r="G50" t="str">
        <f t="shared" si="0"/>
        <v>Moderate</v>
      </c>
      <c r="H50" t="str">
        <f t="shared" si="1"/>
        <v>13-14</v>
      </c>
      <c r="I50" s="1">
        <f t="shared" si="2"/>
        <v>21.709677419354836</v>
      </c>
      <c r="J50" s="1" t="str">
        <f t="shared" si="3"/>
        <v>Moderate</v>
      </c>
      <c r="K50" t="str">
        <f t="shared" si="4"/>
        <v>Medium (2-4 hrs)</v>
      </c>
    </row>
    <row r="51" spans="1:11" x14ac:dyDescent="0.25">
      <c r="A51">
        <v>50</v>
      </c>
      <c r="B51">
        <v>16</v>
      </c>
      <c r="C51">
        <v>5.6</v>
      </c>
      <c r="D51">
        <v>4.3</v>
      </c>
      <c r="E51">
        <v>76.099999999999994</v>
      </c>
      <c r="F51">
        <v>0.6</v>
      </c>
      <c r="G51" t="str">
        <f t="shared" si="0"/>
        <v>High</v>
      </c>
      <c r="H51" t="str">
        <f t="shared" si="1"/>
        <v>15-16</v>
      </c>
      <c r="I51" s="1">
        <f t="shared" si="2"/>
        <v>13.589285714285714</v>
      </c>
      <c r="J51" s="1" t="str">
        <f t="shared" si="3"/>
        <v>Low</v>
      </c>
      <c r="K51" t="str">
        <f t="shared" si="4"/>
        <v>High (4-6 hrs)</v>
      </c>
    </row>
    <row r="52" spans="1:11" x14ac:dyDescent="0.25">
      <c r="A52">
        <v>51</v>
      </c>
      <c r="B52">
        <v>16</v>
      </c>
      <c r="C52">
        <v>1.2</v>
      </c>
      <c r="D52">
        <v>3.3</v>
      </c>
      <c r="E52">
        <v>87.1</v>
      </c>
      <c r="F52">
        <v>1.7</v>
      </c>
      <c r="G52" t="str">
        <f t="shared" si="0"/>
        <v>Moderate</v>
      </c>
      <c r="H52" t="str">
        <f t="shared" si="1"/>
        <v>15-16</v>
      </c>
      <c r="I52" s="1">
        <f t="shared" si="2"/>
        <v>72.583333333333329</v>
      </c>
      <c r="J52" s="1" t="str">
        <f t="shared" si="3"/>
        <v>Very High</v>
      </c>
      <c r="K52" t="str">
        <f t="shared" si="4"/>
        <v>Medium (2-4 hrs)</v>
      </c>
    </row>
    <row r="53" spans="1:11" x14ac:dyDescent="0.25">
      <c r="A53">
        <v>52</v>
      </c>
      <c r="B53">
        <v>16</v>
      </c>
      <c r="C53">
        <v>3.2</v>
      </c>
      <c r="D53">
        <v>3.2</v>
      </c>
      <c r="E53">
        <v>78.2</v>
      </c>
      <c r="F53">
        <v>0.1</v>
      </c>
      <c r="G53" t="str">
        <f t="shared" si="0"/>
        <v>Moderate</v>
      </c>
      <c r="H53" t="str">
        <f t="shared" si="1"/>
        <v>15-16</v>
      </c>
      <c r="I53" s="1">
        <f t="shared" si="2"/>
        <v>24.4375</v>
      </c>
      <c r="J53" s="1" t="str">
        <f t="shared" si="3"/>
        <v>Moderate</v>
      </c>
      <c r="K53" t="str">
        <f t="shared" si="4"/>
        <v>Medium (2-4 hrs)</v>
      </c>
    </row>
    <row r="54" spans="1:11" x14ac:dyDescent="0.25">
      <c r="A54">
        <v>53</v>
      </c>
      <c r="B54">
        <v>16</v>
      </c>
      <c r="C54">
        <v>2.8</v>
      </c>
      <c r="D54">
        <v>2.7</v>
      </c>
      <c r="E54">
        <v>87.7</v>
      </c>
      <c r="F54">
        <v>1.7</v>
      </c>
      <c r="G54" t="str">
        <f t="shared" si="0"/>
        <v>Low</v>
      </c>
      <c r="H54" t="str">
        <f t="shared" si="1"/>
        <v>15-16</v>
      </c>
      <c r="I54" s="1">
        <f t="shared" si="2"/>
        <v>31.321428571428573</v>
      </c>
      <c r="J54" s="1" t="str">
        <f t="shared" si="3"/>
        <v>Moderate</v>
      </c>
      <c r="K54" t="str">
        <f t="shared" si="4"/>
        <v>Medium (2-4 hrs)</v>
      </c>
    </row>
    <row r="55" spans="1:11" x14ac:dyDescent="0.25">
      <c r="A55">
        <v>54</v>
      </c>
      <c r="B55">
        <v>17</v>
      </c>
      <c r="C55">
        <v>2.6</v>
      </c>
      <c r="D55">
        <v>4</v>
      </c>
      <c r="E55">
        <v>66</v>
      </c>
      <c r="F55">
        <v>1.3</v>
      </c>
      <c r="G55" t="str">
        <f t="shared" si="0"/>
        <v>Moderate</v>
      </c>
      <c r="H55" t="str">
        <f t="shared" si="1"/>
        <v>17+</v>
      </c>
      <c r="I55" s="1">
        <f t="shared" si="2"/>
        <v>25.384615384615383</v>
      </c>
      <c r="J55" s="1" t="str">
        <f t="shared" si="3"/>
        <v>Moderate</v>
      </c>
      <c r="K55" t="str">
        <f t="shared" si="4"/>
        <v>Medium (2-4 hrs)</v>
      </c>
    </row>
    <row r="56" spans="1:11" x14ac:dyDescent="0.25">
      <c r="A56">
        <v>55</v>
      </c>
      <c r="B56">
        <v>15</v>
      </c>
      <c r="C56">
        <v>3.4</v>
      </c>
      <c r="D56">
        <v>4.5999999999999996</v>
      </c>
      <c r="E56">
        <v>72.5</v>
      </c>
      <c r="F56">
        <v>1.8</v>
      </c>
      <c r="G56" t="str">
        <f t="shared" si="0"/>
        <v>High</v>
      </c>
      <c r="H56" t="str">
        <f t="shared" si="1"/>
        <v>15-16</v>
      </c>
      <c r="I56" s="1">
        <f t="shared" si="2"/>
        <v>21.323529411764707</v>
      </c>
      <c r="J56" s="1" t="str">
        <f t="shared" si="3"/>
        <v>Moderate</v>
      </c>
      <c r="K56" t="str">
        <f t="shared" si="4"/>
        <v>High (4-6 hrs)</v>
      </c>
    </row>
    <row r="57" spans="1:11" x14ac:dyDescent="0.25">
      <c r="A57">
        <v>56</v>
      </c>
      <c r="B57">
        <v>13</v>
      </c>
      <c r="C57">
        <v>2.5</v>
      </c>
      <c r="D57">
        <v>4.3</v>
      </c>
      <c r="E57">
        <v>78.099999999999994</v>
      </c>
      <c r="F57">
        <v>0.7</v>
      </c>
      <c r="G57" t="str">
        <f t="shared" si="0"/>
        <v>High</v>
      </c>
      <c r="H57" t="str">
        <f t="shared" si="1"/>
        <v>13-14</v>
      </c>
      <c r="I57" s="1">
        <f t="shared" si="2"/>
        <v>31.24</v>
      </c>
      <c r="J57" s="1" t="str">
        <f t="shared" si="3"/>
        <v>Moderate</v>
      </c>
      <c r="K57" t="str">
        <f t="shared" si="4"/>
        <v>High (4-6 hrs)</v>
      </c>
    </row>
    <row r="58" spans="1:11" x14ac:dyDescent="0.25">
      <c r="A58">
        <v>57</v>
      </c>
      <c r="B58">
        <v>16</v>
      </c>
      <c r="C58">
        <v>0.6</v>
      </c>
      <c r="D58">
        <v>2.7</v>
      </c>
      <c r="E58">
        <v>46.7</v>
      </c>
      <c r="F58">
        <v>0</v>
      </c>
      <c r="G58" t="str">
        <f t="shared" si="0"/>
        <v>Low</v>
      </c>
      <c r="H58" t="str">
        <f t="shared" si="1"/>
        <v>15-16</v>
      </c>
      <c r="I58" s="1">
        <f t="shared" si="2"/>
        <v>77.833333333333343</v>
      </c>
      <c r="J58" s="1" t="str">
        <f t="shared" si="3"/>
        <v>Very High</v>
      </c>
      <c r="K58" t="str">
        <f t="shared" si="4"/>
        <v>Medium (2-4 hrs)</v>
      </c>
    </row>
    <row r="59" spans="1:11" x14ac:dyDescent="0.25">
      <c r="A59">
        <v>58</v>
      </c>
      <c r="B59">
        <v>14</v>
      </c>
      <c r="C59">
        <v>1.7</v>
      </c>
      <c r="D59">
        <v>3.6</v>
      </c>
      <c r="E59">
        <v>70.900000000000006</v>
      </c>
      <c r="F59">
        <v>1.2</v>
      </c>
      <c r="G59" t="str">
        <f t="shared" si="0"/>
        <v>Moderate</v>
      </c>
      <c r="H59" t="str">
        <f t="shared" si="1"/>
        <v>13-14</v>
      </c>
      <c r="I59" s="1">
        <f t="shared" si="2"/>
        <v>41.705882352941181</v>
      </c>
      <c r="J59" s="1" t="str">
        <f t="shared" si="3"/>
        <v>High</v>
      </c>
      <c r="K59" t="str">
        <f t="shared" si="4"/>
        <v>Medium (2-4 hrs)</v>
      </c>
    </row>
    <row r="60" spans="1:11" x14ac:dyDescent="0.25">
      <c r="A60">
        <v>59</v>
      </c>
      <c r="B60">
        <v>16</v>
      </c>
      <c r="C60">
        <v>3.9</v>
      </c>
      <c r="D60">
        <v>2.5</v>
      </c>
      <c r="E60">
        <v>51.4</v>
      </c>
      <c r="F60">
        <v>0.7</v>
      </c>
      <c r="G60" t="str">
        <f t="shared" si="0"/>
        <v>Low</v>
      </c>
      <c r="H60" t="str">
        <f t="shared" si="1"/>
        <v>15-16</v>
      </c>
      <c r="I60" s="1">
        <f t="shared" si="2"/>
        <v>13.179487179487179</v>
      </c>
      <c r="J60" s="1" t="str">
        <f t="shared" si="3"/>
        <v>Low</v>
      </c>
      <c r="K60" t="str">
        <f t="shared" si="4"/>
        <v>Medium (2-4 hrs)</v>
      </c>
    </row>
    <row r="61" spans="1:11" x14ac:dyDescent="0.25">
      <c r="A61">
        <v>60</v>
      </c>
      <c r="B61">
        <v>14</v>
      </c>
      <c r="C61">
        <v>3.7</v>
      </c>
      <c r="D61">
        <v>3.3</v>
      </c>
      <c r="E61">
        <v>80</v>
      </c>
      <c r="F61">
        <v>0.1</v>
      </c>
      <c r="G61" t="str">
        <f t="shared" si="0"/>
        <v>Moderate</v>
      </c>
      <c r="H61" t="str">
        <f t="shared" si="1"/>
        <v>13-14</v>
      </c>
      <c r="I61" s="1">
        <f t="shared" si="2"/>
        <v>21.621621621621621</v>
      </c>
      <c r="J61" s="1" t="str">
        <f t="shared" si="3"/>
        <v>Moderate</v>
      </c>
      <c r="K61" t="str">
        <f t="shared" si="4"/>
        <v>Medium (2-4 hrs)</v>
      </c>
    </row>
    <row r="62" spans="1:11" x14ac:dyDescent="0.25">
      <c r="A62">
        <v>61</v>
      </c>
      <c r="B62">
        <v>14</v>
      </c>
      <c r="C62">
        <v>2.1</v>
      </c>
      <c r="D62">
        <v>2.2000000000000002</v>
      </c>
      <c r="E62">
        <v>76.900000000000006</v>
      </c>
      <c r="F62">
        <v>2.1</v>
      </c>
      <c r="G62" t="str">
        <f t="shared" si="0"/>
        <v>Low</v>
      </c>
      <c r="H62" t="str">
        <f t="shared" si="1"/>
        <v>13-14</v>
      </c>
      <c r="I62" s="1">
        <f t="shared" si="2"/>
        <v>36.61904761904762</v>
      </c>
      <c r="J62" s="1" t="str">
        <f t="shared" si="3"/>
        <v>Moderate</v>
      </c>
      <c r="K62" t="str">
        <f t="shared" si="4"/>
        <v>Medium (2-4 hrs)</v>
      </c>
    </row>
    <row r="63" spans="1:11" x14ac:dyDescent="0.25">
      <c r="A63">
        <v>62</v>
      </c>
      <c r="B63">
        <v>16</v>
      </c>
      <c r="C63">
        <v>3</v>
      </c>
      <c r="D63">
        <v>6.4</v>
      </c>
      <c r="E63">
        <v>46.6</v>
      </c>
      <c r="F63">
        <v>2.8</v>
      </c>
      <c r="G63" t="str">
        <f t="shared" si="0"/>
        <v>High</v>
      </c>
      <c r="H63" t="str">
        <f t="shared" si="1"/>
        <v>15-16</v>
      </c>
      <c r="I63" s="1">
        <f t="shared" si="2"/>
        <v>15.533333333333333</v>
      </c>
      <c r="J63" s="1" t="str">
        <f t="shared" si="3"/>
        <v>Low</v>
      </c>
      <c r="K63" t="str">
        <f t="shared" si="4"/>
        <v>Very High (&gt;6 hrs)</v>
      </c>
    </row>
    <row r="64" spans="1:11" x14ac:dyDescent="0.25">
      <c r="A64">
        <v>63</v>
      </c>
      <c r="B64">
        <v>17</v>
      </c>
      <c r="C64">
        <v>5.3</v>
      </c>
      <c r="D64">
        <v>4</v>
      </c>
      <c r="E64">
        <v>47.1</v>
      </c>
      <c r="F64">
        <v>0.9</v>
      </c>
      <c r="G64" t="str">
        <f t="shared" si="0"/>
        <v>Moderate</v>
      </c>
      <c r="H64" t="str">
        <f t="shared" si="1"/>
        <v>17+</v>
      </c>
      <c r="I64" s="1">
        <f t="shared" si="2"/>
        <v>8.8867924528301891</v>
      </c>
      <c r="J64" s="1" t="str">
        <f t="shared" si="3"/>
        <v>Low</v>
      </c>
      <c r="K64" t="str">
        <f t="shared" si="4"/>
        <v>Medium (2-4 hrs)</v>
      </c>
    </row>
    <row r="65" spans="1:11" x14ac:dyDescent="0.25">
      <c r="A65">
        <v>64</v>
      </c>
      <c r="B65">
        <v>14</v>
      </c>
      <c r="C65">
        <v>2.5</v>
      </c>
      <c r="D65">
        <v>2.7</v>
      </c>
      <c r="E65">
        <v>70.900000000000006</v>
      </c>
      <c r="F65">
        <v>1.4</v>
      </c>
      <c r="G65" t="str">
        <f t="shared" si="0"/>
        <v>Low</v>
      </c>
      <c r="H65" t="str">
        <f t="shared" si="1"/>
        <v>13-14</v>
      </c>
      <c r="I65" s="1">
        <f t="shared" si="2"/>
        <v>28.360000000000003</v>
      </c>
      <c r="J65" s="1" t="str">
        <f t="shared" si="3"/>
        <v>Moderate</v>
      </c>
      <c r="K65" t="str">
        <f t="shared" si="4"/>
        <v>Medium (2-4 hrs)</v>
      </c>
    </row>
    <row r="66" spans="1:11" x14ac:dyDescent="0.25">
      <c r="A66">
        <v>65</v>
      </c>
      <c r="B66">
        <v>14</v>
      </c>
      <c r="C66">
        <v>2.5</v>
      </c>
      <c r="D66">
        <v>2</v>
      </c>
      <c r="E66">
        <v>82.1</v>
      </c>
      <c r="F66">
        <v>1.3</v>
      </c>
      <c r="G66" t="str">
        <f t="shared" si="0"/>
        <v>Low</v>
      </c>
      <c r="H66" t="str">
        <f t="shared" si="1"/>
        <v>13-14</v>
      </c>
      <c r="I66" s="1">
        <f t="shared" si="2"/>
        <v>32.839999999999996</v>
      </c>
      <c r="J66" s="1" t="str">
        <f t="shared" si="3"/>
        <v>Moderate</v>
      </c>
      <c r="K66" t="str">
        <f t="shared" si="4"/>
        <v>Low (0-2 hrs)</v>
      </c>
    </row>
    <row r="67" spans="1:11" x14ac:dyDescent="0.25">
      <c r="A67">
        <v>66</v>
      </c>
      <c r="B67">
        <v>16</v>
      </c>
      <c r="C67">
        <v>2.7</v>
      </c>
      <c r="D67">
        <v>2.8</v>
      </c>
      <c r="E67">
        <v>61.2</v>
      </c>
      <c r="F67">
        <v>1</v>
      </c>
      <c r="G67" t="str">
        <f t="shared" ref="G67:G130" si="5">IF(D67&lt;3,"Low",IF(D67&lt;=4,"Moderate","High"))</f>
        <v>Low</v>
      </c>
      <c r="H67" t="str">
        <f t="shared" ref="H67:H130" si="6">IF(B67&lt;=14,"13-14",IF(B67&lt;=16,"15-16","17+"))</f>
        <v>15-16</v>
      </c>
      <c r="I67" s="1">
        <f t="shared" ref="I67:I130" si="7">IF(C67=0,"NA",E67/C67)</f>
        <v>22.666666666666668</v>
      </c>
      <c r="J67" s="1" t="str">
        <f t="shared" ref="J67:J130" si="8">IF(I67="NA","NA",
   IF(I67&lt;20,"Low",
   IF(I67&lt;=40,"Moderate",
   IF(I67&lt;=60,"High","Very High"))))</f>
        <v>Moderate</v>
      </c>
      <c r="K67" t="str">
        <f t="shared" ref="K67:K130" si="9">IF(D67&lt;=2,"Low (0-2 hrs)",IF(D67&lt;=4,"Medium (2-4 hrs)",IF(D67&lt;=6,"High (4-6 hrs)","Very High (&gt;6 hrs)")))</f>
        <v>Medium (2-4 hrs)</v>
      </c>
    </row>
    <row r="68" spans="1:11" x14ac:dyDescent="0.25">
      <c r="A68">
        <v>67</v>
      </c>
      <c r="B68">
        <v>14</v>
      </c>
      <c r="C68">
        <v>3.1</v>
      </c>
      <c r="D68">
        <v>3.3</v>
      </c>
      <c r="E68">
        <v>61.2</v>
      </c>
      <c r="F68">
        <v>2</v>
      </c>
      <c r="G68" t="str">
        <f t="shared" si="5"/>
        <v>Moderate</v>
      </c>
      <c r="H68" t="str">
        <f t="shared" si="6"/>
        <v>13-14</v>
      </c>
      <c r="I68" s="1">
        <f t="shared" si="7"/>
        <v>19.741935483870968</v>
      </c>
      <c r="J68" s="1" t="str">
        <f t="shared" si="8"/>
        <v>Low</v>
      </c>
      <c r="K68" t="str">
        <f t="shared" si="9"/>
        <v>Medium (2-4 hrs)</v>
      </c>
    </row>
    <row r="69" spans="1:11" x14ac:dyDescent="0.25">
      <c r="A69">
        <v>68</v>
      </c>
      <c r="B69">
        <v>14</v>
      </c>
      <c r="C69">
        <v>2.2000000000000002</v>
      </c>
      <c r="D69">
        <v>3.9</v>
      </c>
      <c r="E69">
        <v>75.099999999999994</v>
      </c>
      <c r="F69">
        <v>2.2999999999999998</v>
      </c>
      <c r="G69" t="str">
        <f t="shared" si="5"/>
        <v>Moderate</v>
      </c>
      <c r="H69" t="str">
        <f t="shared" si="6"/>
        <v>13-14</v>
      </c>
      <c r="I69" s="1">
        <f t="shared" si="7"/>
        <v>34.136363636363633</v>
      </c>
      <c r="J69" s="1" t="str">
        <f t="shared" si="8"/>
        <v>Moderate</v>
      </c>
      <c r="K69" t="str">
        <f t="shared" si="9"/>
        <v>Medium (2-4 hrs)</v>
      </c>
    </row>
    <row r="70" spans="1:11" x14ac:dyDescent="0.25">
      <c r="A70">
        <v>69</v>
      </c>
      <c r="B70">
        <v>16</v>
      </c>
      <c r="C70">
        <v>3.1</v>
      </c>
      <c r="D70">
        <v>3</v>
      </c>
      <c r="E70">
        <v>69.900000000000006</v>
      </c>
      <c r="F70">
        <v>0.8</v>
      </c>
      <c r="G70" t="str">
        <f t="shared" si="5"/>
        <v>Moderate</v>
      </c>
      <c r="H70" t="str">
        <f t="shared" si="6"/>
        <v>15-16</v>
      </c>
      <c r="I70" s="1">
        <f t="shared" si="7"/>
        <v>22.548387096774196</v>
      </c>
      <c r="J70" s="1" t="str">
        <f t="shared" si="8"/>
        <v>Moderate</v>
      </c>
      <c r="K70" t="str">
        <f t="shared" si="9"/>
        <v>Medium (2-4 hrs)</v>
      </c>
    </row>
    <row r="71" spans="1:11" x14ac:dyDescent="0.25">
      <c r="A71">
        <v>70</v>
      </c>
      <c r="B71">
        <v>16</v>
      </c>
      <c r="C71">
        <v>0.6</v>
      </c>
      <c r="D71">
        <v>1.6</v>
      </c>
      <c r="E71">
        <v>80.5</v>
      </c>
      <c r="F71">
        <v>1.5</v>
      </c>
      <c r="G71" t="str">
        <f t="shared" si="5"/>
        <v>Low</v>
      </c>
      <c r="H71" t="str">
        <f t="shared" si="6"/>
        <v>15-16</v>
      </c>
      <c r="I71" s="1">
        <f>IF(C71=0,"NA",E71/C71)</f>
        <v>134.16666666666669</v>
      </c>
      <c r="J71" s="1" t="str">
        <f t="shared" si="8"/>
        <v>Very High</v>
      </c>
      <c r="K71" t="str">
        <f t="shared" si="9"/>
        <v>Low (0-2 hrs)</v>
      </c>
    </row>
    <row r="72" spans="1:11" x14ac:dyDescent="0.25">
      <c r="A72">
        <v>71</v>
      </c>
      <c r="B72">
        <v>13</v>
      </c>
      <c r="C72">
        <v>2.8</v>
      </c>
      <c r="D72">
        <v>1.7</v>
      </c>
      <c r="E72">
        <v>74.8</v>
      </c>
      <c r="F72">
        <v>2.5</v>
      </c>
      <c r="G72" t="str">
        <f t="shared" si="5"/>
        <v>Low</v>
      </c>
      <c r="H72" t="str">
        <f t="shared" si="6"/>
        <v>13-14</v>
      </c>
      <c r="I72" s="1">
        <f t="shared" si="7"/>
        <v>26.714285714285715</v>
      </c>
      <c r="J72" s="1" t="str">
        <f t="shared" si="8"/>
        <v>Moderate</v>
      </c>
      <c r="K72" t="str">
        <f t="shared" si="9"/>
        <v>Low (0-2 hrs)</v>
      </c>
    </row>
    <row r="73" spans="1:11" x14ac:dyDescent="0.25">
      <c r="A73">
        <v>72</v>
      </c>
      <c r="B73">
        <v>17</v>
      </c>
      <c r="C73">
        <v>2.6</v>
      </c>
      <c r="D73">
        <v>5</v>
      </c>
      <c r="E73">
        <v>85.8</v>
      </c>
      <c r="F73">
        <v>2.1</v>
      </c>
      <c r="G73" t="str">
        <f t="shared" si="5"/>
        <v>High</v>
      </c>
      <c r="H73" t="str">
        <f t="shared" si="6"/>
        <v>17+</v>
      </c>
      <c r="I73" s="1">
        <f t="shared" si="7"/>
        <v>33</v>
      </c>
      <c r="J73" s="1" t="str">
        <f t="shared" si="8"/>
        <v>Moderate</v>
      </c>
      <c r="K73" t="str">
        <f t="shared" si="9"/>
        <v>High (4-6 hrs)</v>
      </c>
    </row>
    <row r="74" spans="1:11" x14ac:dyDescent="0.25">
      <c r="A74">
        <v>73</v>
      </c>
      <c r="B74">
        <v>17</v>
      </c>
      <c r="C74">
        <v>2.2999999999999998</v>
      </c>
      <c r="D74">
        <v>3.8</v>
      </c>
      <c r="E74">
        <v>79.7</v>
      </c>
      <c r="F74">
        <v>2.2000000000000002</v>
      </c>
      <c r="G74" t="str">
        <f t="shared" si="5"/>
        <v>Moderate</v>
      </c>
      <c r="H74" t="str">
        <f t="shared" si="6"/>
        <v>17+</v>
      </c>
      <c r="I74" s="1">
        <f t="shared" si="7"/>
        <v>34.652173913043484</v>
      </c>
      <c r="J74" s="1" t="str">
        <f t="shared" si="8"/>
        <v>Moderate</v>
      </c>
      <c r="K74" t="str">
        <f t="shared" si="9"/>
        <v>Medium (2-4 hrs)</v>
      </c>
    </row>
    <row r="75" spans="1:11" x14ac:dyDescent="0.25">
      <c r="A75">
        <v>74</v>
      </c>
      <c r="B75">
        <v>14</v>
      </c>
      <c r="C75">
        <v>2</v>
      </c>
      <c r="D75">
        <v>5</v>
      </c>
      <c r="E75">
        <v>77.2</v>
      </c>
      <c r="F75">
        <v>2.6</v>
      </c>
      <c r="G75" t="str">
        <f t="shared" si="5"/>
        <v>High</v>
      </c>
      <c r="H75" t="str">
        <f t="shared" si="6"/>
        <v>13-14</v>
      </c>
      <c r="I75" s="1">
        <f t="shared" si="7"/>
        <v>38.6</v>
      </c>
      <c r="J75" s="1" t="str">
        <f t="shared" si="8"/>
        <v>Moderate</v>
      </c>
      <c r="K75" t="str">
        <f t="shared" si="9"/>
        <v>High (4-6 hrs)</v>
      </c>
    </row>
    <row r="76" spans="1:11" x14ac:dyDescent="0.25">
      <c r="A76">
        <v>75</v>
      </c>
      <c r="B76">
        <v>17</v>
      </c>
      <c r="C76">
        <v>1.9</v>
      </c>
      <c r="D76">
        <v>5.2</v>
      </c>
      <c r="E76">
        <v>66.5</v>
      </c>
      <c r="F76">
        <v>2.6</v>
      </c>
      <c r="G76" t="str">
        <f t="shared" si="5"/>
        <v>High</v>
      </c>
      <c r="H76" t="str">
        <f t="shared" si="6"/>
        <v>17+</v>
      </c>
      <c r="I76" s="1">
        <f t="shared" si="7"/>
        <v>35</v>
      </c>
      <c r="J76" s="1" t="str">
        <f t="shared" si="8"/>
        <v>Moderate</v>
      </c>
      <c r="K76" t="str">
        <f t="shared" si="9"/>
        <v>High (4-6 hrs)</v>
      </c>
    </row>
    <row r="77" spans="1:11" x14ac:dyDescent="0.25">
      <c r="A77">
        <v>76</v>
      </c>
      <c r="B77">
        <v>14</v>
      </c>
      <c r="C77">
        <v>1.7</v>
      </c>
      <c r="D77">
        <v>4.2</v>
      </c>
      <c r="E77">
        <v>65.7</v>
      </c>
      <c r="F77">
        <v>2.2999999999999998</v>
      </c>
      <c r="G77" t="str">
        <f t="shared" si="5"/>
        <v>High</v>
      </c>
      <c r="H77" t="str">
        <f t="shared" si="6"/>
        <v>13-14</v>
      </c>
      <c r="I77" s="1">
        <f t="shared" si="7"/>
        <v>38.647058823529413</v>
      </c>
      <c r="J77" s="1" t="str">
        <f t="shared" si="8"/>
        <v>Moderate</v>
      </c>
      <c r="K77" t="str">
        <f t="shared" si="9"/>
        <v>High (4-6 hrs)</v>
      </c>
    </row>
    <row r="78" spans="1:11" x14ac:dyDescent="0.25">
      <c r="A78">
        <v>77</v>
      </c>
      <c r="B78">
        <v>13</v>
      </c>
      <c r="C78">
        <v>0.2</v>
      </c>
      <c r="D78">
        <v>2.2000000000000002</v>
      </c>
      <c r="E78">
        <v>69.5</v>
      </c>
      <c r="F78">
        <v>1.6</v>
      </c>
      <c r="G78" t="str">
        <f t="shared" si="5"/>
        <v>Low</v>
      </c>
      <c r="H78" t="str">
        <f t="shared" si="6"/>
        <v>13-14</v>
      </c>
      <c r="I78" s="1">
        <f t="shared" si="7"/>
        <v>347.5</v>
      </c>
      <c r="J78" s="1" t="str">
        <f t="shared" si="8"/>
        <v>Very High</v>
      </c>
      <c r="K78" t="str">
        <f t="shared" si="9"/>
        <v>Medium (2-4 hrs)</v>
      </c>
    </row>
    <row r="79" spans="1:11" x14ac:dyDescent="0.25">
      <c r="A79">
        <v>78</v>
      </c>
      <c r="B79">
        <v>16</v>
      </c>
      <c r="C79">
        <v>2.2000000000000002</v>
      </c>
      <c r="D79">
        <v>4.3</v>
      </c>
      <c r="E79">
        <v>88.4</v>
      </c>
      <c r="F79">
        <v>1.2</v>
      </c>
      <c r="G79" t="str">
        <f t="shared" si="5"/>
        <v>High</v>
      </c>
      <c r="H79" t="str">
        <f t="shared" si="6"/>
        <v>15-16</v>
      </c>
      <c r="I79" s="1">
        <f t="shared" si="7"/>
        <v>40.18181818181818</v>
      </c>
      <c r="J79" s="1" t="str">
        <f t="shared" si="8"/>
        <v>High</v>
      </c>
      <c r="K79" t="str">
        <f t="shared" si="9"/>
        <v>High (4-6 hrs)</v>
      </c>
    </row>
    <row r="80" spans="1:11" x14ac:dyDescent="0.25">
      <c r="A80">
        <v>79</v>
      </c>
      <c r="B80">
        <v>16</v>
      </c>
      <c r="C80">
        <v>3.6</v>
      </c>
      <c r="D80">
        <v>6.1</v>
      </c>
      <c r="E80">
        <v>65.900000000000006</v>
      </c>
      <c r="F80">
        <v>1.6</v>
      </c>
      <c r="G80" t="str">
        <f t="shared" si="5"/>
        <v>High</v>
      </c>
      <c r="H80" t="str">
        <f t="shared" si="6"/>
        <v>15-16</v>
      </c>
      <c r="I80" s="1">
        <f t="shared" si="7"/>
        <v>18.305555555555557</v>
      </c>
      <c r="J80" s="1" t="str">
        <f t="shared" si="8"/>
        <v>Low</v>
      </c>
      <c r="K80" t="str">
        <f t="shared" si="9"/>
        <v>Very High (&gt;6 hrs)</v>
      </c>
    </row>
    <row r="81" spans="1:11" x14ac:dyDescent="0.25">
      <c r="A81">
        <v>80</v>
      </c>
      <c r="B81">
        <v>16</v>
      </c>
      <c r="C81">
        <v>2.2000000000000002</v>
      </c>
      <c r="D81">
        <v>3.3</v>
      </c>
      <c r="E81">
        <v>72.599999999999994</v>
      </c>
      <c r="F81">
        <v>1.1000000000000001</v>
      </c>
      <c r="G81" t="str">
        <f t="shared" si="5"/>
        <v>Moderate</v>
      </c>
      <c r="H81" t="str">
        <f t="shared" si="6"/>
        <v>15-16</v>
      </c>
      <c r="I81" s="1">
        <f t="shared" si="7"/>
        <v>32.999999999999993</v>
      </c>
      <c r="J81" s="1" t="str">
        <f t="shared" si="8"/>
        <v>Moderate</v>
      </c>
      <c r="K81" t="str">
        <f t="shared" si="9"/>
        <v>Medium (2-4 hrs)</v>
      </c>
    </row>
    <row r="82" spans="1:11" x14ac:dyDescent="0.25">
      <c r="A82">
        <v>81</v>
      </c>
      <c r="B82">
        <v>17</v>
      </c>
      <c r="C82">
        <v>3.1</v>
      </c>
      <c r="D82">
        <v>4.5</v>
      </c>
      <c r="E82">
        <v>47.6</v>
      </c>
      <c r="F82">
        <v>0</v>
      </c>
      <c r="G82" t="str">
        <f t="shared" si="5"/>
        <v>High</v>
      </c>
      <c r="H82" t="str">
        <f t="shared" si="6"/>
        <v>17+</v>
      </c>
      <c r="I82" s="1">
        <f t="shared" si="7"/>
        <v>15.35483870967742</v>
      </c>
      <c r="J82" s="1" t="str">
        <f t="shared" si="8"/>
        <v>Low</v>
      </c>
      <c r="K82" t="str">
        <f t="shared" si="9"/>
        <v>High (4-6 hrs)</v>
      </c>
    </row>
    <row r="83" spans="1:11" x14ac:dyDescent="0.25">
      <c r="A83">
        <v>82</v>
      </c>
      <c r="B83">
        <v>13</v>
      </c>
      <c r="C83">
        <v>1.4</v>
      </c>
      <c r="D83">
        <v>4</v>
      </c>
      <c r="E83">
        <v>76.8</v>
      </c>
      <c r="F83">
        <v>1.3</v>
      </c>
      <c r="G83" t="str">
        <f t="shared" si="5"/>
        <v>Moderate</v>
      </c>
      <c r="H83" t="str">
        <f t="shared" si="6"/>
        <v>13-14</v>
      </c>
      <c r="I83" s="1">
        <f t="shared" si="7"/>
        <v>54.857142857142861</v>
      </c>
      <c r="J83" s="1" t="str">
        <f t="shared" si="8"/>
        <v>High</v>
      </c>
      <c r="K83" t="str">
        <f t="shared" si="9"/>
        <v>Medium (2-4 hrs)</v>
      </c>
    </row>
    <row r="84" spans="1:11" x14ac:dyDescent="0.25">
      <c r="A84">
        <v>83</v>
      </c>
      <c r="B84">
        <v>17</v>
      </c>
      <c r="C84">
        <v>1.2</v>
      </c>
      <c r="D84">
        <v>6.1</v>
      </c>
      <c r="E84">
        <v>92.6</v>
      </c>
      <c r="F84">
        <v>1.8</v>
      </c>
      <c r="G84" t="str">
        <f t="shared" si="5"/>
        <v>High</v>
      </c>
      <c r="H84" t="str">
        <f t="shared" si="6"/>
        <v>17+</v>
      </c>
      <c r="I84" s="1">
        <f t="shared" si="7"/>
        <v>77.166666666666671</v>
      </c>
      <c r="J84" s="1" t="str">
        <f t="shared" si="8"/>
        <v>Very High</v>
      </c>
      <c r="K84" t="str">
        <f t="shared" si="9"/>
        <v>Very High (&gt;6 hrs)</v>
      </c>
    </row>
    <row r="85" spans="1:11" x14ac:dyDescent="0.25">
      <c r="A85">
        <v>84</v>
      </c>
      <c r="B85">
        <v>17</v>
      </c>
      <c r="C85">
        <v>1.7</v>
      </c>
      <c r="D85">
        <v>3</v>
      </c>
      <c r="E85">
        <v>60.7</v>
      </c>
      <c r="F85">
        <v>1</v>
      </c>
      <c r="G85" t="str">
        <f t="shared" si="5"/>
        <v>Moderate</v>
      </c>
      <c r="H85" t="str">
        <f t="shared" si="6"/>
        <v>17+</v>
      </c>
      <c r="I85" s="1">
        <f t="shared" si="7"/>
        <v>35.705882352941181</v>
      </c>
      <c r="J85" s="1" t="str">
        <f t="shared" si="8"/>
        <v>Moderate</v>
      </c>
      <c r="K85" t="str">
        <f t="shared" si="9"/>
        <v>Medium (2-4 hrs)</v>
      </c>
    </row>
    <row r="86" spans="1:11" x14ac:dyDescent="0.25">
      <c r="A86">
        <v>85</v>
      </c>
      <c r="B86">
        <v>13</v>
      </c>
      <c r="C86">
        <v>1.5</v>
      </c>
      <c r="D86">
        <v>5.7</v>
      </c>
      <c r="E86">
        <v>100</v>
      </c>
      <c r="F86">
        <v>1.3</v>
      </c>
      <c r="G86" t="str">
        <f t="shared" si="5"/>
        <v>High</v>
      </c>
      <c r="H86" t="str">
        <f t="shared" si="6"/>
        <v>13-14</v>
      </c>
      <c r="I86" s="1">
        <f t="shared" si="7"/>
        <v>66.666666666666671</v>
      </c>
      <c r="J86" s="1" t="str">
        <f t="shared" si="8"/>
        <v>Very High</v>
      </c>
      <c r="K86" t="str">
        <f t="shared" si="9"/>
        <v>High (4-6 hrs)</v>
      </c>
    </row>
    <row r="87" spans="1:11" x14ac:dyDescent="0.25">
      <c r="A87">
        <v>86</v>
      </c>
      <c r="B87">
        <v>13</v>
      </c>
      <c r="C87">
        <v>1.3</v>
      </c>
      <c r="D87">
        <v>3.4</v>
      </c>
      <c r="E87">
        <v>71.8</v>
      </c>
      <c r="F87">
        <v>1.4</v>
      </c>
      <c r="G87" t="str">
        <f t="shared" si="5"/>
        <v>Moderate</v>
      </c>
      <c r="H87" t="str">
        <f t="shared" si="6"/>
        <v>13-14</v>
      </c>
      <c r="I87" s="1">
        <f t="shared" si="7"/>
        <v>55.230769230769226</v>
      </c>
      <c r="J87" s="1" t="str">
        <f t="shared" si="8"/>
        <v>High</v>
      </c>
      <c r="K87" t="str">
        <f t="shared" si="9"/>
        <v>Medium (2-4 hrs)</v>
      </c>
    </row>
    <row r="88" spans="1:11" x14ac:dyDescent="0.25">
      <c r="A88">
        <v>87</v>
      </c>
      <c r="B88">
        <v>13</v>
      </c>
      <c r="C88">
        <v>2.9</v>
      </c>
      <c r="D88">
        <v>3</v>
      </c>
      <c r="E88">
        <v>44.3</v>
      </c>
      <c r="F88">
        <v>2.6</v>
      </c>
      <c r="G88" t="str">
        <f t="shared" si="5"/>
        <v>Moderate</v>
      </c>
      <c r="H88" t="str">
        <f t="shared" si="6"/>
        <v>13-14</v>
      </c>
      <c r="I88" s="1">
        <f t="shared" si="7"/>
        <v>15.275862068965516</v>
      </c>
      <c r="J88" s="1" t="str">
        <f t="shared" si="8"/>
        <v>Low</v>
      </c>
      <c r="K88" t="str">
        <f t="shared" si="9"/>
        <v>Medium (2-4 hrs)</v>
      </c>
    </row>
    <row r="89" spans="1:11" x14ac:dyDescent="0.25">
      <c r="A89">
        <v>88</v>
      </c>
      <c r="B89">
        <v>13</v>
      </c>
      <c r="C89">
        <v>4.3</v>
      </c>
      <c r="D89">
        <v>4.2</v>
      </c>
      <c r="E89">
        <v>66.099999999999994</v>
      </c>
      <c r="F89">
        <v>1.2</v>
      </c>
      <c r="G89" t="str">
        <f t="shared" si="5"/>
        <v>High</v>
      </c>
      <c r="H89" t="str">
        <f t="shared" si="6"/>
        <v>13-14</v>
      </c>
      <c r="I89" s="1">
        <f t="shared" si="7"/>
        <v>15.372093023255813</v>
      </c>
      <c r="J89" s="1" t="str">
        <f t="shared" si="8"/>
        <v>Low</v>
      </c>
      <c r="K89" t="str">
        <f t="shared" si="9"/>
        <v>High (4-6 hrs)</v>
      </c>
    </row>
    <row r="90" spans="1:11" x14ac:dyDescent="0.25">
      <c r="A90">
        <v>89</v>
      </c>
      <c r="B90">
        <v>16</v>
      </c>
      <c r="C90">
        <v>1.8</v>
      </c>
      <c r="D90">
        <v>4.5</v>
      </c>
      <c r="E90">
        <v>83.3</v>
      </c>
      <c r="F90">
        <v>2.6</v>
      </c>
      <c r="G90" t="str">
        <f t="shared" si="5"/>
        <v>High</v>
      </c>
      <c r="H90" t="str">
        <f t="shared" si="6"/>
        <v>15-16</v>
      </c>
      <c r="I90" s="1">
        <f t="shared" si="7"/>
        <v>46.277777777777779</v>
      </c>
      <c r="J90" s="1" t="str">
        <f t="shared" si="8"/>
        <v>High</v>
      </c>
      <c r="K90" t="str">
        <f t="shared" si="9"/>
        <v>High (4-6 hrs)</v>
      </c>
    </row>
    <row r="91" spans="1:11" x14ac:dyDescent="0.25">
      <c r="A91">
        <v>90</v>
      </c>
      <c r="B91">
        <v>15</v>
      </c>
      <c r="C91">
        <v>2.5</v>
      </c>
      <c r="D91">
        <v>6.9</v>
      </c>
      <c r="E91">
        <v>90</v>
      </c>
      <c r="F91">
        <v>0</v>
      </c>
      <c r="G91" t="str">
        <f t="shared" si="5"/>
        <v>High</v>
      </c>
      <c r="H91" t="str">
        <f t="shared" si="6"/>
        <v>15-16</v>
      </c>
      <c r="I91" s="1">
        <f t="shared" si="7"/>
        <v>36</v>
      </c>
      <c r="J91" s="1" t="str">
        <f t="shared" si="8"/>
        <v>Moderate</v>
      </c>
      <c r="K91" t="str">
        <f t="shared" si="9"/>
        <v>Very High (&gt;6 hrs)</v>
      </c>
    </row>
    <row r="92" spans="1:11" x14ac:dyDescent="0.25">
      <c r="A92">
        <v>91</v>
      </c>
      <c r="B92">
        <v>15</v>
      </c>
      <c r="C92">
        <v>3.2</v>
      </c>
      <c r="D92">
        <v>4.5</v>
      </c>
      <c r="E92">
        <v>77.2</v>
      </c>
      <c r="F92">
        <v>2.6</v>
      </c>
      <c r="G92" t="str">
        <f t="shared" si="5"/>
        <v>High</v>
      </c>
      <c r="H92" t="str">
        <f t="shared" si="6"/>
        <v>15-16</v>
      </c>
      <c r="I92" s="1">
        <f t="shared" si="7"/>
        <v>24.125</v>
      </c>
      <c r="J92" s="1" t="str">
        <f t="shared" si="8"/>
        <v>Moderate</v>
      </c>
      <c r="K92" t="str">
        <f t="shared" si="9"/>
        <v>High (4-6 hrs)</v>
      </c>
    </row>
    <row r="93" spans="1:11" x14ac:dyDescent="0.25">
      <c r="A93">
        <v>92</v>
      </c>
      <c r="B93">
        <v>13</v>
      </c>
      <c r="C93">
        <v>1.1000000000000001</v>
      </c>
      <c r="D93">
        <v>4.3</v>
      </c>
      <c r="E93">
        <v>85.7</v>
      </c>
      <c r="F93">
        <v>2.5</v>
      </c>
      <c r="G93" t="str">
        <f t="shared" si="5"/>
        <v>High</v>
      </c>
      <c r="H93" t="str">
        <f t="shared" si="6"/>
        <v>13-14</v>
      </c>
      <c r="I93" s="1">
        <f t="shared" si="7"/>
        <v>77.909090909090907</v>
      </c>
      <c r="J93" s="1" t="str">
        <f t="shared" si="8"/>
        <v>Very High</v>
      </c>
      <c r="K93" t="str">
        <f t="shared" si="9"/>
        <v>High (4-6 hrs)</v>
      </c>
    </row>
    <row r="94" spans="1:11" x14ac:dyDescent="0.25">
      <c r="A94">
        <v>93</v>
      </c>
      <c r="B94">
        <v>15</v>
      </c>
      <c r="C94">
        <v>1.3</v>
      </c>
      <c r="D94">
        <v>6.4</v>
      </c>
      <c r="E94">
        <v>58.2</v>
      </c>
      <c r="F94">
        <v>2.2000000000000002</v>
      </c>
      <c r="G94" t="str">
        <f t="shared" si="5"/>
        <v>High</v>
      </c>
      <c r="H94" t="str">
        <f t="shared" si="6"/>
        <v>15-16</v>
      </c>
      <c r="I94" s="1">
        <f t="shared" si="7"/>
        <v>44.769230769230766</v>
      </c>
      <c r="J94" s="1" t="str">
        <f t="shared" si="8"/>
        <v>High</v>
      </c>
      <c r="K94" t="str">
        <f t="shared" si="9"/>
        <v>Very High (&gt;6 hrs)</v>
      </c>
    </row>
    <row r="95" spans="1:11" x14ac:dyDescent="0.25">
      <c r="A95">
        <v>94</v>
      </c>
      <c r="B95">
        <v>15</v>
      </c>
      <c r="C95">
        <v>3</v>
      </c>
      <c r="D95">
        <v>4.9000000000000004</v>
      </c>
      <c r="E95">
        <v>63.2</v>
      </c>
      <c r="F95">
        <v>0</v>
      </c>
      <c r="G95" t="str">
        <f t="shared" si="5"/>
        <v>High</v>
      </c>
      <c r="H95" t="str">
        <f t="shared" si="6"/>
        <v>15-16</v>
      </c>
      <c r="I95" s="1">
        <f t="shared" si="7"/>
        <v>21.066666666666666</v>
      </c>
      <c r="J95" s="1" t="str">
        <f t="shared" si="8"/>
        <v>Moderate</v>
      </c>
      <c r="K95" t="str">
        <f t="shared" si="9"/>
        <v>High (4-6 hrs)</v>
      </c>
    </row>
    <row r="96" spans="1:11" x14ac:dyDescent="0.25">
      <c r="A96">
        <v>95</v>
      </c>
      <c r="B96">
        <v>13</v>
      </c>
      <c r="C96">
        <v>2.2999999999999998</v>
      </c>
      <c r="D96">
        <v>3</v>
      </c>
      <c r="E96">
        <v>53.2</v>
      </c>
      <c r="F96">
        <v>2.2999999999999998</v>
      </c>
      <c r="G96" t="str">
        <f t="shared" si="5"/>
        <v>Moderate</v>
      </c>
      <c r="H96" t="str">
        <f t="shared" si="6"/>
        <v>13-14</v>
      </c>
      <c r="I96" s="1">
        <f t="shared" si="7"/>
        <v>23.130434782608699</v>
      </c>
      <c r="J96" s="1" t="str">
        <f t="shared" si="8"/>
        <v>Moderate</v>
      </c>
      <c r="K96" t="str">
        <f t="shared" si="9"/>
        <v>Medium (2-4 hrs)</v>
      </c>
    </row>
    <row r="97" spans="1:11" x14ac:dyDescent="0.25">
      <c r="A97">
        <v>96</v>
      </c>
      <c r="B97">
        <v>15</v>
      </c>
      <c r="C97">
        <v>1.8</v>
      </c>
      <c r="D97">
        <v>6</v>
      </c>
      <c r="E97">
        <v>63.9</v>
      </c>
      <c r="F97">
        <v>1.5</v>
      </c>
      <c r="G97" t="str">
        <f t="shared" si="5"/>
        <v>High</v>
      </c>
      <c r="H97" t="str">
        <f t="shared" si="6"/>
        <v>15-16</v>
      </c>
      <c r="I97" s="1">
        <f t="shared" si="7"/>
        <v>35.5</v>
      </c>
      <c r="J97" s="1" t="str">
        <f t="shared" si="8"/>
        <v>Moderate</v>
      </c>
      <c r="K97" t="str">
        <f t="shared" si="9"/>
        <v>High (4-6 hrs)</v>
      </c>
    </row>
    <row r="98" spans="1:11" x14ac:dyDescent="0.25">
      <c r="A98">
        <v>97</v>
      </c>
      <c r="B98">
        <v>17</v>
      </c>
      <c r="C98">
        <v>2.6</v>
      </c>
      <c r="D98">
        <v>2.9</v>
      </c>
      <c r="E98">
        <v>77.599999999999994</v>
      </c>
      <c r="F98">
        <v>0</v>
      </c>
      <c r="G98" t="str">
        <f t="shared" si="5"/>
        <v>Low</v>
      </c>
      <c r="H98" t="str">
        <f t="shared" si="6"/>
        <v>17+</v>
      </c>
      <c r="I98" s="1">
        <f t="shared" si="7"/>
        <v>29.846153846153843</v>
      </c>
      <c r="J98" s="1" t="str">
        <f t="shared" si="8"/>
        <v>Moderate</v>
      </c>
      <c r="K98" t="str">
        <f t="shared" si="9"/>
        <v>Medium (2-4 hrs)</v>
      </c>
    </row>
    <row r="99" spans="1:11" x14ac:dyDescent="0.25">
      <c r="A99">
        <v>98</v>
      </c>
      <c r="B99">
        <v>14</v>
      </c>
      <c r="C99">
        <v>2.1</v>
      </c>
      <c r="D99">
        <v>3</v>
      </c>
      <c r="E99">
        <v>72.099999999999994</v>
      </c>
      <c r="F99">
        <v>2.5</v>
      </c>
      <c r="G99" t="str">
        <f t="shared" si="5"/>
        <v>Moderate</v>
      </c>
      <c r="H99" t="str">
        <f t="shared" si="6"/>
        <v>13-14</v>
      </c>
      <c r="I99" s="1">
        <f t="shared" si="7"/>
        <v>34.333333333333329</v>
      </c>
      <c r="J99" s="1" t="str">
        <f t="shared" si="8"/>
        <v>Moderate</v>
      </c>
      <c r="K99" t="str">
        <f t="shared" si="9"/>
        <v>Medium (2-4 hrs)</v>
      </c>
    </row>
    <row r="100" spans="1:11" x14ac:dyDescent="0.25">
      <c r="A100">
        <v>99</v>
      </c>
      <c r="B100">
        <v>14</v>
      </c>
      <c r="C100">
        <v>4.4000000000000004</v>
      </c>
      <c r="D100">
        <v>2.7</v>
      </c>
      <c r="E100">
        <v>78.7</v>
      </c>
      <c r="F100">
        <v>2.7</v>
      </c>
      <c r="G100" t="str">
        <f t="shared" si="5"/>
        <v>Low</v>
      </c>
      <c r="H100" t="str">
        <f t="shared" si="6"/>
        <v>13-14</v>
      </c>
      <c r="I100" s="1">
        <f t="shared" si="7"/>
        <v>17.886363636363637</v>
      </c>
      <c r="J100" s="1" t="str">
        <f t="shared" si="8"/>
        <v>Low</v>
      </c>
      <c r="K100" t="str">
        <f t="shared" si="9"/>
        <v>Medium (2-4 hrs)</v>
      </c>
    </row>
    <row r="101" spans="1:11" x14ac:dyDescent="0.25">
      <c r="A101">
        <v>100</v>
      </c>
      <c r="B101">
        <v>13</v>
      </c>
      <c r="C101">
        <v>1.8</v>
      </c>
      <c r="D101">
        <v>2.6</v>
      </c>
      <c r="E101">
        <v>60.6</v>
      </c>
      <c r="F101">
        <v>0</v>
      </c>
      <c r="G101" t="str">
        <f t="shared" si="5"/>
        <v>Low</v>
      </c>
      <c r="H101" t="str">
        <f t="shared" si="6"/>
        <v>13-14</v>
      </c>
      <c r="I101" s="1">
        <f t="shared" si="7"/>
        <v>33.666666666666664</v>
      </c>
      <c r="J101" s="1" t="str">
        <f t="shared" si="8"/>
        <v>Moderate</v>
      </c>
      <c r="K101" t="str">
        <f t="shared" si="9"/>
        <v>Medium (2-4 hrs)</v>
      </c>
    </row>
    <row r="102" spans="1:11" x14ac:dyDescent="0.25">
      <c r="A102">
        <v>101</v>
      </c>
      <c r="B102">
        <v>16</v>
      </c>
      <c r="C102">
        <v>1.6</v>
      </c>
      <c r="D102">
        <v>4.5</v>
      </c>
      <c r="E102">
        <v>61.2</v>
      </c>
      <c r="F102">
        <v>1.6</v>
      </c>
      <c r="G102" t="str">
        <f t="shared" si="5"/>
        <v>High</v>
      </c>
      <c r="H102" t="str">
        <f t="shared" si="6"/>
        <v>15-16</v>
      </c>
      <c r="I102" s="1">
        <f t="shared" si="7"/>
        <v>38.25</v>
      </c>
      <c r="J102" s="1" t="str">
        <f t="shared" si="8"/>
        <v>Moderate</v>
      </c>
      <c r="K102" t="str">
        <f t="shared" si="9"/>
        <v>High (4-6 hrs)</v>
      </c>
    </row>
    <row r="103" spans="1:11" x14ac:dyDescent="0.25">
      <c r="A103">
        <v>102</v>
      </c>
      <c r="B103">
        <v>13</v>
      </c>
      <c r="C103">
        <v>2</v>
      </c>
      <c r="D103">
        <v>3.6</v>
      </c>
      <c r="E103">
        <v>72</v>
      </c>
      <c r="F103">
        <v>2.6</v>
      </c>
      <c r="G103" t="str">
        <f t="shared" si="5"/>
        <v>Moderate</v>
      </c>
      <c r="H103" t="str">
        <f t="shared" si="6"/>
        <v>13-14</v>
      </c>
      <c r="I103" s="1">
        <f t="shared" si="7"/>
        <v>36</v>
      </c>
      <c r="J103" s="1" t="str">
        <f t="shared" si="8"/>
        <v>Moderate</v>
      </c>
      <c r="K103" t="str">
        <f t="shared" si="9"/>
        <v>Medium (2-4 hrs)</v>
      </c>
    </row>
    <row r="104" spans="1:11" x14ac:dyDescent="0.25">
      <c r="A104">
        <v>103</v>
      </c>
      <c r="B104">
        <v>16</v>
      </c>
      <c r="C104">
        <v>2.1</v>
      </c>
      <c r="D104">
        <v>0</v>
      </c>
      <c r="E104">
        <v>64</v>
      </c>
      <c r="F104">
        <v>2.5</v>
      </c>
      <c r="G104" t="str">
        <f t="shared" si="5"/>
        <v>Low</v>
      </c>
      <c r="H104" t="str">
        <f t="shared" si="6"/>
        <v>15-16</v>
      </c>
      <c r="I104" s="1">
        <f t="shared" si="7"/>
        <v>30.476190476190474</v>
      </c>
      <c r="J104" s="1" t="str">
        <f t="shared" si="8"/>
        <v>Moderate</v>
      </c>
      <c r="K104" t="str">
        <f t="shared" si="9"/>
        <v>Low (0-2 hrs)</v>
      </c>
    </row>
    <row r="105" spans="1:11" x14ac:dyDescent="0.25">
      <c r="A105">
        <v>104</v>
      </c>
      <c r="B105">
        <v>14</v>
      </c>
      <c r="C105">
        <v>2.5</v>
      </c>
      <c r="D105">
        <v>3.6</v>
      </c>
      <c r="E105">
        <v>83</v>
      </c>
      <c r="F105">
        <v>2.2000000000000002</v>
      </c>
      <c r="G105" t="str">
        <f t="shared" si="5"/>
        <v>Moderate</v>
      </c>
      <c r="H105" t="str">
        <f t="shared" si="6"/>
        <v>13-14</v>
      </c>
      <c r="I105" s="1">
        <f t="shared" si="7"/>
        <v>33.200000000000003</v>
      </c>
      <c r="J105" s="1" t="str">
        <f t="shared" si="8"/>
        <v>Moderate</v>
      </c>
      <c r="K105" t="str">
        <f t="shared" si="9"/>
        <v>Medium (2-4 hrs)</v>
      </c>
    </row>
    <row r="106" spans="1:11" x14ac:dyDescent="0.25">
      <c r="A106">
        <v>105</v>
      </c>
      <c r="B106">
        <v>13</v>
      </c>
      <c r="C106">
        <v>0.5</v>
      </c>
      <c r="D106">
        <v>3.2</v>
      </c>
      <c r="E106">
        <v>63.7</v>
      </c>
      <c r="F106">
        <v>0</v>
      </c>
      <c r="G106" t="str">
        <f t="shared" si="5"/>
        <v>Moderate</v>
      </c>
      <c r="H106" t="str">
        <f t="shared" si="6"/>
        <v>13-14</v>
      </c>
      <c r="I106" s="1">
        <f t="shared" si="7"/>
        <v>127.4</v>
      </c>
      <c r="J106" s="1" t="str">
        <f t="shared" si="8"/>
        <v>Very High</v>
      </c>
      <c r="K106" t="str">
        <f t="shared" si="9"/>
        <v>Medium (2-4 hrs)</v>
      </c>
    </row>
    <row r="107" spans="1:11" x14ac:dyDescent="0.25">
      <c r="A107">
        <v>106</v>
      </c>
      <c r="B107">
        <v>17</v>
      </c>
      <c r="C107">
        <v>2.9</v>
      </c>
      <c r="D107">
        <v>5.3</v>
      </c>
      <c r="E107">
        <v>65</v>
      </c>
      <c r="F107">
        <v>2.1</v>
      </c>
      <c r="G107" t="str">
        <f t="shared" si="5"/>
        <v>High</v>
      </c>
      <c r="H107" t="str">
        <f t="shared" si="6"/>
        <v>17+</v>
      </c>
      <c r="I107" s="1">
        <f t="shared" si="7"/>
        <v>22.413793103448278</v>
      </c>
      <c r="J107" s="1" t="str">
        <f t="shared" si="8"/>
        <v>Moderate</v>
      </c>
      <c r="K107" t="str">
        <f t="shared" si="9"/>
        <v>High (4-6 hrs)</v>
      </c>
    </row>
    <row r="108" spans="1:11" x14ac:dyDescent="0.25">
      <c r="A108">
        <v>107</v>
      </c>
      <c r="B108">
        <v>15</v>
      </c>
      <c r="C108">
        <v>2</v>
      </c>
      <c r="D108">
        <v>3.2</v>
      </c>
      <c r="E108">
        <v>74.2</v>
      </c>
      <c r="F108">
        <v>1.3</v>
      </c>
      <c r="G108" t="str">
        <f t="shared" si="5"/>
        <v>Moderate</v>
      </c>
      <c r="H108" t="str">
        <f t="shared" si="6"/>
        <v>15-16</v>
      </c>
      <c r="I108" s="1">
        <f t="shared" si="7"/>
        <v>37.1</v>
      </c>
      <c r="J108" s="1" t="str">
        <f t="shared" si="8"/>
        <v>Moderate</v>
      </c>
      <c r="K108" t="str">
        <f t="shared" si="9"/>
        <v>Medium (2-4 hrs)</v>
      </c>
    </row>
    <row r="109" spans="1:11" x14ac:dyDescent="0.25">
      <c r="A109">
        <v>108</v>
      </c>
      <c r="B109">
        <v>16</v>
      </c>
      <c r="C109">
        <v>3.3</v>
      </c>
      <c r="D109">
        <v>7.8</v>
      </c>
      <c r="E109">
        <v>66.099999999999994</v>
      </c>
      <c r="F109">
        <v>2.2999999999999998</v>
      </c>
      <c r="G109" t="str">
        <f t="shared" si="5"/>
        <v>High</v>
      </c>
      <c r="H109" t="str">
        <f t="shared" si="6"/>
        <v>15-16</v>
      </c>
      <c r="I109" s="1">
        <f t="shared" si="7"/>
        <v>20.030303030303031</v>
      </c>
      <c r="J109" s="1" t="str">
        <f t="shared" si="8"/>
        <v>Moderate</v>
      </c>
      <c r="K109" t="str">
        <f t="shared" si="9"/>
        <v>Very High (&gt;6 hrs)</v>
      </c>
    </row>
    <row r="110" spans="1:11" x14ac:dyDescent="0.25">
      <c r="A110">
        <v>109</v>
      </c>
      <c r="B110">
        <v>15</v>
      </c>
      <c r="C110">
        <v>2.5</v>
      </c>
      <c r="D110">
        <v>6.1</v>
      </c>
      <c r="E110">
        <v>57.7</v>
      </c>
      <c r="F110">
        <v>1.7</v>
      </c>
      <c r="G110" t="str">
        <f t="shared" si="5"/>
        <v>High</v>
      </c>
      <c r="H110" t="str">
        <f t="shared" si="6"/>
        <v>15-16</v>
      </c>
      <c r="I110" s="1">
        <f t="shared" si="7"/>
        <v>23.080000000000002</v>
      </c>
      <c r="J110" s="1" t="str">
        <f t="shared" si="8"/>
        <v>Moderate</v>
      </c>
      <c r="K110" t="str">
        <f t="shared" si="9"/>
        <v>Very High (&gt;6 hrs)</v>
      </c>
    </row>
    <row r="111" spans="1:11" x14ac:dyDescent="0.25">
      <c r="A111">
        <v>110</v>
      </c>
      <c r="B111">
        <v>15</v>
      </c>
      <c r="C111">
        <v>3</v>
      </c>
      <c r="D111">
        <v>3.4</v>
      </c>
      <c r="E111">
        <v>59</v>
      </c>
      <c r="F111">
        <v>1.5</v>
      </c>
      <c r="G111" t="str">
        <f t="shared" si="5"/>
        <v>Moderate</v>
      </c>
      <c r="H111" t="str">
        <f t="shared" si="6"/>
        <v>15-16</v>
      </c>
      <c r="I111" s="1">
        <f t="shared" si="7"/>
        <v>19.666666666666668</v>
      </c>
      <c r="J111" s="1" t="str">
        <f t="shared" si="8"/>
        <v>Low</v>
      </c>
      <c r="K111" t="str">
        <f t="shared" si="9"/>
        <v>Medium (2-4 hrs)</v>
      </c>
    </row>
    <row r="112" spans="1:11" x14ac:dyDescent="0.25">
      <c r="A112">
        <v>111</v>
      </c>
      <c r="B112">
        <v>13</v>
      </c>
      <c r="C112">
        <v>2.1</v>
      </c>
      <c r="D112">
        <v>5.7</v>
      </c>
      <c r="E112">
        <v>75.400000000000006</v>
      </c>
      <c r="F112">
        <v>2</v>
      </c>
      <c r="G112" t="str">
        <f t="shared" si="5"/>
        <v>High</v>
      </c>
      <c r="H112" t="str">
        <f t="shared" si="6"/>
        <v>13-14</v>
      </c>
      <c r="I112" s="1">
        <f t="shared" si="7"/>
        <v>35.904761904761905</v>
      </c>
      <c r="J112" s="1" t="str">
        <f t="shared" si="8"/>
        <v>Moderate</v>
      </c>
      <c r="K112" t="str">
        <f t="shared" si="9"/>
        <v>High (4-6 hrs)</v>
      </c>
    </row>
    <row r="113" spans="1:11" x14ac:dyDescent="0.25">
      <c r="A113">
        <v>112</v>
      </c>
      <c r="B113">
        <v>15</v>
      </c>
      <c r="C113">
        <v>2.9</v>
      </c>
      <c r="D113">
        <v>4</v>
      </c>
      <c r="E113">
        <v>56.4</v>
      </c>
      <c r="F113">
        <v>1.4</v>
      </c>
      <c r="G113" t="str">
        <f t="shared" si="5"/>
        <v>Moderate</v>
      </c>
      <c r="H113" t="str">
        <f t="shared" si="6"/>
        <v>15-16</v>
      </c>
      <c r="I113" s="1">
        <f t="shared" si="7"/>
        <v>19.448275862068964</v>
      </c>
      <c r="J113" s="1" t="str">
        <f t="shared" si="8"/>
        <v>Low</v>
      </c>
      <c r="K113" t="str">
        <f t="shared" si="9"/>
        <v>Medium (2-4 hrs)</v>
      </c>
    </row>
    <row r="114" spans="1:11" x14ac:dyDescent="0.25">
      <c r="A114">
        <v>113</v>
      </c>
      <c r="B114">
        <v>17</v>
      </c>
      <c r="C114">
        <v>4.2</v>
      </c>
      <c r="D114">
        <v>4.4000000000000004</v>
      </c>
      <c r="E114">
        <v>84</v>
      </c>
      <c r="F114">
        <v>1.5</v>
      </c>
      <c r="G114" t="str">
        <f t="shared" si="5"/>
        <v>High</v>
      </c>
      <c r="H114" t="str">
        <f t="shared" si="6"/>
        <v>17+</v>
      </c>
      <c r="I114" s="1">
        <f t="shared" si="7"/>
        <v>20</v>
      </c>
      <c r="J114" s="1" t="str">
        <f t="shared" si="8"/>
        <v>Moderate</v>
      </c>
      <c r="K114" t="str">
        <f t="shared" si="9"/>
        <v>High (4-6 hrs)</v>
      </c>
    </row>
    <row r="115" spans="1:11" x14ac:dyDescent="0.25">
      <c r="A115">
        <v>114</v>
      </c>
      <c r="B115">
        <v>15</v>
      </c>
      <c r="C115">
        <v>1.8</v>
      </c>
      <c r="D115">
        <v>5.2</v>
      </c>
      <c r="E115">
        <v>63.1</v>
      </c>
      <c r="F115">
        <v>1.1000000000000001</v>
      </c>
      <c r="G115" t="str">
        <f t="shared" si="5"/>
        <v>High</v>
      </c>
      <c r="H115" t="str">
        <f t="shared" si="6"/>
        <v>15-16</v>
      </c>
      <c r="I115" s="1">
        <f t="shared" si="7"/>
        <v>35.055555555555557</v>
      </c>
      <c r="J115" s="1" t="str">
        <f t="shared" si="8"/>
        <v>Moderate</v>
      </c>
      <c r="K115" t="str">
        <f t="shared" si="9"/>
        <v>High (4-6 hrs)</v>
      </c>
    </row>
    <row r="116" spans="1:11" x14ac:dyDescent="0.25">
      <c r="A116">
        <v>115</v>
      </c>
      <c r="B116">
        <v>13</v>
      </c>
      <c r="C116">
        <v>2.4</v>
      </c>
      <c r="D116">
        <v>4.0999999999999996</v>
      </c>
      <c r="E116">
        <v>76.2</v>
      </c>
      <c r="F116">
        <v>0.2</v>
      </c>
      <c r="G116" t="str">
        <f t="shared" si="5"/>
        <v>High</v>
      </c>
      <c r="H116" t="str">
        <f t="shared" si="6"/>
        <v>13-14</v>
      </c>
      <c r="I116" s="1">
        <f t="shared" si="7"/>
        <v>31.750000000000004</v>
      </c>
      <c r="J116" s="1" t="str">
        <f t="shared" si="8"/>
        <v>Moderate</v>
      </c>
      <c r="K116" t="str">
        <f t="shared" si="9"/>
        <v>High (4-6 hrs)</v>
      </c>
    </row>
    <row r="117" spans="1:11" x14ac:dyDescent="0.25">
      <c r="A117">
        <v>116</v>
      </c>
      <c r="B117">
        <v>17</v>
      </c>
      <c r="C117">
        <v>2</v>
      </c>
      <c r="D117">
        <v>4.4000000000000004</v>
      </c>
      <c r="E117">
        <v>63.7</v>
      </c>
      <c r="F117">
        <v>2</v>
      </c>
      <c r="G117" t="str">
        <f t="shared" si="5"/>
        <v>High</v>
      </c>
      <c r="H117" t="str">
        <f t="shared" si="6"/>
        <v>17+</v>
      </c>
      <c r="I117" s="1">
        <f t="shared" si="7"/>
        <v>31.85</v>
      </c>
      <c r="J117" s="1" t="str">
        <f t="shared" si="8"/>
        <v>Moderate</v>
      </c>
      <c r="K117" t="str">
        <f t="shared" si="9"/>
        <v>High (4-6 hrs)</v>
      </c>
    </row>
    <row r="118" spans="1:11" x14ac:dyDescent="0.25">
      <c r="A118">
        <v>117</v>
      </c>
      <c r="B118">
        <v>14</v>
      </c>
      <c r="C118">
        <v>4.0999999999999996</v>
      </c>
      <c r="D118">
        <v>5.2</v>
      </c>
      <c r="E118">
        <v>60.8</v>
      </c>
      <c r="F118">
        <v>0.9</v>
      </c>
      <c r="G118" t="str">
        <f t="shared" si="5"/>
        <v>High</v>
      </c>
      <c r="H118" t="str">
        <f t="shared" si="6"/>
        <v>13-14</v>
      </c>
      <c r="I118" s="1">
        <f t="shared" si="7"/>
        <v>14.829268292682928</v>
      </c>
      <c r="J118" s="1" t="str">
        <f t="shared" si="8"/>
        <v>Low</v>
      </c>
      <c r="K118" t="str">
        <f t="shared" si="9"/>
        <v>High (4-6 hrs)</v>
      </c>
    </row>
    <row r="119" spans="1:11" x14ac:dyDescent="0.25">
      <c r="A119">
        <v>118</v>
      </c>
      <c r="B119">
        <v>15</v>
      </c>
      <c r="C119">
        <v>2.1</v>
      </c>
      <c r="D119">
        <v>7.1</v>
      </c>
      <c r="E119">
        <v>72.5</v>
      </c>
      <c r="F119">
        <v>1.3</v>
      </c>
      <c r="G119" t="str">
        <f t="shared" si="5"/>
        <v>High</v>
      </c>
      <c r="H119" t="str">
        <f t="shared" si="6"/>
        <v>15-16</v>
      </c>
      <c r="I119" s="1">
        <f t="shared" si="7"/>
        <v>34.523809523809526</v>
      </c>
      <c r="J119" s="1" t="str">
        <f t="shared" si="8"/>
        <v>Moderate</v>
      </c>
      <c r="K119" t="str">
        <f t="shared" si="9"/>
        <v>Very High (&gt;6 hrs)</v>
      </c>
    </row>
    <row r="120" spans="1:11" x14ac:dyDescent="0.25">
      <c r="A120">
        <v>119</v>
      </c>
      <c r="B120">
        <v>13</v>
      </c>
      <c r="C120">
        <v>1.8</v>
      </c>
      <c r="D120">
        <v>4.4000000000000004</v>
      </c>
      <c r="E120">
        <v>80.5</v>
      </c>
      <c r="F120">
        <v>1.7</v>
      </c>
      <c r="G120" t="str">
        <f t="shared" si="5"/>
        <v>High</v>
      </c>
      <c r="H120" t="str">
        <f t="shared" si="6"/>
        <v>13-14</v>
      </c>
      <c r="I120" s="1">
        <f t="shared" si="7"/>
        <v>44.722222222222221</v>
      </c>
      <c r="J120" s="1" t="str">
        <f t="shared" si="8"/>
        <v>High</v>
      </c>
      <c r="K120" t="str">
        <f t="shared" si="9"/>
        <v>High (4-6 hrs)</v>
      </c>
    </row>
    <row r="121" spans="1:11" x14ac:dyDescent="0.25">
      <c r="A121">
        <v>120</v>
      </c>
      <c r="B121">
        <v>14</v>
      </c>
      <c r="C121">
        <v>1.9</v>
      </c>
      <c r="D121">
        <v>3.3</v>
      </c>
      <c r="E121">
        <v>67.5</v>
      </c>
      <c r="F121">
        <v>0</v>
      </c>
      <c r="G121" t="str">
        <f t="shared" si="5"/>
        <v>Moderate</v>
      </c>
      <c r="H121" t="str">
        <f t="shared" si="6"/>
        <v>13-14</v>
      </c>
      <c r="I121" s="1">
        <f t="shared" si="7"/>
        <v>35.526315789473685</v>
      </c>
      <c r="J121" s="1" t="str">
        <f t="shared" si="8"/>
        <v>Moderate</v>
      </c>
      <c r="K121" t="str">
        <f t="shared" si="9"/>
        <v>Medium (2-4 hrs)</v>
      </c>
    </row>
    <row r="122" spans="1:11" x14ac:dyDescent="0.25">
      <c r="A122">
        <v>121</v>
      </c>
      <c r="B122">
        <v>14</v>
      </c>
      <c r="C122">
        <v>2.4</v>
      </c>
      <c r="D122">
        <v>1</v>
      </c>
      <c r="E122">
        <v>69.3</v>
      </c>
      <c r="F122">
        <v>0</v>
      </c>
      <c r="G122" t="str">
        <f t="shared" si="5"/>
        <v>Low</v>
      </c>
      <c r="H122" t="str">
        <f t="shared" si="6"/>
        <v>13-14</v>
      </c>
      <c r="I122" s="1">
        <f t="shared" si="7"/>
        <v>28.875</v>
      </c>
      <c r="J122" s="1" t="str">
        <f t="shared" si="8"/>
        <v>Moderate</v>
      </c>
      <c r="K122" t="str">
        <f t="shared" si="9"/>
        <v>Low (0-2 hrs)</v>
      </c>
    </row>
    <row r="123" spans="1:11" x14ac:dyDescent="0.25">
      <c r="A123">
        <v>122</v>
      </c>
      <c r="B123">
        <v>16</v>
      </c>
      <c r="C123">
        <v>1.7</v>
      </c>
      <c r="D123">
        <v>6.9</v>
      </c>
      <c r="E123">
        <v>78.099999999999994</v>
      </c>
      <c r="F123">
        <v>1.3</v>
      </c>
      <c r="G123" t="str">
        <f t="shared" si="5"/>
        <v>High</v>
      </c>
      <c r="H123" t="str">
        <f t="shared" si="6"/>
        <v>15-16</v>
      </c>
      <c r="I123" s="1">
        <f t="shared" si="7"/>
        <v>45.941176470588232</v>
      </c>
      <c r="J123" s="1" t="str">
        <f t="shared" si="8"/>
        <v>High</v>
      </c>
      <c r="K123" t="str">
        <f t="shared" si="9"/>
        <v>Very High (&gt;6 hrs)</v>
      </c>
    </row>
    <row r="124" spans="1:11" x14ac:dyDescent="0.25">
      <c r="A124">
        <v>123</v>
      </c>
      <c r="B124">
        <v>17</v>
      </c>
      <c r="C124">
        <v>2.1</v>
      </c>
      <c r="D124">
        <v>3.6</v>
      </c>
      <c r="E124">
        <v>78.400000000000006</v>
      </c>
      <c r="F124">
        <v>1.9</v>
      </c>
      <c r="G124" t="str">
        <f t="shared" si="5"/>
        <v>Moderate</v>
      </c>
      <c r="H124" t="str">
        <f t="shared" si="6"/>
        <v>17+</v>
      </c>
      <c r="I124" s="1">
        <f t="shared" si="7"/>
        <v>37.333333333333336</v>
      </c>
      <c r="J124" s="1" t="str">
        <f t="shared" si="8"/>
        <v>Moderate</v>
      </c>
      <c r="K124" t="str">
        <f t="shared" si="9"/>
        <v>Medium (2-4 hrs)</v>
      </c>
    </row>
    <row r="125" spans="1:11" x14ac:dyDescent="0.25">
      <c r="A125">
        <v>124</v>
      </c>
      <c r="B125">
        <v>15</v>
      </c>
      <c r="C125">
        <v>2.7</v>
      </c>
      <c r="D125">
        <v>4.8</v>
      </c>
      <c r="E125">
        <v>69.599999999999994</v>
      </c>
      <c r="F125">
        <v>2.1</v>
      </c>
      <c r="G125" t="str">
        <f t="shared" si="5"/>
        <v>High</v>
      </c>
      <c r="H125" t="str">
        <f t="shared" si="6"/>
        <v>15-16</v>
      </c>
      <c r="I125" s="1">
        <f t="shared" si="7"/>
        <v>25.777777777777775</v>
      </c>
      <c r="J125" s="1" t="str">
        <f t="shared" si="8"/>
        <v>Moderate</v>
      </c>
      <c r="K125" t="str">
        <f t="shared" si="9"/>
        <v>High (4-6 hrs)</v>
      </c>
    </row>
    <row r="126" spans="1:11" x14ac:dyDescent="0.25">
      <c r="A126">
        <v>125</v>
      </c>
      <c r="B126">
        <v>13</v>
      </c>
      <c r="C126">
        <v>2.4</v>
      </c>
      <c r="D126">
        <v>6.9</v>
      </c>
      <c r="E126">
        <v>65.599999999999994</v>
      </c>
      <c r="F126">
        <v>0.2</v>
      </c>
      <c r="G126" t="str">
        <f t="shared" si="5"/>
        <v>High</v>
      </c>
      <c r="H126" t="str">
        <f t="shared" si="6"/>
        <v>13-14</v>
      </c>
      <c r="I126" s="1">
        <f t="shared" si="7"/>
        <v>27.333333333333332</v>
      </c>
      <c r="J126" s="1" t="str">
        <f t="shared" si="8"/>
        <v>Moderate</v>
      </c>
      <c r="K126" t="str">
        <f t="shared" si="9"/>
        <v>Very High (&gt;6 hrs)</v>
      </c>
    </row>
    <row r="127" spans="1:11" x14ac:dyDescent="0.25">
      <c r="A127">
        <v>126</v>
      </c>
      <c r="B127">
        <v>16</v>
      </c>
      <c r="C127">
        <v>3.3</v>
      </c>
      <c r="D127">
        <v>4.3</v>
      </c>
      <c r="E127">
        <v>70.8</v>
      </c>
      <c r="F127">
        <v>2</v>
      </c>
      <c r="G127" t="str">
        <f t="shared" si="5"/>
        <v>High</v>
      </c>
      <c r="H127" t="str">
        <f t="shared" si="6"/>
        <v>15-16</v>
      </c>
      <c r="I127" s="1">
        <f t="shared" si="7"/>
        <v>21.454545454545453</v>
      </c>
      <c r="J127" s="1" t="str">
        <f t="shared" si="8"/>
        <v>Moderate</v>
      </c>
      <c r="K127" t="str">
        <f t="shared" si="9"/>
        <v>High (4-6 hrs)</v>
      </c>
    </row>
    <row r="128" spans="1:11" x14ac:dyDescent="0.25">
      <c r="A128">
        <v>127</v>
      </c>
      <c r="B128">
        <v>17</v>
      </c>
      <c r="C128">
        <v>2.2000000000000002</v>
      </c>
      <c r="D128">
        <v>3.7</v>
      </c>
      <c r="E128">
        <v>68.099999999999994</v>
      </c>
      <c r="F128">
        <v>1.3</v>
      </c>
      <c r="G128" t="str">
        <f t="shared" si="5"/>
        <v>Moderate</v>
      </c>
      <c r="H128" t="str">
        <f t="shared" si="6"/>
        <v>17+</v>
      </c>
      <c r="I128" s="1">
        <f t="shared" si="7"/>
        <v>30.95454545454545</v>
      </c>
      <c r="J128" s="1" t="str">
        <f t="shared" si="8"/>
        <v>Moderate</v>
      </c>
      <c r="K128" t="str">
        <f t="shared" si="9"/>
        <v>Medium (2-4 hrs)</v>
      </c>
    </row>
    <row r="129" spans="1:11" x14ac:dyDescent="0.25">
      <c r="A129">
        <v>128</v>
      </c>
      <c r="B129">
        <v>16</v>
      </c>
      <c r="C129">
        <v>2.2999999999999998</v>
      </c>
      <c r="D129">
        <v>6.1</v>
      </c>
      <c r="E129">
        <v>73.099999999999994</v>
      </c>
      <c r="F129">
        <v>0.8</v>
      </c>
      <c r="G129" t="str">
        <f t="shared" si="5"/>
        <v>High</v>
      </c>
      <c r="H129" t="str">
        <f t="shared" si="6"/>
        <v>15-16</v>
      </c>
      <c r="I129" s="1">
        <f t="shared" si="7"/>
        <v>31.782608695652176</v>
      </c>
      <c r="J129" s="1" t="str">
        <f t="shared" si="8"/>
        <v>Moderate</v>
      </c>
      <c r="K129" t="str">
        <f t="shared" si="9"/>
        <v>Very High (&gt;6 hrs)</v>
      </c>
    </row>
    <row r="130" spans="1:11" x14ac:dyDescent="0.25">
      <c r="A130">
        <v>129</v>
      </c>
      <c r="B130">
        <v>17</v>
      </c>
      <c r="C130">
        <v>2.8</v>
      </c>
      <c r="D130">
        <v>4.7</v>
      </c>
      <c r="E130">
        <v>58.1</v>
      </c>
      <c r="F130">
        <v>1</v>
      </c>
      <c r="G130" t="str">
        <f t="shared" si="5"/>
        <v>High</v>
      </c>
      <c r="H130" t="str">
        <f t="shared" si="6"/>
        <v>17+</v>
      </c>
      <c r="I130" s="1">
        <f t="shared" si="7"/>
        <v>20.750000000000004</v>
      </c>
      <c r="J130" s="1" t="str">
        <f t="shared" si="8"/>
        <v>Moderate</v>
      </c>
      <c r="K130" t="str">
        <f t="shared" si="9"/>
        <v>High (4-6 hrs)</v>
      </c>
    </row>
    <row r="131" spans="1:11" x14ac:dyDescent="0.25">
      <c r="A131">
        <v>130</v>
      </c>
      <c r="B131">
        <v>17</v>
      </c>
      <c r="C131">
        <v>4.7</v>
      </c>
      <c r="D131">
        <v>4.9000000000000004</v>
      </c>
      <c r="E131">
        <v>72.8</v>
      </c>
      <c r="F131">
        <v>2.1</v>
      </c>
      <c r="G131" t="str">
        <f t="shared" ref="G131:G194" si="10">IF(D131&lt;3,"Low",IF(D131&lt;=4,"Moderate","High"))</f>
        <v>High</v>
      </c>
      <c r="H131" t="str">
        <f t="shared" ref="H131:H194" si="11">IF(B131&lt;=14,"13-14",IF(B131&lt;=16,"15-16","17+"))</f>
        <v>17+</v>
      </c>
      <c r="I131" s="1">
        <f t="shared" ref="I131:I194" si="12">IF(C131=0,"NA",E131/C131)</f>
        <v>15.489361702127658</v>
      </c>
      <c r="J131" s="1" t="str">
        <f t="shared" ref="J131:J194" si="13">IF(I131="NA","NA",
   IF(I131&lt;20,"Low",
   IF(I131&lt;=40,"Moderate",
   IF(I131&lt;=60,"High","Very High"))))</f>
        <v>Low</v>
      </c>
      <c r="K131" t="str">
        <f t="shared" ref="K131:K194" si="14">IF(D131&lt;=2,"Low (0-2 hrs)",IF(D131&lt;=4,"Medium (2-4 hrs)",IF(D131&lt;=6,"High (4-6 hrs)","Very High (&gt;6 hrs)")))</f>
        <v>High (4-6 hrs)</v>
      </c>
    </row>
    <row r="132" spans="1:11" x14ac:dyDescent="0.25">
      <c r="A132">
        <v>131</v>
      </c>
      <c r="B132">
        <v>15</v>
      </c>
      <c r="C132">
        <v>1.7</v>
      </c>
      <c r="D132">
        <v>1.7</v>
      </c>
      <c r="E132">
        <v>62.8</v>
      </c>
      <c r="F132">
        <v>1.7</v>
      </c>
      <c r="G132" t="str">
        <f t="shared" si="10"/>
        <v>Low</v>
      </c>
      <c r="H132" t="str">
        <f t="shared" si="11"/>
        <v>15-16</v>
      </c>
      <c r="I132" s="1">
        <f t="shared" si="12"/>
        <v>36.941176470588232</v>
      </c>
      <c r="J132" s="1" t="str">
        <f t="shared" si="13"/>
        <v>Moderate</v>
      </c>
      <c r="K132" t="str">
        <f t="shared" si="14"/>
        <v>Low (0-2 hrs)</v>
      </c>
    </row>
    <row r="133" spans="1:11" x14ac:dyDescent="0.25">
      <c r="A133">
        <v>132</v>
      </c>
      <c r="B133">
        <v>17</v>
      </c>
      <c r="C133">
        <v>4.4000000000000004</v>
      </c>
      <c r="D133">
        <v>5.8</v>
      </c>
      <c r="E133">
        <v>79.099999999999994</v>
      </c>
      <c r="F133">
        <v>1.5</v>
      </c>
      <c r="G133" t="str">
        <f t="shared" si="10"/>
        <v>High</v>
      </c>
      <c r="H133" t="str">
        <f t="shared" si="11"/>
        <v>17+</v>
      </c>
      <c r="I133" s="1">
        <f t="shared" si="12"/>
        <v>17.977272727272723</v>
      </c>
      <c r="J133" s="1" t="str">
        <f t="shared" si="13"/>
        <v>Low</v>
      </c>
      <c r="K133" t="str">
        <f t="shared" si="14"/>
        <v>High (4-6 hrs)</v>
      </c>
    </row>
    <row r="134" spans="1:11" x14ac:dyDescent="0.25">
      <c r="A134">
        <v>133</v>
      </c>
      <c r="B134">
        <v>16</v>
      </c>
      <c r="C134">
        <v>1.3</v>
      </c>
      <c r="D134">
        <v>4.5999999999999996</v>
      </c>
      <c r="E134">
        <v>63.3</v>
      </c>
      <c r="F134">
        <v>1.7</v>
      </c>
      <c r="G134" t="str">
        <f t="shared" si="10"/>
        <v>High</v>
      </c>
      <c r="H134" t="str">
        <f t="shared" si="11"/>
        <v>15-16</v>
      </c>
      <c r="I134" s="1">
        <f t="shared" si="12"/>
        <v>48.692307692307686</v>
      </c>
      <c r="J134" s="1" t="str">
        <f t="shared" si="13"/>
        <v>High</v>
      </c>
      <c r="K134" t="str">
        <f t="shared" si="14"/>
        <v>High (4-6 hrs)</v>
      </c>
    </row>
    <row r="135" spans="1:11" x14ac:dyDescent="0.25">
      <c r="A135">
        <v>134</v>
      </c>
      <c r="B135">
        <v>17</v>
      </c>
      <c r="C135">
        <v>2.7</v>
      </c>
      <c r="D135">
        <v>1.9</v>
      </c>
      <c r="E135">
        <v>63.4</v>
      </c>
      <c r="F135">
        <v>2.2000000000000002</v>
      </c>
      <c r="G135" t="str">
        <f t="shared" si="10"/>
        <v>Low</v>
      </c>
      <c r="H135" t="str">
        <f t="shared" si="11"/>
        <v>17+</v>
      </c>
      <c r="I135" s="1">
        <f t="shared" si="12"/>
        <v>23.481481481481481</v>
      </c>
      <c r="J135" s="1" t="str">
        <f t="shared" si="13"/>
        <v>Moderate</v>
      </c>
      <c r="K135" t="str">
        <f t="shared" si="14"/>
        <v>Low (0-2 hrs)</v>
      </c>
    </row>
    <row r="136" spans="1:11" x14ac:dyDescent="0.25">
      <c r="A136">
        <v>135</v>
      </c>
      <c r="B136">
        <v>15</v>
      </c>
      <c r="C136">
        <v>2.5</v>
      </c>
      <c r="D136">
        <v>4.7</v>
      </c>
      <c r="E136">
        <v>74.5</v>
      </c>
      <c r="F136">
        <v>1.4</v>
      </c>
      <c r="G136" t="str">
        <f t="shared" si="10"/>
        <v>High</v>
      </c>
      <c r="H136" t="str">
        <f t="shared" si="11"/>
        <v>15-16</v>
      </c>
      <c r="I136" s="1">
        <f t="shared" si="12"/>
        <v>29.8</v>
      </c>
      <c r="J136" s="1" t="str">
        <f t="shared" si="13"/>
        <v>Moderate</v>
      </c>
      <c r="K136" t="str">
        <f t="shared" si="14"/>
        <v>High (4-6 hrs)</v>
      </c>
    </row>
    <row r="137" spans="1:11" x14ac:dyDescent="0.25">
      <c r="A137">
        <v>136</v>
      </c>
      <c r="B137">
        <v>15</v>
      </c>
      <c r="C137">
        <v>1.7</v>
      </c>
      <c r="D137">
        <v>0.9</v>
      </c>
      <c r="E137">
        <v>70.099999999999994</v>
      </c>
      <c r="F137">
        <v>1.5</v>
      </c>
      <c r="G137" t="str">
        <f t="shared" si="10"/>
        <v>Low</v>
      </c>
      <c r="H137" t="str">
        <f t="shared" si="11"/>
        <v>15-16</v>
      </c>
      <c r="I137" s="1">
        <f t="shared" si="12"/>
        <v>41.235294117647058</v>
      </c>
      <c r="J137" s="1" t="str">
        <f t="shared" si="13"/>
        <v>High</v>
      </c>
      <c r="K137" t="str">
        <f t="shared" si="14"/>
        <v>Low (0-2 hrs)</v>
      </c>
    </row>
    <row r="138" spans="1:11" x14ac:dyDescent="0.25">
      <c r="A138">
        <v>137</v>
      </c>
      <c r="B138">
        <v>16</v>
      </c>
      <c r="C138">
        <v>3.2</v>
      </c>
      <c r="D138">
        <v>7.5</v>
      </c>
      <c r="E138">
        <v>92.8</v>
      </c>
      <c r="F138">
        <v>2.4</v>
      </c>
      <c r="G138" t="str">
        <f t="shared" si="10"/>
        <v>High</v>
      </c>
      <c r="H138" t="str">
        <f t="shared" si="11"/>
        <v>15-16</v>
      </c>
      <c r="I138" s="1">
        <f t="shared" si="12"/>
        <v>28.999999999999996</v>
      </c>
      <c r="J138" s="1" t="str">
        <f t="shared" si="13"/>
        <v>Moderate</v>
      </c>
      <c r="K138" t="str">
        <f t="shared" si="14"/>
        <v>Very High (&gt;6 hrs)</v>
      </c>
    </row>
    <row r="139" spans="1:11" x14ac:dyDescent="0.25">
      <c r="A139">
        <v>138</v>
      </c>
      <c r="B139">
        <v>14</v>
      </c>
      <c r="C139">
        <v>3.1</v>
      </c>
      <c r="D139">
        <v>2.2999999999999998</v>
      </c>
      <c r="E139">
        <v>70.900000000000006</v>
      </c>
      <c r="F139">
        <v>1.2</v>
      </c>
      <c r="G139" t="str">
        <f t="shared" si="10"/>
        <v>Low</v>
      </c>
      <c r="H139" t="str">
        <f t="shared" si="11"/>
        <v>13-14</v>
      </c>
      <c r="I139" s="1">
        <f t="shared" si="12"/>
        <v>22.870967741935484</v>
      </c>
      <c r="J139" s="1" t="str">
        <f t="shared" si="13"/>
        <v>Moderate</v>
      </c>
      <c r="K139" t="str">
        <f t="shared" si="14"/>
        <v>Medium (2-4 hrs)</v>
      </c>
    </row>
    <row r="140" spans="1:11" x14ac:dyDescent="0.25">
      <c r="A140">
        <v>139</v>
      </c>
      <c r="B140">
        <v>14</v>
      </c>
      <c r="C140">
        <v>2</v>
      </c>
      <c r="D140">
        <v>6.4</v>
      </c>
      <c r="E140">
        <v>71.099999999999994</v>
      </c>
      <c r="F140">
        <v>2</v>
      </c>
      <c r="G140" t="str">
        <f t="shared" si="10"/>
        <v>High</v>
      </c>
      <c r="H140" t="str">
        <f t="shared" si="11"/>
        <v>13-14</v>
      </c>
      <c r="I140" s="1">
        <f t="shared" si="12"/>
        <v>35.549999999999997</v>
      </c>
      <c r="J140" s="1" t="str">
        <f t="shared" si="13"/>
        <v>Moderate</v>
      </c>
      <c r="K140" t="str">
        <f t="shared" si="14"/>
        <v>Very High (&gt;6 hrs)</v>
      </c>
    </row>
    <row r="141" spans="1:11" x14ac:dyDescent="0.25">
      <c r="A141">
        <v>140</v>
      </c>
      <c r="B141">
        <v>17</v>
      </c>
      <c r="C141">
        <v>0.4</v>
      </c>
      <c r="D141">
        <v>2.8</v>
      </c>
      <c r="E141">
        <v>81.3</v>
      </c>
      <c r="F141">
        <v>1.1000000000000001</v>
      </c>
      <c r="G141" t="str">
        <f t="shared" si="10"/>
        <v>Low</v>
      </c>
      <c r="H141" t="str">
        <f t="shared" si="11"/>
        <v>17+</v>
      </c>
      <c r="I141" s="1">
        <f t="shared" si="12"/>
        <v>203.24999999999997</v>
      </c>
      <c r="J141" s="1" t="str">
        <f t="shared" si="13"/>
        <v>Very High</v>
      </c>
      <c r="K141" t="str">
        <f t="shared" si="14"/>
        <v>Medium (2-4 hrs)</v>
      </c>
    </row>
    <row r="142" spans="1:11" x14ac:dyDescent="0.25">
      <c r="A142">
        <v>141</v>
      </c>
      <c r="B142">
        <v>13</v>
      </c>
      <c r="C142">
        <v>2.1</v>
      </c>
      <c r="D142">
        <v>4.8</v>
      </c>
      <c r="E142">
        <v>64.2</v>
      </c>
      <c r="F142">
        <v>1.2</v>
      </c>
      <c r="G142" t="str">
        <f t="shared" si="10"/>
        <v>High</v>
      </c>
      <c r="H142" t="str">
        <f t="shared" si="11"/>
        <v>13-14</v>
      </c>
      <c r="I142" s="1">
        <f t="shared" si="12"/>
        <v>30.571428571428573</v>
      </c>
      <c r="J142" s="1" t="str">
        <f t="shared" si="13"/>
        <v>Moderate</v>
      </c>
      <c r="K142" t="str">
        <f t="shared" si="14"/>
        <v>High (4-6 hrs)</v>
      </c>
    </row>
    <row r="143" spans="1:11" x14ac:dyDescent="0.25">
      <c r="A143">
        <v>142</v>
      </c>
      <c r="B143">
        <v>17</v>
      </c>
      <c r="C143">
        <v>2.6</v>
      </c>
      <c r="D143">
        <v>2.6</v>
      </c>
      <c r="E143">
        <v>60.9</v>
      </c>
      <c r="F143">
        <v>1.4</v>
      </c>
      <c r="G143" t="str">
        <f t="shared" si="10"/>
        <v>Low</v>
      </c>
      <c r="H143" t="str">
        <f t="shared" si="11"/>
        <v>17+</v>
      </c>
      <c r="I143" s="1">
        <f t="shared" si="12"/>
        <v>23.423076923076923</v>
      </c>
      <c r="J143" s="1" t="str">
        <f t="shared" si="13"/>
        <v>Moderate</v>
      </c>
      <c r="K143" t="str">
        <f t="shared" si="14"/>
        <v>Medium (2-4 hrs)</v>
      </c>
    </row>
    <row r="144" spans="1:11" x14ac:dyDescent="0.25">
      <c r="A144">
        <v>143</v>
      </c>
      <c r="B144">
        <v>16</v>
      </c>
      <c r="C144">
        <v>2.5</v>
      </c>
      <c r="D144">
        <v>5.5</v>
      </c>
      <c r="E144">
        <v>61.3</v>
      </c>
      <c r="F144">
        <v>1.9</v>
      </c>
      <c r="G144" t="str">
        <f t="shared" si="10"/>
        <v>High</v>
      </c>
      <c r="H144" t="str">
        <f t="shared" si="11"/>
        <v>15-16</v>
      </c>
      <c r="I144" s="1">
        <f t="shared" si="12"/>
        <v>24.52</v>
      </c>
      <c r="J144" s="1" t="str">
        <f t="shared" si="13"/>
        <v>Moderate</v>
      </c>
      <c r="K144" t="str">
        <f t="shared" si="14"/>
        <v>High (4-6 hrs)</v>
      </c>
    </row>
    <row r="145" spans="1:11" x14ac:dyDescent="0.25">
      <c r="A145">
        <v>144</v>
      </c>
      <c r="B145">
        <v>16</v>
      </c>
      <c r="C145">
        <v>3.3</v>
      </c>
      <c r="D145">
        <v>3.6</v>
      </c>
      <c r="E145">
        <v>53.9</v>
      </c>
      <c r="F145">
        <v>2.5</v>
      </c>
      <c r="G145" t="str">
        <f t="shared" si="10"/>
        <v>Moderate</v>
      </c>
      <c r="H145" t="str">
        <f t="shared" si="11"/>
        <v>15-16</v>
      </c>
      <c r="I145" s="1">
        <f t="shared" si="12"/>
        <v>16.333333333333332</v>
      </c>
      <c r="J145" s="1" t="str">
        <f t="shared" si="13"/>
        <v>Low</v>
      </c>
      <c r="K145" t="str">
        <f t="shared" si="14"/>
        <v>Medium (2-4 hrs)</v>
      </c>
    </row>
    <row r="146" spans="1:11" x14ac:dyDescent="0.25">
      <c r="A146">
        <v>145</v>
      </c>
      <c r="B146">
        <v>16</v>
      </c>
      <c r="C146">
        <v>4.4000000000000004</v>
      </c>
      <c r="D146">
        <v>4.7</v>
      </c>
      <c r="E146">
        <v>83.5</v>
      </c>
      <c r="F146">
        <v>1.6</v>
      </c>
      <c r="G146" t="str">
        <f t="shared" si="10"/>
        <v>High</v>
      </c>
      <c r="H146" t="str">
        <f t="shared" si="11"/>
        <v>15-16</v>
      </c>
      <c r="I146" s="1">
        <f t="shared" si="12"/>
        <v>18.977272727272727</v>
      </c>
      <c r="J146" s="1" t="str">
        <f t="shared" si="13"/>
        <v>Low</v>
      </c>
      <c r="K146" t="str">
        <f t="shared" si="14"/>
        <v>High (4-6 hrs)</v>
      </c>
    </row>
    <row r="147" spans="1:11" x14ac:dyDescent="0.25">
      <c r="A147">
        <v>146</v>
      </c>
      <c r="B147">
        <v>16</v>
      </c>
      <c r="C147">
        <v>2.9</v>
      </c>
      <c r="D147">
        <v>4</v>
      </c>
      <c r="E147">
        <v>66.7</v>
      </c>
      <c r="F147">
        <v>0.3</v>
      </c>
      <c r="G147" t="str">
        <f t="shared" si="10"/>
        <v>Moderate</v>
      </c>
      <c r="H147" t="str">
        <f t="shared" si="11"/>
        <v>15-16</v>
      </c>
      <c r="I147" s="1">
        <f t="shared" si="12"/>
        <v>23</v>
      </c>
      <c r="J147" s="1" t="str">
        <f t="shared" si="13"/>
        <v>Moderate</v>
      </c>
      <c r="K147" t="str">
        <f t="shared" si="14"/>
        <v>Medium (2-4 hrs)</v>
      </c>
    </row>
    <row r="148" spans="1:11" x14ac:dyDescent="0.25">
      <c r="A148">
        <v>147</v>
      </c>
      <c r="B148">
        <v>16</v>
      </c>
      <c r="C148">
        <v>3.1</v>
      </c>
      <c r="D148">
        <v>2</v>
      </c>
      <c r="E148">
        <v>65.5</v>
      </c>
      <c r="F148">
        <v>2</v>
      </c>
      <c r="G148" t="str">
        <f t="shared" si="10"/>
        <v>Low</v>
      </c>
      <c r="H148" t="str">
        <f t="shared" si="11"/>
        <v>15-16</v>
      </c>
      <c r="I148" s="1">
        <f t="shared" si="12"/>
        <v>21.129032258064516</v>
      </c>
      <c r="J148" s="1" t="str">
        <f t="shared" si="13"/>
        <v>Moderate</v>
      </c>
      <c r="K148" t="str">
        <f t="shared" si="14"/>
        <v>Low (0-2 hrs)</v>
      </c>
    </row>
    <row r="149" spans="1:11" x14ac:dyDescent="0.25">
      <c r="A149">
        <v>148</v>
      </c>
      <c r="B149">
        <v>15</v>
      </c>
      <c r="C149">
        <v>2.6</v>
      </c>
      <c r="D149">
        <v>4.8</v>
      </c>
      <c r="E149">
        <v>48.8</v>
      </c>
      <c r="F149">
        <v>3.5</v>
      </c>
      <c r="G149" t="str">
        <f t="shared" si="10"/>
        <v>High</v>
      </c>
      <c r="H149" t="str">
        <f t="shared" si="11"/>
        <v>15-16</v>
      </c>
      <c r="I149" s="1">
        <f t="shared" si="12"/>
        <v>18.769230769230766</v>
      </c>
      <c r="J149" s="1" t="str">
        <f t="shared" si="13"/>
        <v>Low</v>
      </c>
      <c r="K149" t="str">
        <f t="shared" si="14"/>
        <v>High (4-6 hrs)</v>
      </c>
    </row>
    <row r="150" spans="1:11" x14ac:dyDescent="0.25">
      <c r="A150">
        <v>149</v>
      </c>
      <c r="B150">
        <v>14</v>
      </c>
      <c r="C150">
        <v>3.7</v>
      </c>
      <c r="D150">
        <v>3.2</v>
      </c>
      <c r="E150">
        <v>55.7</v>
      </c>
      <c r="F150">
        <v>1.6</v>
      </c>
      <c r="G150" t="str">
        <f t="shared" si="10"/>
        <v>Moderate</v>
      </c>
      <c r="H150" t="str">
        <f t="shared" si="11"/>
        <v>13-14</v>
      </c>
      <c r="I150" s="1">
        <f t="shared" si="12"/>
        <v>15.054054054054054</v>
      </c>
      <c r="J150" s="1" t="str">
        <f t="shared" si="13"/>
        <v>Low</v>
      </c>
      <c r="K150" t="str">
        <f t="shared" si="14"/>
        <v>Medium (2-4 hrs)</v>
      </c>
    </row>
    <row r="151" spans="1:11" x14ac:dyDescent="0.25">
      <c r="A151">
        <v>150</v>
      </c>
      <c r="B151">
        <v>16</v>
      </c>
      <c r="C151">
        <v>3</v>
      </c>
      <c r="D151">
        <v>5.6</v>
      </c>
      <c r="E151">
        <v>84.7</v>
      </c>
      <c r="F151">
        <v>0.1</v>
      </c>
      <c r="G151" t="str">
        <f t="shared" si="10"/>
        <v>High</v>
      </c>
      <c r="H151" t="str">
        <f t="shared" si="11"/>
        <v>15-16</v>
      </c>
      <c r="I151" s="1">
        <f t="shared" si="12"/>
        <v>28.233333333333334</v>
      </c>
      <c r="J151" s="1" t="str">
        <f t="shared" si="13"/>
        <v>Moderate</v>
      </c>
      <c r="K151" t="str">
        <f t="shared" si="14"/>
        <v>High (4-6 hrs)</v>
      </c>
    </row>
    <row r="152" spans="1:11" x14ac:dyDescent="0.25">
      <c r="A152">
        <v>151</v>
      </c>
      <c r="B152">
        <v>13</v>
      </c>
      <c r="C152">
        <v>3.2</v>
      </c>
      <c r="D152">
        <v>3.6</v>
      </c>
      <c r="E152">
        <v>73</v>
      </c>
      <c r="F152">
        <v>1.6</v>
      </c>
      <c r="G152" t="str">
        <f t="shared" si="10"/>
        <v>Moderate</v>
      </c>
      <c r="H152" t="str">
        <f t="shared" si="11"/>
        <v>13-14</v>
      </c>
      <c r="I152" s="1">
        <f t="shared" si="12"/>
        <v>22.8125</v>
      </c>
      <c r="J152" s="1" t="str">
        <f t="shared" si="13"/>
        <v>Moderate</v>
      </c>
      <c r="K152" t="str">
        <f t="shared" si="14"/>
        <v>Medium (2-4 hrs)</v>
      </c>
    </row>
    <row r="153" spans="1:11" x14ac:dyDescent="0.25">
      <c r="A153">
        <v>152</v>
      </c>
      <c r="B153">
        <v>13</v>
      </c>
      <c r="C153">
        <v>4.3</v>
      </c>
      <c r="D153">
        <v>3.9</v>
      </c>
      <c r="E153">
        <v>81.7</v>
      </c>
      <c r="F153">
        <v>1.5</v>
      </c>
      <c r="G153" t="str">
        <f t="shared" si="10"/>
        <v>Moderate</v>
      </c>
      <c r="H153" t="str">
        <f t="shared" si="11"/>
        <v>13-14</v>
      </c>
      <c r="I153" s="1">
        <f t="shared" si="12"/>
        <v>19</v>
      </c>
      <c r="J153" s="1" t="str">
        <f t="shared" si="13"/>
        <v>Low</v>
      </c>
      <c r="K153" t="str">
        <f t="shared" si="14"/>
        <v>Medium (2-4 hrs)</v>
      </c>
    </row>
    <row r="154" spans="1:11" x14ac:dyDescent="0.25">
      <c r="A154">
        <v>153</v>
      </c>
      <c r="B154">
        <v>13</v>
      </c>
      <c r="C154">
        <v>2.7</v>
      </c>
      <c r="D154">
        <v>6.5</v>
      </c>
      <c r="E154">
        <v>80.400000000000006</v>
      </c>
      <c r="F154">
        <v>1.4</v>
      </c>
      <c r="G154" t="str">
        <f t="shared" si="10"/>
        <v>High</v>
      </c>
      <c r="H154" t="str">
        <f t="shared" si="11"/>
        <v>13-14</v>
      </c>
      <c r="I154" s="1">
        <f t="shared" si="12"/>
        <v>29.777777777777779</v>
      </c>
      <c r="J154" s="1" t="str">
        <f t="shared" si="13"/>
        <v>Moderate</v>
      </c>
      <c r="K154" t="str">
        <f t="shared" si="14"/>
        <v>Very High (&gt;6 hrs)</v>
      </c>
    </row>
    <row r="155" spans="1:11" x14ac:dyDescent="0.25">
      <c r="A155">
        <v>154</v>
      </c>
      <c r="B155">
        <v>13</v>
      </c>
      <c r="C155">
        <v>2.2000000000000002</v>
      </c>
      <c r="D155">
        <v>7.6</v>
      </c>
      <c r="E155">
        <v>60</v>
      </c>
      <c r="F155">
        <v>2.2999999999999998</v>
      </c>
      <c r="G155" t="str">
        <f t="shared" si="10"/>
        <v>High</v>
      </c>
      <c r="H155" t="str">
        <f t="shared" si="11"/>
        <v>13-14</v>
      </c>
      <c r="I155" s="1">
        <f t="shared" si="12"/>
        <v>27.27272727272727</v>
      </c>
      <c r="J155" s="1" t="str">
        <f t="shared" si="13"/>
        <v>Moderate</v>
      </c>
      <c r="K155" t="str">
        <f t="shared" si="14"/>
        <v>Very High (&gt;6 hrs)</v>
      </c>
    </row>
    <row r="156" spans="1:11" x14ac:dyDescent="0.25">
      <c r="A156">
        <v>155</v>
      </c>
      <c r="B156">
        <v>15</v>
      </c>
      <c r="C156">
        <v>2.9</v>
      </c>
      <c r="D156">
        <v>5.2</v>
      </c>
      <c r="E156">
        <v>94.3</v>
      </c>
      <c r="F156">
        <v>2.6</v>
      </c>
      <c r="G156" t="str">
        <f t="shared" si="10"/>
        <v>High</v>
      </c>
      <c r="H156" t="str">
        <f t="shared" si="11"/>
        <v>15-16</v>
      </c>
      <c r="I156" s="1">
        <f t="shared" si="12"/>
        <v>32.517241379310342</v>
      </c>
      <c r="J156" s="1" t="str">
        <f t="shared" si="13"/>
        <v>Moderate</v>
      </c>
      <c r="K156" t="str">
        <f t="shared" si="14"/>
        <v>High (4-6 hrs)</v>
      </c>
    </row>
    <row r="157" spans="1:11" x14ac:dyDescent="0.25">
      <c r="A157">
        <v>156</v>
      </c>
      <c r="B157">
        <v>13</v>
      </c>
      <c r="C157">
        <v>3.6</v>
      </c>
      <c r="D157">
        <v>3.6</v>
      </c>
      <c r="E157">
        <v>89.5</v>
      </c>
      <c r="F157">
        <v>2</v>
      </c>
      <c r="G157" t="str">
        <f t="shared" si="10"/>
        <v>Moderate</v>
      </c>
      <c r="H157" t="str">
        <f t="shared" si="11"/>
        <v>13-14</v>
      </c>
      <c r="I157" s="1">
        <f t="shared" si="12"/>
        <v>24.861111111111111</v>
      </c>
      <c r="J157" s="1" t="str">
        <f t="shared" si="13"/>
        <v>Moderate</v>
      </c>
      <c r="K157" t="str">
        <f t="shared" si="14"/>
        <v>Medium (2-4 hrs)</v>
      </c>
    </row>
    <row r="158" spans="1:11" x14ac:dyDescent="0.25">
      <c r="A158">
        <v>157</v>
      </c>
      <c r="B158">
        <v>16</v>
      </c>
      <c r="C158">
        <v>3</v>
      </c>
      <c r="D158">
        <v>3.4</v>
      </c>
      <c r="E158">
        <v>64.400000000000006</v>
      </c>
      <c r="F158">
        <v>1.4</v>
      </c>
      <c r="G158" t="str">
        <f t="shared" si="10"/>
        <v>Moderate</v>
      </c>
      <c r="H158" t="str">
        <f t="shared" si="11"/>
        <v>15-16</v>
      </c>
      <c r="I158" s="1">
        <f t="shared" si="12"/>
        <v>21.466666666666669</v>
      </c>
      <c r="J158" s="1" t="str">
        <f t="shared" si="13"/>
        <v>Moderate</v>
      </c>
      <c r="K158" t="str">
        <f t="shared" si="14"/>
        <v>Medium (2-4 hrs)</v>
      </c>
    </row>
    <row r="159" spans="1:11" x14ac:dyDescent="0.25">
      <c r="A159">
        <v>158</v>
      </c>
      <c r="B159">
        <v>17</v>
      </c>
      <c r="C159">
        <v>3.6</v>
      </c>
      <c r="D159">
        <v>2.8</v>
      </c>
      <c r="E159">
        <v>34.299999999999997</v>
      </c>
      <c r="F159">
        <v>2.4</v>
      </c>
      <c r="G159" t="str">
        <f t="shared" si="10"/>
        <v>Low</v>
      </c>
      <c r="H159" t="str">
        <f t="shared" si="11"/>
        <v>17+</v>
      </c>
      <c r="I159" s="1">
        <f t="shared" si="12"/>
        <v>9.5277777777777768</v>
      </c>
      <c r="J159" s="1" t="str">
        <f t="shared" si="13"/>
        <v>Low</v>
      </c>
      <c r="K159" t="str">
        <f t="shared" si="14"/>
        <v>Medium (2-4 hrs)</v>
      </c>
    </row>
    <row r="160" spans="1:11" x14ac:dyDescent="0.25">
      <c r="A160">
        <v>159</v>
      </c>
      <c r="B160">
        <v>13</v>
      </c>
      <c r="C160">
        <v>1.8</v>
      </c>
      <c r="D160">
        <v>3.1</v>
      </c>
      <c r="E160">
        <v>66.400000000000006</v>
      </c>
      <c r="F160">
        <v>0.3</v>
      </c>
      <c r="G160" t="str">
        <f t="shared" si="10"/>
        <v>Moderate</v>
      </c>
      <c r="H160" t="str">
        <f t="shared" si="11"/>
        <v>13-14</v>
      </c>
      <c r="I160" s="1">
        <f t="shared" si="12"/>
        <v>36.888888888888893</v>
      </c>
      <c r="J160" s="1" t="str">
        <f t="shared" si="13"/>
        <v>Moderate</v>
      </c>
      <c r="K160" t="str">
        <f t="shared" si="14"/>
        <v>Medium (2-4 hrs)</v>
      </c>
    </row>
    <row r="161" spans="1:11" x14ac:dyDescent="0.25">
      <c r="A161">
        <v>160</v>
      </c>
      <c r="B161">
        <v>15</v>
      </c>
      <c r="C161">
        <v>1.6</v>
      </c>
      <c r="D161">
        <v>3.6</v>
      </c>
      <c r="E161">
        <v>72.400000000000006</v>
      </c>
      <c r="F161">
        <v>0.9</v>
      </c>
      <c r="G161" t="str">
        <f t="shared" si="10"/>
        <v>Moderate</v>
      </c>
      <c r="H161" t="str">
        <f t="shared" si="11"/>
        <v>15-16</v>
      </c>
      <c r="I161" s="1">
        <f t="shared" si="12"/>
        <v>45.25</v>
      </c>
      <c r="J161" s="1" t="str">
        <f t="shared" si="13"/>
        <v>High</v>
      </c>
      <c r="K161" t="str">
        <f t="shared" si="14"/>
        <v>Medium (2-4 hrs)</v>
      </c>
    </row>
    <row r="162" spans="1:11" x14ac:dyDescent="0.25">
      <c r="A162">
        <v>161</v>
      </c>
      <c r="B162">
        <v>15</v>
      </c>
      <c r="C162">
        <v>2</v>
      </c>
      <c r="D162">
        <v>6.9</v>
      </c>
      <c r="E162">
        <v>64.3</v>
      </c>
      <c r="F162">
        <v>1</v>
      </c>
      <c r="G162" t="str">
        <f t="shared" si="10"/>
        <v>High</v>
      </c>
      <c r="H162" t="str">
        <f t="shared" si="11"/>
        <v>15-16</v>
      </c>
      <c r="I162" s="1">
        <f t="shared" si="12"/>
        <v>32.15</v>
      </c>
      <c r="J162" s="1" t="str">
        <f t="shared" si="13"/>
        <v>Moderate</v>
      </c>
      <c r="K162" t="str">
        <f t="shared" si="14"/>
        <v>Very High (&gt;6 hrs)</v>
      </c>
    </row>
    <row r="163" spans="1:11" x14ac:dyDescent="0.25">
      <c r="A163">
        <v>162</v>
      </c>
      <c r="B163">
        <v>13</v>
      </c>
      <c r="C163">
        <v>1.2</v>
      </c>
      <c r="D163">
        <v>3.7</v>
      </c>
      <c r="E163">
        <v>67.8</v>
      </c>
      <c r="F163">
        <v>1.5</v>
      </c>
      <c r="G163" t="str">
        <f t="shared" si="10"/>
        <v>Moderate</v>
      </c>
      <c r="H163" t="str">
        <f t="shared" si="11"/>
        <v>13-14</v>
      </c>
      <c r="I163" s="1">
        <f t="shared" si="12"/>
        <v>56.5</v>
      </c>
      <c r="J163" s="1" t="str">
        <f t="shared" si="13"/>
        <v>High</v>
      </c>
      <c r="K163" t="str">
        <f t="shared" si="14"/>
        <v>Medium (2-4 hrs)</v>
      </c>
    </row>
    <row r="164" spans="1:11" x14ac:dyDescent="0.25">
      <c r="A164">
        <v>163</v>
      </c>
      <c r="B164">
        <v>17</v>
      </c>
      <c r="C164">
        <v>2.6</v>
      </c>
      <c r="D164">
        <v>2.2000000000000002</v>
      </c>
      <c r="E164">
        <v>61.7</v>
      </c>
      <c r="F164">
        <v>1.9</v>
      </c>
      <c r="G164" t="str">
        <f t="shared" si="10"/>
        <v>Low</v>
      </c>
      <c r="H164" t="str">
        <f t="shared" si="11"/>
        <v>17+</v>
      </c>
      <c r="I164" s="1">
        <f t="shared" si="12"/>
        <v>23.73076923076923</v>
      </c>
      <c r="J164" s="1" t="str">
        <f t="shared" si="13"/>
        <v>Moderate</v>
      </c>
      <c r="K164" t="str">
        <f t="shared" si="14"/>
        <v>Medium (2-4 hrs)</v>
      </c>
    </row>
    <row r="165" spans="1:11" x14ac:dyDescent="0.25">
      <c r="A165">
        <v>164</v>
      </c>
      <c r="B165">
        <v>13</v>
      </c>
      <c r="C165">
        <v>2.1</v>
      </c>
      <c r="D165">
        <v>4.0999999999999996</v>
      </c>
      <c r="E165">
        <v>79.2</v>
      </c>
      <c r="F165">
        <v>1.3</v>
      </c>
      <c r="G165" t="str">
        <f t="shared" si="10"/>
        <v>High</v>
      </c>
      <c r="H165" t="str">
        <f t="shared" si="11"/>
        <v>13-14</v>
      </c>
      <c r="I165" s="1">
        <f t="shared" si="12"/>
        <v>37.714285714285715</v>
      </c>
      <c r="J165" s="1" t="str">
        <f t="shared" si="13"/>
        <v>Moderate</v>
      </c>
      <c r="K165" t="str">
        <f t="shared" si="14"/>
        <v>High (4-6 hrs)</v>
      </c>
    </row>
    <row r="166" spans="1:11" x14ac:dyDescent="0.25">
      <c r="A166">
        <v>165</v>
      </c>
      <c r="B166">
        <v>15</v>
      </c>
      <c r="C166">
        <v>3.7</v>
      </c>
      <c r="D166">
        <v>4.3</v>
      </c>
      <c r="E166">
        <v>70.599999999999994</v>
      </c>
      <c r="F166">
        <v>0.8</v>
      </c>
      <c r="G166" t="str">
        <f t="shared" si="10"/>
        <v>High</v>
      </c>
      <c r="H166" t="str">
        <f t="shared" si="11"/>
        <v>15-16</v>
      </c>
      <c r="I166" s="1">
        <f t="shared" si="12"/>
        <v>19.081081081081077</v>
      </c>
      <c r="J166" s="1" t="str">
        <f t="shared" si="13"/>
        <v>Low</v>
      </c>
      <c r="K166" t="str">
        <f t="shared" si="14"/>
        <v>High (4-6 hrs)</v>
      </c>
    </row>
    <row r="167" spans="1:11" x14ac:dyDescent="0.25">
      <c r="A167">
        <v>166</v>
      </c>
      <c r="B167">
        <v>14</v>
      </c>
      <c r="C167">
        <v>1.2</v>
      </c>
      <c r="D167">
        <v>4.0999999999999996</v>
      </c>
      <c r="E167">
        <v>79.5</v>
      </c>
      <c r="F167">
        <v>2.2999999999999998</v>
      </c>
      <c r="G167" t="str">
        <f t="shared" si="10"/>
        <v>High</v>
      </c>
      <c r="H167" t="str">
        <f t="shared" si="11"/>
        <v>13-14</v>
      </c>
      <c r="I167" s="1">
        <f t="shared" si="12"/>
        <v>66.25</v>
      </c>
      <c r="J167" s="1" t="str">
        <f t="shared" si="13"/>
        <v>Very High</v>
      </c>
      <c r="K167" t="str">
        <f t="shared" si="14"/>
        <v>High (4-6 hrs)</v>
      </c>
    </row>
    <row r="168" spans="1:11" x14ac:dyDescent="0.25">
      <c r="A168">
        <v>167</v>
      </c>
      <c r="B168">
        <v>16</v>
      </c>
      <c r="C168">
        <v>4.0999999999999996</v>
      </c>
      <c r="D168">
        <v>5.2</v>
      </c>
      <c r="E168">
        <v>82.2</v>
      </c>
      <c r="F168">
        <v>1.3</v>
      </c>
      <c r="G168" t="str">
        <f t="shared" si="10"/>
        <v>High</v>
      </c>
      <c r="H168" t="str">
        <f t="shared" si="11"/>
        <v>15-16</v>
      </c>
      <c r="I168" s="1">
        <f t="shared" si="12"/>
        <v>20.04878048780488</v>
      </c>
      <c r="J168" s="1" t="str">
        <f t="shared" si="13"/>
        <v>Moderate</v>
      </c>
      <c r="K168" t="str">
        <f t="shared" si="14"/>
        <v>High (4-6 hrs)</v>
      </c>
    </row>
    <row r="169" spans="1:11" x14ac:dyDescent="0.25">
      <c r="A169">
        <v>168</v>
      </c>
      <c r="B169">
        <v>15</v>
      </c>
      <c r="C169">
        <v>1.5</v>
      </c>
      <c r="D169">
        <v>4.0999999999999996</v>
      </c>
      <c r="E169">
        <v>48.3</v>
      </c>
      <c r="F169">
        <v>1.6</v>
      </c>
      <c r="G169" t="str">
        <f t="shared" si="10"/>
        <v>High</v>
      </c>
      <c r="H169" t="str">
        <f t="shared" si="11"/>
        <v>15-16</v>
      </c>
      <c r="I169" s="1">
        <f t="shared" si="12"/>
        <v>32.199999999999996</v>
      </c>
      <c r="J169" s="1" t="str">
        <f t="shared" si="13"/>
        <v>Moderate</v>
      </c>
      <c r="K169" t="str">
        <f t="shared" si="14"/>
        <v>High (4-6 hrs)</v>
      </c>
    </row>
    <row r="170" spans="1:11" x14ac:dyDescent="0.25">
      <c r="A170">
        <v>169</v>
      </c>
      <c r="B170">
        <v>13</v>
      </c>
      <c r="C170">
        <v>1.3</v>
      </c>
      <c r="D170">
        <v>5.2</v>
      </c>
      <c r="E170">
        <v>62.3</v>
      </c>
      <c r="F170">
        <v>1.9</v>
      </c>
      <c r="G170" t="str">
        <f t="shared" si="10"/>
        <v>High</v>
      </c>
      <c r="H170" t="str">
        <f t="shared" si="11"/>
        <v>13-14</v>
      </c>
      <c r="I170" s="1">
        <f t="shared" si="12"/>
        <v>47.92307692307692</v>
      </c>
      <c r="J170" s="1" t="str">
        <f t="shared" si="13"/>
        <v>High</v>
      </c>
      <c r="K170" t="str">
        <f t="shared" si="14"/>
        <v>High (4-6 hrs)</v>
      </c>
    </row>
    <row r="171" spans="1:11" x14ac:dyDescent="0.25">
      <c r="A171">
        <v>170</v>
      </c>
      <c r="B171">
        <v>16</v>
      </c>
      <c r="C171">
        <v>1.7</v>
      </c>
      <c r="D171">
        <v>2.8</v>
      </c>
      <c r="E171">
        <v>63.8</v>
      </c>
      <c r="F171">
        <v>1.5</v>
      </c>
      <c r="G171" t="str">
        <f t="shared" si="10"/>
        <v>Low</v>
      </c>
      <c r="H171" t="str">
        <f t="shared" si="11"/>
        <v>15-16</v>
      </c>
      <c r="I171" s="1">
        <f t="shared" si="12"/>
        <v>37.529411764705884</v>
      </c>
      <c r="J171" s="1" t="str">
        <f t="shared" si="13"/>
        <v>Moderate</v>
      </c>
      <c r="K171" t="str">
        <f t="shared" si="14"/>
        <v>Medium (2-4 hrs)</v>
      </c>
    </row>
    <row r="172" spans="1:11" x14ac:dyDescent="0.25">
      <c r="A172">
        <v>171</v>
      </c>
      <c r="B172">
        <v>13</v>
      </c>
      <c r="C172">
        <v>4.5</v>
      </c>
      <c r="D172">
        <v>4</v>
      </c>
      <c r="E172">
        <v>95.7</v>
      </c>
      <c r="F172">
        <v>1.5</v>
      </c>
      <c r="G172" t="str">
        <f t="shared" si="10"/>
        <v>Moderate</v>
      </c>
      <c r="H172" t="str">
        <f t="shared" si="11"/>
        <v>13-14</v>
      </c>
      <c r="I172" s="1">
        <f t="shared" si="12"/>
        <v>21.266666666666666</v>
      </c>
      <c r="J172" s="1" t="str">
        <f t="shared" si="13"/>
        <v>Moderate</v>
      </c>
      <c r="K172" t="str">
        <f t="shared" si="14"/>
        <v>Medium (2-4 hrs)</v>
      </c>
    </row>
    <row r="173" spans="1:11" x14ac:dyDescent="0.25">
      <c r="A173">
        <v>172</v>
      </c>
      <c r="B173">
        <v>13</v>
      </c>
      <c r="C173">
        <v>2.5</v>
      </c>
      <c r="D173">
        <v>4.4000000000000004</v>
      </c>
      <c r="E173">
        <v>71.5</v>
      </c>
      <c r="F173">
        <v>2.2999999999999998</v>
      </c>
      <c r="G173" t="str">
        <f t="shared" si="10"/>
        <v>High</v>
      </c>
      <c r="H173" t="str">
        <f t="shared" si="11"/>
        <v>13-14</v>
      </c>
      <c r="I173" s="1">
        <f t="shared" si="12"/>
        <v>28.6</v>
      </c>
      <c r="J173" s="1" t="str">
        <f t="shared" si="13"/>
        <v>Moderate</v>
      </c>
      <c r="K173" t="str">
        <f t="shared" si="14"/>
        <v>High (4-6 hrs)</v>
      </c>
    </row>
    <row r="174" spans="1:11" x14ac:dyDescent="0.25">
      <c r="A174">
        <v>173</v>
      </c>
      <c r="B174">
        <v>14</v>
      </c>
      <c r="C174">
        <v>3</v>
      </c>
      <c r="D174">
        <v>4.5999999999999996</v>
      </c>
      <c r="E174">
        <v>70.900000000000006</v>
      </c>
      <c r="F174">
        <v>1.6</v>
      </c>
      <c r="G174" t="str">
        <f t="shared" si="10"/>
        <v>High</v>
      </c>
      <c r="H174" t="str">
        <f t="shared" si="11"/>
        <v>13-14</v>
      </c>
      <c r="I174" s="1">
        <f t="shared" si="12"/>
        <v>23.633333333333336</v>
      </c>
      <c r="J174" s="1" t="str">
        <f t="shared" si="13"/>
        <v>Moderate</v>
      </c>
      <c r="K174" t="str">
        <f t="shared" si="14"/>
        <v>High (4-6 hrs)</v>
      </c>
    </row>
    <row r="175" spans="1:11" x14ac:dyDescent="0.25">
      <c r="A175">
        <v>174</v>
      </c>
      <c r="B175">
        <v>16</v>
      </c>
      <c r="C175">
        <v>2.2999999999999998</v>
      </c>
      <c r="D175">
        <v>2.8</v>
      </c>
      <c r="E175">
        <v>51.2</v>
      </c>
      <c r="F175">
        <v>2.2000000000000002</v>
      </c>
      <c r="G175" t="str">
        <f t="shared" si="10"/>
        <v>Low</v>
      </c>
      <c r="H175" t="str">
        <f t="shared" si="11"/>
        <v>15-16</v>
      </c>
      <c r="I175" s="1">
        <f t="shared" si="12"/>
        <v>22.260869565217394</v>
      </c>
      <c r="J175" s="1" t="str">
        <f t="shared" si="13"/>
        <v>Moderate</v>
      </c>
      <c r="K175" t="str">
        <f t="shared" si="14"/>
        <v>Medium (2-4 hrs)</v>
      </c>
    </row>
    <row r="176" spans="1:11" x14ac:dyDescent="0.25">
      <c r="A176">
        <v>175</v>
      </c>
      <c r="B176">
        <v>16</v>
      </c>
      <c r="C176">
        <v>2.4</v>
      </c>
      <c r="D176">
        <v>4.7</v>
      </c>
      <c r="E176">
        <v>71.400000000000006</v>
      </c>
      <c r="F176">
        <v>1.9</v>
      </c>
      <c r="G176" t="str">
        <f t="shared" si="10"/>
        <v>High</v>
      </c>
      <c r="H176" t="str">
        <f t="shared" si="11"/>
        <v>15-16</v>
      </c>
      <c r="I176" s="1">
        <f t="shared" si="12"/>
        <v>29.750000000000004</v>
      </c>
      <c r="J176" s="1" t="str">
        <f t="shared" si="13"/>
        <v>Moderate</v>
      </c>
      <c r="K176" t="str">
        <f t="shared" si="14"/>
        <v>High (4-6 hrs)</v>
      </c>
    </row>
    <row r="177" spans="1:11" x14ac:dyDescent="0.25">
      <c r="A177">
        <v>176</v>
      </c>
      <c r="B177">
        <v>14</v>
      </c>
      <c r="C177">
        <v>2</v>
      </c>
      <c r="D177">
        <v>5</v>
      </c>
      <c r="E177">
        <v>79.8</v>
      </c>
      <c r="F177">
        <v>3.1</v>
      </c>
      <c r="G177" t="str">
        <f t="shared" si="10"/>
        <v>High</v>
      </c>
      <c r="H177" t="str">
        <f t="shared" si="11"/>
        <v>13-14</v>
      </c>
      <c r="I177" s="1">
        <f t="shared" si="12"/>
        <v>39.9</v>
      </c>
      <c r="J177" s="1" t="str">
        <f t="shared" si="13"/>
        <v>Moderate</v>
      </c>
      <c r="K177" t="str">
        <f t="shared" si="14"/>
        <v>High (4-6 hrs)</v>
      </c>
    </row>
    <row r="178" spans="1:11" x14ac:dyDescent="0.25">
      <c r="A178">
        <v>177</v>
      </c>
      <c r="B178">
        <v>15</v>
      </c>
      <c r="C178">
        <v>2.6</v>
      </c>
      <c r="D178">
        <v>2.2000000000000002</v>
      </c>
      <c r="E178">
        <v>78.599999999999994</v>
      </c>
      <c r="F178">
        <v>1.8</v>
      </c>
      <c r="G178" t="str">
        <f t="shared" si="10"/>
        <v>Low</v>
      </c>
      <c r="H178" t="str">
        <f t="shared" si="11"/>
        <v>15-16</v>
      </c>
      <c r="I178" s="1">
        <f t="shared" si="12"/>
        <v>30.230769230769226</v>
      </c>
      <c r="J178" s="1" t="str">
        <f t="shared" si="13"/>
        <v>Moderate</v>
      </c>
      <c r="K178" t="str">
        <f t="shared" si="14"/>
        <v>Medium (2-4 hrs)</v>
      </c>
    </row>
    <row r="179" spans="1:11" x14ac:dyDescent="0.25">
      <c r="A179">
        <v>178</v>
      </c>
      <c r="B179">
        <v>13</v>
      </c>
      <c r="C179">
        <v>3</v>
      </c>
      <c r="D179">
        <v>1.5</v>
      </c>
      <c r="E179">
        <v>76.2</v>
      </c>
      <c r="F179">
        <v>2</v>
      </c>
      <c r="G179" t="str">
        <f t="shared" si="10"/>
        <v>Low</v>
      </c>
      <c r="H179" t="str">
        <f t="shared" si="11"/>
        <v>13-14</v>
      </c>
      <c r="I179" s="1">
        <f t="shared" si="12"/>
        <v>25.400000000000002</v>
      </c>
      <c r="J179" s="1" t="str">
        <f t="shared" si="13"/>
        <v>Moderate</v>
      </c>
      <c r="K179" t="str">
        <f t="shared" si="14"/>
        <v>Low (0-2 hrs)</v>
      </c>
    </row>
    <row r="180" spans="1:11" x14ac:dyDescent="0.25">
      <c r="A180">
        <v>179</v>
      </c>
      <c r="B180">
        <v>17</v>
      </c>
      <c r="C180">
        <v>4.2</v>
      </c>
      <c r="D180">
        <v>4.4000000000000004</v>
      </c>
      <c r="E180">
        <v>70.099999999999994</v>
      </c>
      <c r="F180">
        <v>2.4</v>
      </c>
      <c r="G180" t="str">
        <f t="shared" si="10"/>
        <v>High</v>
      </c>
      <c r="H180" t="str">
        <f t="shared" si="11"/>
        <v>17+</v>
      </c>
      <c r="I180" s="1">
        <f t="shared" si="12"/>
        <v>16.69047619047619</v>
      </c>
      <c r="J180" s="1" t="str">
        <f t="shared" si="13"/>
        <v>Low</v>
      </c>
      <c r="K180" t="str">
        <f t="shared" si="14"/>
        <v>High (4-6 hrs)</v>
      </c>
    </row>
    <row r="181" spans="1:11" x14ac:dyDescent="0.25">
      <c r="A181">
        <v>180</v>
      </c>
      <c r="B181">
        <v>13</v>
      </c>
      <c r="C181">
        <v>0.6</v>
      </c>
      <c r="D181">
        <v>3.3</v>
      </c>
      <c r="E181">
        <v>70.599999999999994</v>
      </c>
      <c r="F181">
        <v>1.6</v>
      </c>
      <c r="G181" t="str">
        <f t="shared" si="10"/>
        <v>Moderate</v>
      </c>
      <c r="H181" t="str">
        <f t="shared" si="11"/>
        <v>13-14</v>
      </c>
      <c r="I181" s="1">
        <f t="shared" si="12"/>
        <v>117.66666666666666</v>
      </c>
      <c r="J181" s="1" t="str">
        <f t="shared" si="13"/>
        <v>Very High</v>
      </c>
      <c r="K181" t="str">
        <f t="shared" si="14"/>
        <v>Medium (2-4 hrs)</v>
      </c>
    </row>
    <row r="182" spans="1:11" x14ac:dyDescent="0.25">
      <c r="A182">
        <v>181</v>
      </c>
      <c r="B182">
        <v>13</v>
      </c>
      <c r="C182">
        <v>4.0999999999999996</v>
      </c>
      <c r="D182">
        <v>4.4000000000000004</v>
      </c>
      <c r="E182">
        <v>53.1</v>
      </c>
      <c r="F182">
        <v>1</v>
      </c>
      <c r="G182" t="str">
        <f t="shared" si="10"/>
        <v>High</v>
      </c>
      <c r="H182" t="str">
        <f t="shared" si="11"/>
        <v>13-14</v>
      </c>
      <c r="I182" s="1">
        <f t="shared" si="12"/>
        <v>12.951219512195124</v>
      </c>
      <c r="J182" s="1" t="str">
        <f t="shared" si="13"/>
        <v>Low</v>
      </c>
      <c r="K182" t="str">
        <f t="shared" si="14"/>
        <v>High (4-6 hrs)</v>
      </c>
    </row>
    <row r="183" spans="1:11" x14ac:dyDescent="0.25">
      <c r="A183">
        <v>182</v>
      </c>
      <c r="B183">
        <v>15</v>
      </c>
      <c r="C183">
        <v>3</v>
      </c>
      <c r="D183">
        <v>2.1</v>
      </c>
      <c r="E183">
        <v>61</v>
      </c>
      <c r="F183">
        <v>1.1000000000000001</v>
      </c>
      <c r="G183" t="str">
        <f t="shared" si="10"/>
        <v>Low</v>
      </c>
      <c r="H183" t="str">
        <f t="shared" si="11"/>
        <v>15-16</v>
      </c>
      <c r="I183" s="1">
        <f t="shared" si="12"/>
        <v>20.333333333333332</v>
      </c>
      <c r="J183" s="1" t="str">
        <f t="shared" si="13"/>
        <v>Moderate</v>
      </c>
      <c r="K183" t="str">
        <f t="shared" si="14"/>
        <v>Medium (2-4 hrs)</v>
      </c>
    </row>
    <row r="184" spans="1:11" x14ac:dyDescent="0.25">
      <c r="A184">
        <v>183</v>
      </c>
      <c r="B184">
        <v>13</v>
      </c>
      <c r="C184">
        <v>2.1</v>
      </c>
      <c r="D184">
        <v>1.7</v>
      </c>
      <c r="E184">
        <v>72.3</v>
      </c>
      <c r="F184">
        <v>1.1000000000000001</v>
      </c>
      <c r="G184" t="str">
        <f t="shared" si="10"/>
        <v>Low</v>
      </c>
      <c r="H184" t="str">
        <f t="shared" si="11"/>
        <v>13-14</v>
      </c>
      <c r="I184" s="1">
        <f t="shared" si="12"/>
        <v>34.428571428571423</v>
      </c>
      <c r="J184" s="1" t="str">
        <f t="shared" si="13"/>
        <v>Moderate</v>
      </c>
      <c r="K184" t="str">
        <f t="shared" si="14"/>
        <v>Low (0-2 hrs)</v>
      </c>
    </row>
    <row r="185" spans="1:11" x14ac:dyDescent="0.25">
      <c r="A185">
        <v>184</v>
      </c>
      <c r="B185">
        <v>14</v>
      </c>
      <c r="C185">
        <v>2</v>
      </c>
      <c r="D185">
        <v>4.3</v>
      </c>
      <c r="E185">
        <v>62.8</v>
      </c>
      <c r="F185">
        <v>0.7</v>
      </c>
      <c r="G185" t="str">
        <f t="shared" si="10"/>
        <v>High</v>
      </c>
      <c r="H185" t="str">
        <f t="shared" si="11"/>
        <v>13-14</v>
      </c>
      <c r="I185" s="1">
        <f t="shared" si="12"/>
        <v>31.4</v>
      </c>
      <c r="J185" s="1" t="str">
        <f t="shared" si="13"/>
        <v>Moderate</v>
      </c>
      <c r="K185" t="str">
        <f t="shared" si="14"/>
        <v>High (4-6 hrs)</v>
      </c>
    </row>
    <row r="186" spans="1:11" x14ac:dyDescent="0.25">
      <c r="A186">
        <v>185</v>
      </c>
      <c r="B186">
        <v>14</v>
      </c>
      <c r="C186">
        <v>3.5</v>
      </c>
      <c r="D186">
        <v>3.5</v>
      </c>
      <c r="E186">
        <v>76.900000000000006</v>
      </c>
      <c r="F186">
        <v>1.8</v>
      </c>
      <c r="G186" t="str">
        <f t="shared" si="10"/>
        <v>Moderate</v>
      </c>
      <c r="H186" t="str">
        <f t="shared" si="11"/>
        <v>13-14</v>
      </c>
      <c r="I186" s="1">
        <f t="shared" si="12"/>
        <v>21.971428571428572</v>
      </c>
      <c r="J186" s="1" t="str">
        <f t="shared" si="13"/>
        <v>Moderate</v>
      </c>
      <c r="K186" t="str">
        <f t="shared" si="14"/>
        <v>Medium (2-4 hrs)</v>
      </c>
    </row>
    <row r="187" spans="1:11" x14ac:dyDescent="0.25">
      <c r="A187">
        <v>186</v>
      </c>
      <c r="B187">
        <v>16</v>
      </c>
      <c r="C187">
        <v>2.7</v>
      </c>
      <c r="D187">
        <v>4</v>
      </c>
      <c r="E187">
        <v>74.7</v>
      </c>
      <c r="F187">
        <v>1</v>
      </c>
      <c r="G187" t="str">
        <f t="shared" si="10"/>
        <v>Moderate</v>
      </c>
      <c r="H187" t="str">
        <f t="shared" si="11"/>
        <v>15-16</v>
      </c>
      <c r="I187" s="1">
        <f t="shared" si="12"/>
        <v>27.666666666666664</v>
      </c>
      <c r="J187" s="1" t="str">
        <f t="shared" si="13"/>
        <v>Moderate</v>
      </c>
      <c r="K187" t="str">
        <f t="shared" si="14"/>
        <v>Medium (2-4 hrs)</v>
      </c>
    </row>
    <row r="188" spans="1:11" x14ac:dyDescent="0.25">
      <c r="A188">
        <v>187</v>
      </c>
      <c r="B188">
        <v>17</v>
      </c>
      <c r="C188">
        <v>1</v>
      </c>
      <c r="D188">
        <v>6</v>
      </c>
      <c r="E188">
        <v>83.7</v>
      </c>
      <c r="F188">
        <v>1.7</v>
      </c>
      <c r="G188" t="str">
        <f t="shared" si="10"/>
        <v>High</v>
      </c>
      <c r="H188" t="str">
        <f t="shared" si="11"/>
        <v>17+</v>
      </c>
      <c r="I188" s="1">
        <f t="shared" si="12"/>
        <v>83.7</v>
      </c>
      <c r="J188" s="1" t="str">
        <f t="shared" si="13"/>
        <v>Very High</v>
      </c>
      <c r="K188" t="str">
        <f t="shared" si="14"/>
        <v>High (4-6 hrs)</v>
      </c>
    </row>
    <row r="189" spans="1:11" x14ac:dyDescent="0.25">
      <c r="A189">
        <v>188</v>
      </c>
      <c r="B189">
        <v>13</v>
      </c>
      <c r="C189">
        <v>2.9</v>
      </c>
      <c r="D189">
        <v>2</v>
      </c>
      <c r="E189">
        <v>79.599999999999994</v>
      </c>
      <c r="F189">
        <v>1.4</v>
      </c>
      <c r="G189" t="str">
        <f t="shared" si="10"/>
        <v>Low</v>
      </c>
      <c r="H189" t="str">
        <f t="shared" si="11"/>
        <v>13-14</v>
      </c>
      <c r="I189" s="1">
        <f t="shared" si="12"/>
        <v>27.448275862068964</v>
      </c>
      <c r="J189" s="1" t="str">
        <f t="shared" si="13"/>
        <v>Moderate</v>
      </c>
      <c r="K189" t="str">
        <f t="shared" si="14"/>
        <v>Low (0-2 hrs)</v>
      </c>
    </row>
    <row r="190" spans="1:11" x14ac:dyDescent="0.25">
      <c r="A190">
        <v>189</v>
      </c>
      <c r="B190">
        <v>13</v>
      </c>
      <c r="C190">
        <v>3.6</v>
      </c>
      <c r="D190">
        <v>7.9</v>
      </c>
      <c r="E190">
        <v>72.3</v>
      </c>
      <c r="F190">
        <v>1.5</v>
      </c>
      <c r="G190" t="str">
        <f t="shared" si="10"/>
        <v>High</v>
      </c>
      <c r="H190" t="str">
        <f t="shared" si="11"/>
        <v>13-14</v>
      </c>
      <c r="I190" s="1">
        <f t="shared" si="12"/>
        <v>20.083333333333332</v>
      </c>
      <c r="J190" s="1" t="str">
        <f t="shared" si="13"/>
        <v>Moderate</v>
      </c>
      <c r="K190" t="str">
        <f t="shared" si="14"/>
        <v>Very High (&gt;6 hrs)</v>
      </c>
    </row>
    <row r="191" spans="1:11" x14ac:dyDescent="0.25">
      <c r="A191">
        <v>190</v>
      </c>
      <c r="B191">
        <v>15</v>
      </c>
      <c r="C191">
        <v>3.4</v>
      </c>
      <c r="D191">
        <v>3.1</v>
      </c>
      <c r="E191">
        <v>77.5</v>
      </c>
      <c r="F191">
        <v>1.9</v>
      </c>
      <c r="G191" t="str">
        <f t="shared" si="10"/>
        <v>Moderate</v>
      </c>
      <c r="H191" t="str">
        <f t="shared" si="11"/>
        <v>15-16</v>
      </c>
      <c r="I191" s="1">
        <f t="shared" si="12"/>
        <v>22.794117647058822</v>
      </c>
      <c r="J191" s="1" t="str">
        <f t="shared" si="13"/>
        <v>Moderate</v>
      </c>
      <c r="K191" t="str">
        <f t="shared" si="14"/>
        <v>Medium (2-4 hrs)</v>
      </c>
    </row>
    <row r="192" spans="1:11" x14ac:dyDescent="0.25">
      <c r="A192">
        <v>191</v>
      </c>
      <c r="B192">
        <v>14</v>
      </c>
      <c r="C192">
        <v>1.9</v>
      </c>
      <c r="D192">
        <v>4.5999999999999996</v>
      </c>
      <c r="E192">
        <v>80.099999999999994</v>
      </c>
      <c r="F192">
        <v>1.1000000000000001</v>
      </c>
      <c r="G192" t="str">
        <f t="shared" si="10"/>
        <v>High</v>
      </c>
      <c r="H192" t="str">
        <f t="shared" si="11"/>
        <v>13-14</v>
      </c>
      <c r="I192" s="1">
        <f t="shared" si="12"/>
        <v>42.157894736842103</v>
      </c>
      <c r="J192" s="1" t="str">
        <f t="shared" si="13"/>
        <v>High</v>
      </c>
      <c r="K192" t="str">
        <f t="shared" si="14"/>
        <v>High (4-6 hrs)</v>
      </c>
    </row>
    <row r="193" spans="1:11" x14ac:dyDescent="0.25">
      <c r="A193">
        <v>192</v>
      </c>
      <c r="B193">
        <v>17</v>
      </c>
      <c r="C193">
        <v>1.2</v>
      </c>
      <c r="D193">
        <v>6.5</v>
      </c>
      <c r="E193">
        <v>64.900000000000006</v>
      </c>
      <c r="F193">
        <v>2</v>
      </c>
      <c r="G193" t="str">
        <f t="shared" si="10"/>
        <v>High</v>
      </c>
      <c r="H193" t="str">
        <f t="shared" si="11"/>
        <v>17+</v>
      </c>
      <c r="I193" s="1">
        <f t="shared" si="12"/>
        <v>54.083333333333343</v>
      </c>
      <c r="J193" s="1" t="str">
        <f t="shared" si="13"/>
        <v>High</v>
      </c>
      <c r="K193" t="str">
        <f t="shared" si="14"/>
        <v>Very High (&gt;6 hrs)</v>
      </c>
    </row>
    <row r="194" spans="1:11" x14ac:dyDescent="0.25">
      <c r="A194">
        <v>193</v>
      </c>
      <c r="B194">
        <v>16</v>
      </c>
      <c r="C194">
        <v>2.2000000000000002</v>
      </c>
      <c r="D194">
        <v>6.2</v>
      </c>
      <c r="E194">
        <v>66.7</v>
      </c>
      <c r="F194">
        <v>2.8</v>
      </c>
      <c r="G194" t="str">
        <f t="shared" si="10"/>
        <v>High</v>
      </c>
      <c r="H194" t="str">
        <f t="shared" si="11"/>
        <v>15-16</v>
      </c>
      <c r="I194" s="1">
        <f t="shared" si="12"/>
        <v>30.318181818181817</v>
      </c>
      <c r="J194" s="1" t="str">
        <f t="shared" si="13"/>
        <v>Moderate</v>
      </c>
      <c r="K194" t="str">
        <f t="shared" si="14"/>
        <v>Very High (&gt;6 hrs)</v>
      </c>
    </row>
    <row r="195" spans="1:11" x14ac:dyDescent="0.25">
      <c r="A195">
        <v>194</v>
      </c>
      <c r="B195">
        <v>14</v>
      </c>
      <c r="C195">
        <v>5.8</v>
      </c>
      <c r="D195">
        <v>7</v>
      </c>
      <c r="E195">
        <v>69</v>
      </c>
      <c r="F195">
        <v>1.8</v>
      </c>
      <c r="G195" t="str">
        <f t="shared" ref="G195:G201" si="15">IF(D195&lt;3,"Low",IF(D195&lt;=4,"Moderate","High"))</f>
        <v>High</v>
      </c>
      <c r="H195" t="str">
        <f t="shared" ref="H195:H201" si="16">IF(B195&lt;=14,"13-14",IF(B195&lt;=16,"15-16","17+"))</f>
        <v>13-14</v>
      </c>
      <c r="I195" s="1">
        <f t="shared" ref="I195:I201" si="17">IF(C195=0,"NA",E195/C195)</f>
        <v>11.896551724137931</v>
      </c>
      <c r="J195" s="1" t="str">
        <f t="shared" ref="J195:J201" si="18">IF(I195="NA","NA",
   IF(I195&lt;20,"Low",
   IF(I195&lt;=40,"Moderate",
   IF(I195&lt;=60,"High","Very High"))))</f>
        <v>Low</v>
      </c>
      <c r="K195" t="str">
        <f t="shared" ref="K195:K201" si="19">IF(D195&lt;=2,"Low (0-2 hrs)",IF(D195&lt;=4,"Medium (2-4 hrs)",IF(D195&lt;=6,"High (4-6 hrs)","Very High (&gt;6 hrs)")))</f>
        <v>Very High (&gt;6 hrs)</v>
      </c>
    </row>
    <row r="196" spans="1:11" x14ac:dyDescent="0.25">
      <c r="A196">
        <v>195</v>
      </c>
      <c r="B196">
        <v>16</v>
      </c>
      <c r="C196">
        <v>1</v>
      </c>
      <c r="D196">
        <v>1.7</v>
      </c>
      <c r="E196">
        <v>65.2</v>
      </c>
      <c r="F196">
        <v>0.9</v>
      </c>
      <c r="G196" t="str">
        <f t="shared" si="15"/>
        <v>Low</v>
      </c>
      <c r="H196" t="str">
        <f t="shared" si="16"/>
        <v>15-16</v>
      </c>
      <c r="I196" s="1">
        <f t="shared" si="17"/>
        <v>65.2</v>
      </c>
      <c r="J196" s="1" t="str">
        <f t="shared" si="18"/>
        <v>Very High</v>
      </c>
      <c r="K196" t="str">
        <f t="shared" si="19"/>
        <v>Low (0-2 hrs)</v>
      </c>
    </row>
    <row r="197" spans="1:11" x14ac:dyDescent="0.25">
      <c r="A197">
        <v>196</v>
      </c>
      <c r="B197">
        <v>15</v>
      </c>
      <c r="C197">
        <v>1.7</v>
      </c>
      <c r="D197">
        <v>2.2999999999999998</v>
      </c>
      <c r="E197">
        <v>80.2</v>
      </c>
      <c r="F197">
        <v>1</v>
      </c>
      <c r="G197" t="str">
        <f t="shared" si="15"/>
        <v>Low</v>
      </c>
      <c r="H197" t="str">
        <f t="shared" si="16"/>
        <v>15-16</v>
      </c>
      <c r="I197" s="1">
        <f t="shared" si="17"/>
        <v>47.176470588235297</v>
      </c>
      <c r="J197" s="1" t="str">
        <f t="shared" si="18"/>
        <v>High</v>
      </c>
      <c r="K197" t="str">
        <f t="shared" si="19"/>
        <v>Medium (2-4 hrs)</v>
      </c>
    </row>
    <row r="198" spans="1:11" x14ac:dyDescent="0.25">
      <c r="A198">
        <v>197</v>
      </c>
      <c r="B198">
        <v>15</v>
      </c>
      <c r="C198">
        <v>2.9</v>
      </c>
      <c r="D198">
        <v>4.3</v>
      </c>
      <c r="E198">
        <v>63.7</v>
      </c>
      <c r="F198">
        <v>1.3</v>
      </c>
      <c r="G198" t="str">
        <f t="shared" si="15"/>
        <v>High</v>
      </c>
      <c r="H198" t="str">
        <f t="shared" si="16"/>
        <v>15-16</v>
      </c>
      <c r="I198" s="1">
        <f t="shared" si="17"/>
        <v>21.965517241379313</v>
      </c>
      <c r="J198" s="1" t="str">
        <f t="shared" si="18"/>
        <v>Moderate</v>
      </c>
      <c r="K198" t="str">
        <f t="shared" si="19"/>
        <v>High (4-6 hrs)</v>
      </c>
    </row>
    <row r="199" spans="1:11" x14ac:dyDescent="0.25">
      <c r="A199">
        <v>198</v>
      </c>
      <c r="B199">
        <v>13</v>
      </c>
      <c r="C199">
        <v>2.4</v>
      </c>
      <c r="D199">
        <v>5.3</v>
      </c>
      <c r="E199">
        <v>82.5</v>
      </c>
      <c r="F199">
        <v>1</v>
      </c>
      <c r="G199" t="str">
        <f t="shared" si="15"/>
        <v>High</v>
      </c>
      <c r="H199" t="str">
        <f t="shared" si="16"/>
        <v>13-14</v>
      </c>
      <c r="I199" s="1">
        <f t="shared" si="17"/>
        <v>34.375</v>
      </c>
      <c r="J199" s="1" t="str">
        <f t="shared" si="18"/>
        <v>Moderate</v>
      </c>
      <c r="K199" t="str">
        <f t="shared" si="19"/>
        <v>High (4-6 hrs)</v>
      </c>
    </row>
    <row r="200" spans="1:11" x14ac:dyDescent="0.25">
      <c r="A200">
        <v>199</v>
      </c>
      <c r="B200">
        <v>17</v>
      </c>
      <c r="C200">
        <v>2.2999999999999998</v>
      </c>
      <c r="D200">
        <v>4</v>
      </c>
      <c r="E200">
        <v>66.3</v>
      </c>
      <c r="F200">
        <v>0.7</v>
      </c>
      <c r="G200" t="str">
        <f t="shared" si="15"/>
        <v>Moderate</v>
      </c>
      <c r="H200" t="str">
        <f t="shared" si="16"/>
        <v>17+</v>
      </c>
      <c r="I200" s="1">
        <f t="shared" si="17"/>
        <v>28.826086956521738</v>
      </c>
      <c r="J200" s="1" t="str">
        <f t="shared" si="18"/>
        <v>Moderate</v>
      </c>
      <c r="K200" t="str">
        <f t="shared" si="19"/>
        <v>Medium (2-4 hrs)</v>
      </c>
    </row>
    <row r="201" spans="1:11" x14ac:dyDescent="0.25">
      <c r="A201">
        <v>200</v>
      </c>
      <c r="B201">
        <v>16</v>
      </c>
      <c r="C201">
        <v>4.5</v>
      </c>
      <c r="D201">
        <v>1.5</v>
      </c>
      <c r="E201">
        <v>74.7</v>
      </c>
      <c r="F201">
        <v>1.6</v>
      </c>
      <c r="G201" t="str">
        <f t="shared" si="15"/>
        <v>Low</v>
      </c>
      <c r="H201" t="str">
        <f t="shared" si="16"/>
        <v>15-16</v>
      </c>
      <c r="I201" s="1">
        <f t="shared" si="17"/>
        <v>16.600000000000001</v>
      </c>
      <c r="J201" s="1" t="str">
        <f t="shared" si="18"/>
        <v>Low</v>
      </c>
      <c r="K201" t="str">
        <f t="shared" si="19"/>
        <v>Low (0-2 hrs)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E022-3057-4379-8E08-3DA409CEC41B}">
  <dimension ref="N6:O22"/>
  <sheetViews>
    <sheetView topLeftCell="A4" workbookViewId="0">
      <selection activeCell="P7" sqref="P7"/>
    </sheetView>
  </sheetViews>
  <sheetFormatPr defaultRowHeight="15" x14ac:dyDescent="0.25"/>
  <cols>
    <col min="14" max="14" width="14.140625" customWidth="1"/>
    <col min="15" max="15" width="31" customWidth="1"/>
  </cols>
  <sheetData>
    <row r="6" spans="14:15" x14ac:dyDescent="0.25">
      <c r="N6" s="2" t="s">
        <v>3</v>
      </c>
      <c r="O6" t="s">
        <v>21</v>
      </c>
    </row>
    <row r="7" spans="14:15" x14ac:dyDescent="0.25">
      <c r="N7" s="3" t="s">
        <v>17</v>
      </c>
      <c r="O7" s="4">
        <v>72.481818181818213</v>
      </c>
    </row>
    <row r="8" spans="14:15" x14ac:dyDescent="0.25">
      <c r="N8" s="3" t="s">
        <v>15</v>
      </c>
      <c r="O8" s="4">
        <v>68.834693877551018</v>
      </c>
    </row>
    <row r="9" spans="14:15" x14ac:dyDescent="0.25">
      <c r="N9" s="3" t="s">
        <v>16</v>
      </c>
      <c r="O9" s="4">
        <v>69.892307692307682</v>
      </c>
    </row>
    <row r="10" spans="14:15" x14ac:dyDescent="0.25">
      <c r="N10" s="3" t="s">
        <v>14</v>
      </c>
      <c r="O10" s="4">
        <v>70.915000000000049</v>
      </c>
    </row>
    <row r="12" spans="14:15" x14ac:dyDescent="0.25">
      <c r="N12" s="2" t="s">
        <v>23</v>
      </c>
      <c r="O12" t="s">
        <v>22</v>
      </c>
    </row>
    <row r="13" spans="14:15" x14ac:dyDescent="0.25">
      <c r="N13" s="3" t="s">
        <v>17</v>
      </c>
      <c r="O13" s="4">
        <v>1.6404040404040408</v>
      </c>
    </row>
    <row r="14" spans="14:15" x14ac:dyDescent="0.25">
      <c r="N14" s="3" t="s">
        <v>15</v>
      </c>
      <c r="O14" s="4">
        <v>1.4040816326530614</v>
      </c>
    </row>
    <row r="15" spans="14:15" x14ac:dyDescent="0.25">
      <c r="N15" s="3" t="s">
        <v>16</v>
      </c>
      <c r="O15" s="4">
        <v>1.4750000000000001</v>
      </c>
    </row>
    <row r="16" spans="14:15" x14ac:dyDescent="0.25">
      <c r="N16" s="3" t="s">
        <v>14</v>
      </c>
      <c r="O16" s="4">
        <v>1.5395000000000001</v>
      </c>
    </row>
    <row r="18" spans="14:15" x14ac:dyDescent="0.25">
      <c r="N18" s="2" t="s">
        <v>10</v>
      </c>
      <c r="O18" t="s">
        <v>21</v>
      </c>
    </row>
    <row r="19" spans="14:15" x14ac:dyDescent="0.25">
      <c r="N19" s="3" t="s">
        <v>18</v>
      </c>
      <c r="O19" s="4">
        <v>72.23846153846155</v>
      </c>
    </row>
    <row r="20" spans="14:15" x14ac:dyDescent="0.25">
      <c r="N20" s="3" t="s">
        <v>19</v>
      </c>
      <c r="O20" s="4">
        <v>70.749999999999986</v>
      </c>
    </row>
    <row r="21" spans="14:15" x14ac:dyDescent="0.25">
      <c r="N21" s="3" t="s">
        <v>20</v>
      </c>
      <c r="O21" s="4">
        <v>68.441666666666663</v>
      </c>
    </row>
    <row r="22" spans="14:15" x14ac:dyDescent="0.25">
      <c r="N22" s="3" t="s">
        <v>14</v>
      </c>
      <c r="O22" s="4">
        <v>70.91500000000002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1_test scores by screen time</vt:lpstr>
      <vt:lpstr>2_Screen time vs. extra</vt:lpstr>
      <vt:lpstr>3_Age group</vt:lpstr>
      <vt:lpstr>student_screen_time_raw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kumar marripedda</dc:creator>
  <cp:lastModifiedBy>Pramod Kumar Marripedda</cp:lastModifiedBy>
  <dcterms:created xsi:type="dcterms:W3CDTF">2025-09-12T09:31:43Z</dcterms:created>
  <dcterms:modified xsi:type="dcterms:W3CDTF">2025-09-12T18:37:11Z</dcterms:modified>
</cp:coreProperties>
</file>