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elcome\Desktop\Others\دوره علم داده\Session 8 -  Statistics_1\"/>
    </mc:Choice>
  </mc:AlternateContent>
  <bookViews>
    <workbookView xWindow="0" yWindow="0" windowWidth="23040" windowHeight="9090" activeTab="7"/>
  </bookViews>
  <sheets>
    <sheet name="Real Estate" sheetId="1" r:id="rId1"/>
    <sheet name="Gender" sheetId="3" r:id="rId2"/>
    <sheet name="Location" sheetId="2" r:id="rId3"/>
    <sheet name="Age" sheetId="5" r:id="rId4"/>
    <sheet name="Age and price" sheetId="6" r:id="rId5"/>
    <sheet name="Source" sheetId="7" r:id="rId6"/>
    <sheet name="Year" sheetId="8" r:id="rId7"/>
    <sheet name="Year and Purpose" sheetId="9" r:id="rId8"/>
    <sheet name="Depression" sheetId="11" r:id="rId9"/>
  </sheets>
  <definedNames>
    <definedName name="_xlnm._FilterDatabase" localSheetId="0" hidden="1">'Real Estate'!$A$5:$AM$926</definedName>
    <definedName name="_xlchart.v1.0" hidden="1">'Real Estate'!$P$6</definedName>
    <definedName name="_xlchart.v1.1" hidden="1">'Real Estate'!$P$7:$P$223</definedName>
  </definedNames>
  <calcPr calcId="162913"/>
  <pivotCaches>
    <pivotCache cacheId="0" r:id="rId10"/>
    <pivotCache cacheId="1" r:id="rId11"/>
    <pivotCache cacheId="2" r:id="rId12"/>
  </pivotCaches>
  <fileRecoveryPr autoRecover="0"/>
</workbook>
</file>

<file path=xl/calcChain.xml><?xml version="1.0" encoding="utf-8"?>
<calcChain xmlns="http://schemas.openxmlformats.org/spreadsheetml/2006/main">
  <c r="B13" i="6" l="1"/>
  <c r="B23" i="5"/>
  <c r="F8" i="2"/>
  <c r="E10" i="2"/>
  <c r="E11" i="2"/>
  <c r="E12" i="2"/>
  <c r="E13" i="2"/>
  <c r="E14" i="2" s="1"/>
  <c r="E15" i="2" s="1"/>
  <c r="E16" i="2" s="1"/>
  <c r="D7" i="2"/>
  <c r="E7" i="3"/>
  <c r="F7" i="2" l="1"/>
  <c r="C15" i="5"/>
  <c r="Q21" i="5"/>
  <c r="C6" i="6"/>
  <c r="W972" i="1"/>
  <c r="W971" i="1"/>
  <c r="W970" i="1"/>
  <c r="W969" i="1"/>
  <c r="W968" i="1"/>
  <c r="W967" i="1"/>
  <c r="W966" i="1"/>
  <c r="W965" i="1"/>
  <c r="W964" i="1"/>
  <c r="W963" i="1"/>
  <c r="W962" i="1"/>
  <c r="W961" i="1"/>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Q180" i="5"/>
  <c r="Q179" i="5"/>
  <c r="Q177" i="5"/>
  <c r="Q176" i="5"/>
  <c r="Q175" i="5"/>
  <c r="Q173" i="5"/>
  <c r="Q172" i="5"/>
  <c r="Q171" i="5"/>
  <c r="Q169" i="5"/>
  <c r="Q168" i="5"/>
  <c r="Q167" i="5"/>
  <c r="Q165" i="5"/>
  <c r="Q164" i="5"/>
  <c r="Q163" i="5"/>
  <c r="Q161" i="5"/>
  <c r="Q160" i="5"/>
  <c r="Q159" i="5"/>
  <c r="Q157" i="5"/>
  <c r="Q156" i="5"/>
  <c r="Q155" i="5"/>
  <c r="Q153" i="5"/>
  <c r="Q152" i="5"/>
  <c r="Q151" i="5"/>
  <c r="Q149" i="5"/>
  <c r="Q148" i="5"/>
  <c r="Q147" i="5"/>
  <c r="Q145" i="5"/>
  <c r="Q144" i="5"/>
  <c r="Q143" i="5"/>
  <c r="Q141" i="5"/>
  <c r="Q140" i="5"/>
  <c r="Q139" i="5"/>
  <c r="Q137" i="5"/>
  <c r="Q136" i="5"/>
  <c r="Q135" i="5"/>
  <c r="Q133" i="5"/>
  <c r="Q132" i="5"/>
  <c r="Q131" i="5"/>
  <c r="Q129" i="5"/>
  <c r="Q128" i="5"/>
  <c r="Q125" i="5"/>
  <c r="Q124" i="5"/>
  <c r="Q123" i="5"/>
  <c r="Q121" i="5"/>
  <c r="Q120" i="5"/>
  <c r="Q117" i="5"/>
  <c r="Q116" i="5"/>
  <c r="Q115" i="5"/>
  <c r="Q113" i="5"/>
  <c r="Q112" i="5"/>
  <c r="Q109" i="5"/>
  <c r="Q108" i="5"/>
  <c r="Q107" i="5"/>
  <c r="Q105" i="5"/>
  <c r="Q104" i="5"/>
  <c r="Q101" i="5"/>
  <c r="Q100" i="5"/>
  <c r="Q99" i="5"/>
  <c r="Q97" i="5"/>
  <c r="Q96" i="5"/>
  <c r="Q93" i="5"/>
  <c r="Q92" i="5"/>
  <c r="Q91" i="5"/>
  <c r="Q89" i="5"/>
  <c r="Q88" i="5"/>
  <c r="Q85" i="5"/>
  <c r="Q84" i="5"/>
  <c r="Q83" i="5"/>
  <c r="Q81" i="5"/>
  <c r="Q80" i="5"/>
  <c r="Q77" i="5"/>
  <c r="Q76" i="5"/>
  <c r="Q75" i="5"/>
  <c r="Q73" i="5"/>
  <c r="Q72" i="5"/>
  <c r="Q69" i="5"/>
  <c r="Q68" i="5"/>
  <c r="Q67" i="5"/>
  <c r="Q65" i="5"/>
  <c r="Q64" i="5"/>
  <c r="Q61" i="5"/>
  <c r="Q60" i="5"/>
  <c r="Q59" i="5"/>
  <c r="Q57" i="5"/>
  <c r="Q56" i="5"/>
  <c r="Q53" i="5"/>
  <c r="Q52" i="5"/>
  <c r="Q51" i="5"/>
  <c r="Q49" i="5"/>
  <c r="Q48" i="5"/>
  <c r="Q45" i="5"/>
  <c r="Q44" i="5"/>
  <c r="Q43" i="5"/>
  <c r="Q41" i="5"/>
  <c r="Q40" i="5"/>
  <c r="Q37" i="5"/>
  <c r="Q36" i="5"/>
  <c r="Q35" i="5"/>
  <c r="Q33" i="5"/>
  <c r="Q32" i="5"/>
  <c r="Q29" i="5"/>
  <c r="Q28" i="5"/>
  <c r="Q27" i="5"/>
  <c r="Q25" i="5"/>
  <c r="Q24" i="5"/>
  <c r="P6" i="1"/>
  <c r="Q178" i="5"/>
  <c r="Q174" i="5"/>
  <c r="Q170" i="5"/>
  <c r="Q166" i="5"/>
  <c r="Q162" i="5"/>
  <c r="Q158" i="5"/>
  <c r="Q154" i="5"/>
  <c r="Q150" i="5"/>
  <c r="Q146" i="5"/>
  <c r="Q142" i="5"/>
  <c r="Q138" i="5"/>
  <c r="Q134" i="5"/>
  <c r="Q130" i="5"/>
  <c r="Q127" i="5"/>
  <c r="Q126" i="5"/>
  <c r="Q122" i="5"/>
  <c r="Q119" i="5"/>
  <c r="Q118" i="5"/>
  <c r="Q114" i="5"/>
  <c r="Q111" i="5"/>
  <c r="Q110" i="5"/>
  <c r="Q106" i="5"/>
  <c r="Q103" i="5"/>
  <c r="Q102" i="5"/>
  <c r="Q98" i="5"/>
  <c r="Q95" i="5"/>
  <c r="Q94" i="5"/>
  <c r="Q90" i="5"/>
  <c r="Q87" i="5"/>
  <c r="Q86" i="5"/>
  <c r="Q82" i="5"/>
  <c r="Q79" i="5"/>
  <c r="Q78" i="5"/>
  <c r="Q74" i="5"/>
  <c r="Q71" i="5"/>
  <c r="Q70" i="5"/>
  <c r="Q66" i="5"/>
  <c r="Q63" i="5"/>
  <c r="Q62" i="5"/>
  <c r="Q58" i="5"/>
  <c r="Q55" i="5"/>
  <c r="Q54" i="5"/>
  <c r="Q50" i="5"/>
  <c r="Q47" i="5"/>
  <c r="Q46" i="5"/>
  <c r="Q42" i="5"/>
  <c r="Q39" i="5"/>
  <c r="Q38" i="5"/>
  <c r="Q34" i="5"/>
  <c r="Q31" i="5"/>
  <c r="Q30" i="5"/>
  <c r="Q26" i="5"/>
  <c r="Q23" i="5"/>
  <c r="Q22" i="5"/>
  <c r="Q20" i="5"/>
  <c r="Q19" i="5"/>
  <c r="Q18" i="5"/>
  <c r="Q17" i="5"/>
  <c r="Q16" i="5"/>
  <c r="Q15" i="5"/>
  <c r="Q14" i="5"/>
  <c r="Q13" i="5"/>
  <c r="Q12" i="5"/>
  <c r="Q11" i="5"/>
  <c r="Q10" i="5"/>
  <c r="Q9" i="5"/>
  <c r="Q8" i="5"/>
  <c r="Q7" i="5"/>
  <c r="Q6" i="5"/>
  <c r="Q5" i="5"/>
  <c r="Q4" i="5"/>
  <c r="Q3" i="5"/>
  <c r="E9" i="2"/>
  <c r="E8" i="2"/>
  <c r="E7" i="2"/>
  <c r="E9" i="3"/>
  <c r="E8" i="3"/>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D10" i="3" l="1"/>
  <c r="C17" i="2" l="1"/>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9" i="2"/>
  <c r="F10" i="2" s="1"/>
  <c r="F11" i="2" s="1"/>
  <c r="F12" i="2" s="1"/>
  <c r="F13" i="2" s="1"/>
  <c r="F14" i="2" s="1"/>
  <c r="F15" i="2" s="1"/>
  <c r="D10" i="2"/>
  <c r="D14" i="2"/>
  <c r="D15" i="2"/>
  <c r="D12" i="2"/>
  <c r="D8" i="2"/>
  <c r="D16" i="2"/>
  <c r="D9" i="2"/>
  <c r="D11" i="2"/>
  <c r="D13" i="2"/>
  <c r="P184" i="1"/>
  <c r="D17" i="2" l="1"/>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6" i="5"/>
  <c r="C7"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<sst xmlns="http://schemas.openxmlformats.org/spreadsheetml/2006/main" count="2951" uniqueCount="566">
  <si>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</si>
  <si>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</si>
  <si>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</si>
  <si>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</si>
  <si>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</si>
  <si>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</si>
  <si>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</si>
  <si>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</si>
  <si>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</si>
  <si>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</si>
  <si>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</si>
  <si>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</si>
  <si>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</si>
  <si>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</si>
  <si>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</si>
  <si>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</si>
  <si>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</si>
  <si>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</si>
  <si>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</si>
  <si>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</si>
  <si>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</si>
  <si>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</si>
  <si>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</si>
  <si>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</si>
  <si>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</si>
  <si>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</si>
  <si>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</si>
  <si>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</si>
  <si>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</si>
  <si>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</si>
  <si>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</si>
  <si>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</si>
  <si>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</si>
  <si>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</si>
  <si>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</si>
  <si>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</si>
  <si>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</si>
  <si>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</si>
  <si>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</si>
  <si>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</si>
  <si>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</si>
  <si>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</si>
  <si>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</si>
  <si>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</si>
  <si>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</si>
  <si>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</si>
  <si>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</si>
  <si>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</si>
  <si>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</si>
  <si>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</si>
  <si>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</si>
  <si>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</si>
  <si>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</si>
  <si>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</si>
  <si>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</si>
  <si>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</si>
  <si>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</si>
  <si>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</si>
  <si>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</si>
  <si>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</si>
  <si>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</si>
  <si>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</si>
  <si>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</si>
  <si>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</si>
  <si>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</si>
  <si>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</si>
  <si>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</si>
  <si>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</si>
  <si>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</si>
  <si>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</si>
  <si>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</si>
  <si>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</si>
  <si>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</si>
  <si>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</si>
  <si>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</si>
  <si>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</si>
  <si>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</si>
  <si>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</si>
  <si>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</si>
  <si>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</si>
  <si>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</si>
  <si>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</si>
  <si>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</si>
  <si>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</si>
  <si>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</si>
  <si>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</si>
  <si>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</si>
  <si>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</si>
  <si>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</si>
  <si>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</si>
  <si>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</si>
  <si>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</si>
  <si>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</si>
  <si>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</si>
  <si>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</si>
  <si>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</si>
  <si>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</si>
  <si>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</si>
  <si>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</si>
  <si>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</si>
  <si>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</si>
  <si>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</si>
  <si>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</si>
  <si>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</si>
  <si>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</si>
  <si>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</si>
  <si>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</si>
  <si>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</si>
  <si>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</si>
  <si>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</si>
  <si>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</si>
  <si>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</si>
  <si>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</si>
  <si>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</si>
  <si>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</si>
  <si>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</si>
  <si>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</si>
  <si>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</si>
  <si>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</si>
  <si>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</si>
  <si>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</si>
  <si>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</si>
  <si>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</si>
  <si>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</si>
  <si>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</si>
  <si>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</si>
  <si>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</si>
  <si>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</si>
  <si>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</si>
  <si>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</si>
  <si>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</si>
  <si>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</si>
  <si>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</si>
  <si>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</si>
  <si>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</si>
  <si>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</si>
  <si>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</si>
  <si>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</si>
  <si>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</si>
  <si>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</si>
  <si>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</si>
  <si>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</si>
  <si>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</si>
  <si>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</si>
  <si>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</si>
  <si>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</si>
  <si>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</si>
  <si>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</si>
  <si>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</si>
  <si>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</si>
  <si>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</si>
  <si>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</si>
  <si>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</si>
  <si>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</si>
  <si>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</si>
  <si>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</si>
  <si>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</si>
  <si>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</si>
  <si>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</si>
  <si>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</si>
  <si>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</si>
  <si>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</si>
  <si>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</si>
  <si>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</si>
  <si>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</si>
  <si>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</si>
  <si>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</si>
  <si>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</si>
  <si>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</si>
  <si>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</si>
  <si>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</si>
  <si>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</si>
  <si>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</si>
  <si>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</si>
  <si>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</si>
  <si>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</si>
  <si>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</si>
  <si>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</si>
  <si>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</si>
  <si>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</si>
  <si>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</si>
  <si>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</si>
  <si>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</si>
  <si>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</si>
  <si>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</si>
  <si>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</si>
  <si>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</si>
  <si>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</si>
  <si>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</si>
  <si>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</si>
  <si>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</si>
  <si>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</si>
  <si>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</si>
  <si>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</si>
  <si>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</si>
  <si>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</si>
  <si>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</si>
  <si>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</si>
  <si>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</si>
  <si>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</si>
  <si>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</si>
  <si>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</si>
  <si>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</si>
  <si>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</si>
  <si>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</si>
  <si>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</si>
  <si>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</si>
  <si>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</si>
  <si>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</si>
  <si>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</si>
  <si>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</si>
  <si>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</si>
  <si>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</si>
  <si>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</si>
  <si>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</si>
  <si>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</si>
  <si>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</si>
  <si>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</si>
  <si>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</si>
  <si>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</si>
  <si>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</si>
  <si>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</si>
  <si>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</si>
  <si>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</si>
  <si>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</si>
  <si>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</si>
  <si>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</si>
  <si>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</si>
  <si>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</si>
  <si>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</si>
  <si>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</si>
  <si>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</si>
  <si>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</si>
  <si>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</si>
  <si>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</si>
  <si>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</si>
  <si>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</si>
  <si>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</si>
  <si>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</si>
  <si>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</si>
  <si>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</si>
  <si>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</si>
  <si>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</si>
  <si>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</si>
  <si>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</si>
  <si>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</si>
  <si>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</si>
  <si>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</si>
  <si>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</si>
  <si>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</si>
  <si>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</si>
  <si>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</si>
  <si>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</si>
  <si>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</si>
  <si>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</si>
  <si>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</si>
  <si>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</si>
  <si>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</si>
  <si>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</si>
  <si>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</si>
  <si>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</si>
  <si>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</si>
  <si>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</si>
  <si>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</si>
  <si>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</si>
  <si>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</si>
  <si>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</si>
  <si>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</si>
  <si>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</si>
  <si>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</si>
  <si>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</si>
  <si>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</si>
  <si>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</si>
  <si>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</si>
  <si>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</si>
  <si>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</si>
  <si>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</si>
  <si>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</si>
  <si>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</si>
  <si>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</si>
  <si>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</si>
  <si>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</si>
  <si>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</si>
  <si>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</si>
  <si>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</si>
  <si>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</si>
  <si>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</si>
  <si>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</si>
  <si>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</si>
  <si>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</si>
  <si>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</si>
  <si>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</si>
  <si>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</si>
  <si>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</si>
  <si>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</si>
  <si>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</si>
  <si>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</si>
  <si>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</si>
  <si>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</si>
  <si>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</si>
  <si>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</si>
  <si>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</si>
  <si>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</si>
  <si>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</si>
  <si>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</si>
  <si>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</si>
  <si>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</si>
  <si>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</si>
  <si>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</si>
  <si>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</si>
  <si>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</si>
  <si>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</si>
  <si>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</si>
  <si>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</si>
  <si>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</si>
  <si>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</si>
  <si>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</si>
  <si>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</si>
  <si>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</si>
  <si>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</si>
  <si>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</si>
  <si>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</si>
  <si>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</si>
  <si>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</si>
  <si>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</si>
  <si>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</si>
  <si>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</si>
  <si>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</si>
  <si>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</si>
  <si>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</si>
  <si>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</si>
  <si>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</si>
  <si>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</si>
  <si>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</si>
  <si>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</si>
  <si>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</si>
  <si>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</si>
  <si>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</si>
  <si>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</si>
  <si>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</si>
  <si>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</si>
  <si>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</si>
  <si>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</si>
  <si>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</si>
  <si>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</si>
  <si>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</si>
  <si>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</si>
  <si>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</si>
  <si>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</si>
  <si>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</si>
  <si>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</si>
  <si>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</si>
  <si>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</si>
  <si>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</si>
  <si>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</si>
  <si>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</si>
  <si>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</si>
  <si>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</si>
  <si>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</si>
  <si>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</si>
  <si>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</si>
  <si>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</si>
  <si>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</si>
  <si>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</si>
  <si>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</si>
  <si>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</si>
  <si>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</si>
  <si>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</si>
  <si>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</si>
  <si>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</si>
  <si>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</si>
  <si>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</si>
  <si>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</si>
  <si>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</si>
  <si>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</si>
  <si>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</si>
  <si>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</si>
  <si>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</si>
  <si>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</si>
  <si>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</si>
  <si>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</si>
  <si>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</si>
  <si>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</si>
  <si>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</si>
  <si>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</si>
  <si>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</si>
  <si>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</si>
  <si>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</si>
  <si>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</si>
  <si>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</si>
  <si>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</si>
  <si>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</si>
  <si>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</si>
  <si>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</si>
  <si>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</si>
  <si>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</si>
  <si>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</si>
  <si>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</si>
  <si>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</si>
  <si>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</si>
  <si>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</si>
  <si>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</si>
  <si>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</si>
  <si>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</si>
  <si>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</si>
  <si>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</si>
  <si>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</si>
  <si>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</si>
  <si>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</si>
  <si>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</si>
  <si>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</si>
  <si>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</si>
  <si>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</si>
  <si>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</si>
  <si>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</si>
  <si>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</si>
  <si>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</si>
  <si>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</si>
  <si>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</si>
  <si>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</si>
  <si>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</si>
  <si>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</si>
  <si>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</si>
  <si>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</si>
  <si>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</si>
  <si>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</si>
  <si>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</si>
  <si>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</si>
  <si>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</si>
  <si>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</si>
  <si>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</si>
  <si>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</si>
  <si>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</si>
  <si>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</si>
  <si>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</si>
  <si>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</si>
  <si>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</si>
  <si>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</si>
  <si>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</si>
  <si>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</si>
  <si>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</si>
  <si>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</si>
  <si>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</si>
  <si>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</si>
  <si>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</si>
  <si>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</si>
  <si>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</si>
  <si>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</si>
  <si>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</si>
  <si>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</si>
  <si>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</si>
  <si>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</si>
  <si>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</si>
  <si>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</si>
  <si>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</si>
  <si>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</si>
  <si>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</si>
  <si>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</si>
  <si>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</si>
  <si>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</si>
  <si>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</si>
  <si>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</si>
  <si>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</si>
  <si>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</si>
  <si>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</si>
  <si>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</si>
  <si>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</si>
  <si>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</si>
  <si>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</si>
  <si>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</si>
  <si>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</si>
  <si>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</si>
  <si>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</si>
  <si>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</si>
  <si>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</si>
  <si>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</si>
  <si>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</si>
  <si>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</si>
  <si>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</si>
  <si>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</si>
  <si>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</si>
  <si>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</si>
  <si>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</si>
  <si>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</si>
  <si>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</si>
  <si>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</si>
  <si>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</si>
  <si>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</si>
  <si>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</si>
  <si>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</si>
  <si>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</si>
  <si>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</si>
  <si>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</si>
  <si>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</si>
  <si>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</si>
  <si>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</si>
  <si>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</si>
  <si>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</si>
  <si>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</si>
  <si>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</si>
  <si>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</si>
  <si>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</si>
  <si>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</si>
  <si>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</si>
  <si>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</si>
  <si>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</si>
  <si>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</si>
  <si>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</si>
  <si>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</si>
  <si>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</si>
  <si>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</si>
  <si>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</si>
  <si>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</si>
  <si>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</si>
  <si>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</si>
  <si>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</si>
  <si>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</si>
  <si>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</si>
  <si>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</si>
  <si>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</si>
  <si>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</si>
  <si>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</si>
  <si>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</si>
  <si>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</si>
  <si>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</si>
  <si>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</si>
  <si>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</si>
  <si>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</si>
  <si>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</si>
  <si>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</si>
  <si>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</si>
  <si>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</si>
  <si>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</si>
  <si>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</si>
  <si>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</si>
  <si>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</si>
  <si>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</si>
  <si>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Cumulative US only</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</si>
  <si>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</si>
  <si>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</si>
  <si>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</si>
  <si>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</si>
  <si>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</si>
  <si>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</si>
  <si>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</si>
  <si>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</si>
  <si>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</si>
  <si>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</si>
  <si>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</si>
  <si>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</si>
  <si>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</si>
  <si>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</si>
  <si>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</si>
  <si>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</si>
  <si>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</si>
  <si>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</si>
  <si>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</si>
  <si>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</si>
  <si>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</si>
  <si>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</si>
  <si>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Row Labels</t>
  </si>
  <si>
    <t>Grand Total</t>
  </si>
  <si>
    <t>Count of Source</t>
  </si>
  <si>
    <t>Count of Year of sale</t>
  </si>
  <si>
    <t>Count of Purpose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</si>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</sst>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7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alignment horizontal="center" vertical="center"/>
    </xf>
    <xf numFmtId="0" fontId="5" fillId="3" borderId="1" xfId="0" applyFont="1" applyFill="1" applyBorder="1" applyAlignment="1">
      <alignment horizontal="center" vertical="center"/>
    </xf>
    <xf numFmtId="9" fontId="7" fillId="4" borderId="0" xfId="0" applyNumberFormat="1" applyFont="1" applyFill="1" applyAlignment="1">
      <alignment vertical="center"/>
    </xf>
    <xf numFmtId="0" fontId="1" fillId="0" borderId="0" xfId="0" applyFont="1" applyAlignment="1"/>
    <xf numFmtId="10" fontId="0" fillId="0" borderId="0" xfId="0" applyNumberFormat="1" applyFont="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Gender!$B$7:$C$9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4E1F-4B83-845D-9FE5BC568CC2}"/>
            </c:ext>
          </c:extLst>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Gender!$B$7:$C$9</c:f>
              <c:strCache>
                <c:ptCount val="3"/>
                <c:pt idx="0">
                  <c:v>Male</c:v>
                </c:pt>
                <c:pt idx="1">
                  <c:v>Female</c:v>
                </c:pt>
                <c:pt idx="2">
                  <c:v>Firms</c:v>
                </c:pt>
              </c:strCache>
            </c:strRef>
          </c:cat>
          <c:val>
            <c:numRef>
              <c:f>Gender!$E$7:$E$9</c:f>
              <c:numCache>
                <c:formatCode>0%</c:formatCode>
                <c:ptCount val="3"/>
                <c:pt idx="0">
                  <c:v>0.55384615384615388</c:v>
                </c:pt>
                <c:pt idx="1">
                  <c:v>0.35897435897435898</c:v>
                </c:pt>
                <c:pt idx="2">
                  <c:v>8.7179487179487175E-2</c:v>
                </c:pt>
              </c:numCache>
            </c:numRef>
          </c:val>
          <c:extLst>
            <c:ext xmlns:c16="http://schemas.microsoft.com/office/drawing/2014/chart" uri="{C3380CC4-5D6E-409C-BE32-E72D297353CC}">
              <c16:uniqueId val="{00000001-4E1F-4B83-845D-9FE5BC568CC2}"/>
            </c:ext>
          </c:extLst>
        </c:ser>
        <c:dLbls>
          <c:showLegendKey val="0"/>
          <c:showVal val="0"/>
          <c:showCatName val="0"/>
          <c:showSerName val="0"/>
          <c:showPercent val="0"/>
          <c:showBubbleSize val="0"/>
          <c:showLeaderLines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Location!$C$6</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3A7E-4E29-8D40-632F63A1EB45}"/>
            </c:ext>
          </c:extLst>
        </c:ser>
        <c:dLbls>
          <c:dLblPos val="ctr"/>
          <c:showLegendKey val="0"/>
          <c:showVal val="1"/>
          <c:showCatName val="0"/>
          <c:showSerName val="0"/>
          <c:showPercent val="0"/>
          <c:showBubbleSize val="0"/>
        </c:dLbls>
        <c:gapWidth val="219"/>
        <c:axId val="363063720"/>
        <c:axId val="363064704"/>
        <c:extLst>
          <c:ext xmlns:c15="http://schemas.microsoft.com/office/drawing/2012/chart" uri="{02D57815-91ED-43cb-92C2-25804820EDAC}">
            <c15:filteredBarSeries>
              <c15:ser>
                <c:idx val="1"/>
                <c:order val="1"/>
                <c:tx>
                  <c:strRef>
                    <c:extLst>
                      <c:ext uri="{02D57815-91ED-43cb-92C2-25804820EDAC}">
                        <c15:formulaRef>
                          <c15:sqref>Location!$D$6</c15:sqref>
                        </c15:formulaRef>
                      </c:ext>
                    </c:extLst>
                    <c:strCache>
                      <c:ptCount val="1"/>
                      <c:pt idx="0">
                        <c:v>Relative 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Location!$B$7:$B$15</c15:sqref>
                        </c15:formulaRef>
                      </c:ext>
                    </c:extLst>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extLst>
                      <c:ext uri="{02D57815-91ED-43cb-92C2-25804820EDAC}">
                        <c15:formulaRef>
                          <c15:sqref>Location!$D$7:$D$15</c15:sqref>
                        </c15:formulaRef>
                      </c:ext>
                    </c:extLst>
                    <c:numCache>
                      <c:formatCode>0%</c:formatCode>
                      <c:ptCount val="9"/>
                      <c:pt idx="0">
                        <c:v>0.44569288389513106</c:v>
                      </c:pt>
                      <c:pt idx="1">
                        <c:v>6.3670411985018729E-2</c:v>
                      </c:pt>
                      <c:pt idx="2">
                        <c:v>4.1198501872659173E-2</c:v>
                      </c:pt>
                      <c:pt idx="3">
                        <c:v>4.1198501872659173E-2</c:v>
                      </c:pt>
                      <c:pt idx="4">
                        <c:v>4.1198501872659173E-2</c:v>
                      </c:pt>
                      <c:pt idx="5">
                        <c:v>2.247191011235955E-2</c:v>
                      </c:pt>
                      <c:pt idx="6">
                        <c:v>1.4981273408239701E-2</c:v>
                      </c:pt>
                      <c:pt idx="7">
                        <c:v>3.7453183520599251E-3</c:v>
                      </c:pt>
                      <c:pt idx="8">
                        <c:v>3.7453183520599251E-3</c:v>
                      </c:pt>
                    </c:numCache>
                  </c:numRef>
                </c:val>
                <c:extLst>
                  <c:ext xmlns:c16="http://schemas.microsoft.com/office/drawing/2014/chart" uri="{C3380CC4-5D6E-409C-BE32-E72D297353CC}">
                    <c16:uniqueId val="{00000001-3A7E-4E29-8D40-632F63A1EB45}"/>
                  </c:ext>
                </c:extLst>
              </c15:ser>
            </c15:filteredBarSeries>
            <c15:filteredBarSeries>
              <c15:ser>
                <c:idx val="2"/>
                <c:order val="2"/>
                <c:tx>
                  <c:strRef>
                    <c:extLst>
                      <c:ext xmlns:c15="http://schemas.microsoft.com/office/drawing/2012/chart" uri="{02D57815-91ED-43cb-92C2-25804820EDAC}">
                        <c15:formulaRef>
                          <c15:sqref>Location!$E$6</c15:sqref>
                        </c15:formulaRef>
                      </c:ext>
                    </c:extLst>
                    <c:strCache>
                      <c:ptCount val="1"/>
                      <c:pt idx="0">
                        <c:v>Cumulative frequency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Location!$B$7:$B$15</c15:sqref>
                        </c15:formulaRef>
                      </c:ext>
                    </c:extLst>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extLst>
                      <c:ext xmlns:c15="http://schemas.microsoft.com/office/drawing/2012/chart" uri="{02D57815-91ED-43cb-92C2-25804820EDAC}">
                        <c15:formulaRef>
                          <c15:sqref>Location!$E$7:$E$15</c15:sqref>
                        </c15:formulaRef>
                      </c:ext>
                    </c:extLst>
                    <c:numCache>
                      <c:formatCode>0%</c:formatCode>
                      <c:ptCount val="9"/>
                      <c:pt idx="0">
                        <c:v>0.44569288389513106</c:v>
                      </c:pt>
                      <c:pt idx="1">
                        <c:v>0.50936329588014984</c:v>
                      </c:pt>
                      <c:pt idx="2">
                        <c:v>0.550561797752809</c:v>
                      </c:pt>
                      <c:pt idx="3">
                        <c:v>0.59176029962546817</c:v>
                      </c:pt>
                      <c:pt idx="4">
                        <c:v>0.63295880149812733</c:v>
                      </c:pt>
                      <c:pt idx="5">
                        <c:v>0.65543071161048694</c:v>
                      </c:pt>
                      <c:pt idx="6">
                        <c:v>0.67041198501872667</c:v>
                      </c:pt>
                      <c:pt idx="7">
                        <c:v>0.67415730337078661</c:v>
                      </c:pt>
                      <c:pt idx="8">
                        <c:v>0.67790262172284654</c:v>
                      </c:pt>
                    </c:numCache>
                  </c:numRef>
                </c:val>
                <c:extLst>
                  <c:ext xmlns:c16="http://schemas.microsoft.com/office/drawing/2014/chart" uri="{C3380CC4-5D6E-409C-BE32-E72D297353CC}">
                    <c16:uniqueId val="{00000002-3A7E-4E29-8D40-632F63A1EB45}"/>
                  </c:ext>
                </c:extLst>
              </c15:ser>
            </c15:filteredBarSeries>
          </c:ext>
        </c:extLst>
      </c:barChart>
      <c:lineChart>
        <c:grouping val="standard"/>
        <c:varyColors val="0"/>
        <c:ser>
          <c:idx val="3"/>
          <c:order val="3"/>
          <c:tx>
            <c:strRef>
              <c:f>Location!$F$6</c:f>
              <c:strCache>
                <c:ptCount val="1"/>
                <c:pt idx="0">
                  <c:v>Cumulative US only</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3-3A7E-4E29-8D40-632F63A1EB45}"/>
            </c:ext>
          </c:extLst>
        </c:ser>
        <c:dLbls>
          <c:dLblPos val="ctr"/>
          <c:showLegendKey val="0"/>
          <c:showVal val="1"/>
          <c:showCatName val="0"/>
          <c:showSerName val="0"/>
          <c:showPercent val="0"/>
          <c:showBubbleSize val="0"/>
        </c:dLbls>
        <c:marker val="1"/>
        <c:smooth val="0"/>
        <c:axId val="209704424"/>
        <c:axId val="209703768"/>
      </c:lineChart>
      <c:catAx>
        <c:axId val="36306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64704"/>
        <c:crosses val="autoZero"/>
        <c:auto val="1"/>
        <c:lblAlgn val="ctr"/>
        <c:lblOffset val="100"/>
        <c:noMultiLvlLbl val="0"/>
      </c:catAx>
      <c:valAx>
        <c:axId val="3630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63720"/>
        <c:crosses val="autoZero"/>
        <c:crossBetween val="between"/>
      </c:valAx>
      <c:valAx>
        <c:axId val="209703768"/>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4424"/>
        <c:crosses val="max"/>
        <c:crossBetween val="between"/>
      </c:valAx>
      <c:catAx>
        <c:axId val="209704424"/>
        <c:scaling>
          <c:orientation val="minMax"/>
        </c:scaling>
        <c:delete val="1"/>
        <c:axPos val="b"/>
        <c:numFmt formatCode="General" sourceLinked="1"/>
        <c:majorTickMark val="out"/>
        <c:minorTickMark val="none"/>
        <c:tickLblPos val="nextTo"/>
        <c:crossAx val="209703768"/>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'Real Estate'!$I$6:$I$272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'Real Estate'!$P$6:$P$272</c:f>
              <c:numCache>
                <c:formatCode>General</c:formatCode>
                <c:ptCount val="267"/>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numCache>
            </c:numRef>
          </c:yVal>
          <c:smooth val="0"/>
          <c:extLst>
            <c:ext xmlns:c16="http://schemas.microsoft.com/office/drawing/2014/chart" uri="{C3380CC4-5D6E-409C-BE32-E72D297353CC}">
              <c16:uniqueId val="{00000000-C55F-41D2-89A5-2022CEF7BBF6}"/>
            </c:ext>
          </c:extLst>
        </c:ser>
        <c:dLbls>
          <c:showLegendKey val="0"/>
          <c:showVal val="0"/>
          <c:showCatName val="0"/>
          <c:showSerName val="0"/>
          <c:showPercent val="0"/>
          <c:showBubbleSize val="0"/>
        </c:dLbls>
        <c:axId val="372053808"/>
        <c:axId val="372052496"/>
      </c:scatterChart>
      <c:valAx>
        <c:axId val="3720538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52496"/>
        <c:crosses val="autoZero"/>
        <c:crossBetween val="midCat"/>
      </c:valAx>
      <c:valAx>
        <c:axId val="37205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53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statistics.xlsx]Source!PivotTable1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Source!$E$5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Source!$D$6:$D$9</c:f>
              <c:strCache>
                <c:ptCount val="3"/>
                <c:pt idx="0">
                  <c:v>Agency</c:v>
                </c:pt>
                <c:pt idx="1">
                  <c:v>Client</c:v>
                </c:pt>
                <c:pt idx="2">
                  <c:v>Website</c:v>
                </c:pt>
              </c:strCache>
            </c:strRef>
          </c:cat>
          <c:val>
            <c:numRef>
              <c:f>Source!$E$6:$E$9</c:f>
              <c:numCache>
                <c:formatCode>General</c:formatCode>
                <c:ptCount val="3"/>
                <c:pt idx="0">
                  <c:v>58</c:v>
                </c:pt>
                <c:pt idx="1">
                  <c:v>17</c:v>
                </c:pt>
                <c:pt idx="2">
                  <c:v>103</c:v>
                </c:pt>
              </c:numCache>
            </c:numRef>
          </c:val>
          <c:extLst>
            <c:ext xmlns:c16="http://schemas.microsoft.com/office/drawing/2014/chart" uri="{C3380CC4-5D6E-409C-BE32-E72D297353CC}">
              <c16:uniqueId val="{00000000-FC6A-406F-8921-ABDAC874F1BB}"/>
            </c:ext>
          </c:extLst>
        </c:ser>
        <c:dLbls>
          <c:dLblPos val="outEnd"/>
          <c:showLegendKey val="0"/>
          <c:showVal val="1"/>
          <c:showCatName val="0"/>
          <c:showSerName val="0"/>
          <c:showPercent val="0"/>
          <c:showBubbleSize val="0"/>
        </c:dLbls>
        <c:gapWidth val="219"/>
        <c:overlap val="-27"/>
        <c:axId val="359759696"/>
        <c:axId val="346666344"/>
      </c:barChart>
      <c:catAx>
        <c:axId val="3597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66344"/>
        <c:crosses val="autoZero"/>
        <c:auto val="1"/>
        <c:lblAlgn val="ctr"/>
        <c:lblOffset val="100"/>
        <c:noMultiLvlLbl val="0"/>
      </c:catAx>
      <c:valAx>
        <c:axId val="34666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5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statistics.xlsx]Source!PivotTable1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Source!$E$5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0D-4853-84A1-F5F599391FC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0D-4853-84A1-F5F599391F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0D-4853-84A1-F5F599391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Source!$D$6:$D$9</c:f>
              <c:strCache>
                <c:ptCount val="3"/>
                <c:pt idx="0">
                  <c:v>Agency</c:v>
                </c:pt>
                <c:pt idx="1">
                  <c:v>Client</c:v>
                </c:pt>
                <c:pt idx="2">
                  <c:v>Website</c:v>
                </c:pt>
              </c:strCache>
            </c:strRef>
          </c:cat>
          <c:val>
            <c:numRef>
              <c:f>Source!$E$6:$E$9</c:f>
              <c:numCache>
                <c:formatCode>General</c:formatCode>
                <c:ptCount val="3"/>
                <c:pt idx="0">
                  <c:v>58</c:v>
                </c:pt>
                <c:pt idx="1">
                  <c:v>17</c:v>
                </c:pt>
                <c:pt idx="2">
                  <c:v>103</c:v>
                </c:pt>
              </c:numCache>
            </c:numRef>
          </c:val>
          <c:extLst>
            <c:ext xmlns:c16="http://schemas.microsoft.com/office/drawing/2014/chart" uri="{C3380CC4-5D6E-409C-BE32-E72D297353CC}">
              <c16:uniqueId val="{00000000-78E5-46F0-9E18-84D2C80726C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statistics.xlsx]Year!PivotTable2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Year!$E$5</c:f>
              <c:strCache>
                <c:ptCount val="1"/>
                <c:pt idx="0">
                  <c:v>Total</c:v>
                </c:pt>
              </c:strCache>
            </c:strRef>
          </c:tx>
          <c:spPr>
            <a:solidFill>
              <a:schemeClr val="accent1"/>
            </a:solidFill>
            <a:ln>
              <a:noFill/>
            </a:ln>
            <a:effectLst/>
          </c:spPr>
          <c:invertIfNegative val="0"/>
          <c:cat>
            <c:strRef>
              <c:f>Year!$D$6:$D$12</c:f>
              <c:strCache>
                <c:ptCount val="6"/>
                <c:pt idx="0">
                  <c:v>2007</c:v>
                </c:pt>
                <c:pt idx="1">
                  <c:v>2006</c:v>
                </c:pt>
                <c:pt idx="2">
                  <c:v>2005</c:v>
                </c:pt>
                <c:pt idx="3">
                  <c:v>2004</c:v>
                </c:pt>
                <c:pt idx="4">
                  <c:v>2008</c:v>
                </c:pt>
                <c:pt idx="5">
                  <c:v>2010</c:v>
                </c:pt>
              </c:strCache>
            </c:strRef>
          </c:cat>
          <c:val>
            <c:numRef>
              <c:f>Year!$E$6:$E$12</c:f>
              <c:numCache>
                <c:formatCode>General</c:formatCode>
                <c:ptCount val="6"/>
                <c:pt idx="0">
                  <c:v>102</c:v>
                </c:pt>
                <c:pt idx="1">
                  <c:v>40</c:v>
                </c:pt>
                <c:pt idx="2">
                  <c:v>27</c:v>
                </c:pt>
                <c:pt idx="3">
                  <c:v>16</c:v>
                </c:pt>
                <c:pt idx="4">
                  <c:v>9</c:v>
                </c:pt>
                <c:pt idx="5">
                  <c:v>1</c:v>
                </c:pt>
              </c:numCache>
            </c:numRef>
          </c:val>
          <c:extLst>
            <c:ext xmlns:c16="http://schemas.microsoft.com/office/drawing/2014/chart" uri="{C3380CC4-5D6E-409C-BE32-E72D297353CC}">
              <c16:uniqueId val="{00000000-3245-4D60-9BE7-45D06F514685}"/>
            </c:ext>
          </c:extLst>
        </c:ser>
        <c:dLbls>
          <c:showLegendKey val="0"/>
          <c:showVal val="0"/>
          <c:showCatName val="0"/>
          <c:showSerName val="0"/>
          <c:showPercent val="0"/>
          <c:showBubbleSize val="0"/>
        </c:dLbls>
        <c:gapWidth val="219"/>
        <c:overlap val="-27"/>
        <c:axId val="228449720"/>
        <c:axId val="228449064"/>
      </c:barChart>
      <c:catAx>
        <c:axId val="22844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49064"/>
        <c:crosses val="autoZero"/>
        <c:auto val="1"/>
        <c:lblAlgn val="ctr"/>
        <c:lblOffset val="100"/>
        <c:noMultiLvlLbl val="0"/>
      </c:catAx>
      <c:valAx>
        <c:axId val="228449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49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statistics.xlsx]Year and Purpose!PivotTable8</c:name>
    <c:fmtId val="1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454687799218231"/>
          <c:y val="6.5040650406504072E-2"/>
          <c:w val="0.70125668840751132"/>
          <c:h val="0.74923207769760491"/>
        </c:manualLayout>
      </c:layout>
      <c:barChart>
        <c:barDir val="col"/>
        <c:grouping val="stacked"/>
        <c:varyColors val="0"/>
        <c:ser>
          <c:idx val="0"/>
          <c:order val="0"/>
          <c:tx>
            <c:strRef>
              <c:f>'Year and Purpose'!$G$1:$G$2</c:f>
              <c:strCache>
                <c:ptCount val="1"/>
                <c:pt idx="0">
                  <c:v>Home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 and Purpose'!$F$3:$F$9</c:f>
              <c:strCache>
                <c:ptCount val="6"/>
                <c:pt idx="0">
                  <c:v>2007</c:v>
                </c:pt>
                <c:pt idx="1">
                  <c:v>2006</c:v>
                </c:pt>
                <c:pt idx="2">
                  <c:v>2005</c:v>
                </c:pt>
                <c:pt idx="3">
                  <c:v>2004</c:v>
                </c:pt>
                <c:pt idx="4">
                  <c:v>2008</c:v>
                </c:pt>
                <c:pt idx="5">
                  <c:v>2010</c:v>
                </c:pt>
              </c:strCache>
            </c:strRef>
          </c:cat>
          <c:val>
            <c:numRef>
              <c:f>'Year and Purpose'!$G$3:$G$9</c:f>
              <c:numCache>
                <c:formatCode>General</c:formatCode>
                <c:ptCount val="6"/>
                <c:pt idx="0">
                  <c:v>62</c:v>
                </c:pt>
                <c:pt idx="1">
                  <c:v>27</c:v>
                </c:pt>
                <c:pt idx="2">
                  <c:v>13</c:v>
                </c:pt>
                <c:pt idx="3">
                  <c:v>10</c:v>
                </c:pt>
                <c:pt idx="4">
                  <c:v>5</c:v>
                </c:pt>
                <c:pt idx="5">
                  <c:v>1</c:v>
                </c:pt>
              </c:numCache>
            </c:numRef>
          </c:val>
          <c:extLst>
            <c:ext xmlns:c16="http://schemas.microsoft.com/office/drawing/2014/chart" uri="{C3380CC4-5D6E-409C-BE32-E72D297353CC}">
              <c16:uniqueId val="{00000000-0D5F-4B5C-A05E-282AAA5BDA08}"/>
            </c:ext>
          </c:extLst>
        </c:ser>
        <c:ser>
          <c:idx val="1"/>
          <c:order val="1"/>
          <c:tx>
            <c:strRef>
              <c:f>'Year and Purpose'!$H$1:$H$2</c:f>
              <c:strCache>
                <c:ptCount val="1"/>
                <c:pt idx="0">
                  <c:v>Investment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 and Purpose'!$F$3:$F$9</c:f>
              <c:strCache>
                <c:ptCount val="6"/>
                <c:pt idx="0">
                  <c:v>2007</c:v>
                </c:pt>
                <c:pt idx="1">
                  <c:v>2006</c:v>
                </c:pt>
                <c:pt idx="2">
                  <c:v>2005</c:v>
                </c:pt>
                <c:pt idx="3">
                  <c:v>2004</c:v>
                </c:pt>
                <c:pt idx="4">
                  <c:v>2008</c:v>
                </c:pt>
                <c:pt idx="5">
                  <c:v>2010</c:v>
                </c:pt>
              </c:strCache>
            </c:strRef>
          </c:cat>
          <c:val>
            <c:numRef>
              <c:f>'Year and Purpose'!$H$3:$H$9</c:f>
              <c:numCache>
                <c:formatCode>General</c:formatCode>
                <c:ptCount val="6"/>
                <c:pt idx="0">
                  <c:v>40</c:v>
                </c:pt>
                <c:pt idx="1">
                  <c:v>12</c:v>
                </c:pt>
                <c:pt idx="2">
                  <c:v>2</c:v>
                </c:pt>
                <c:pt idx="3">
                  <c:v>2</c:v>
                </c:pt>
                <c:pt idx="4">
                  <c:v>4</c:v>
                </c:pt>
              </c:numCache>
            </c:numRef>
          </c:val>
          <c:extLst>
            <c:ext xmlns:c16="http://schemas.microsoft.com/office/drawing/2014/chart" uri="{C3380CC4-5D6E-409C-BE32-E72D297353CC}">
              <c16:uniqueId val="{00000001-0D5F-4B5C-A05E-282AAA5BDA08}"/>
            </c:ext>
          </c:extLst>
        </c:ser>
        <c:dLbls>
          <c:showLegendKey val="0"/>
          <c:showVal val="0"/>
          <c:showCatName val="0"/>
          <c:showSerName val="0"/>
          <c:showPercent val="0"/>
          <c:showBubbleSize val="0"/>
        </c:dLbls>
        <c:gapWidth val="150"/>
        <c:overlap val="100"/>
        <c:axId val="351327168"/>
        <c:axId val="351327824"/>
      </c:barChart>
      <c:catAx>
        <c:axId val="3513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27824"/>
        <c:crosses val="autoZero"/>
        <c:auto val="1"/>
        <c:lblAlgn val="ctr"/>
        <c:lblOffset val="100"/>
        <c:noMultiLvlLbl val="0"/>
      </c:catAx>
      <c:valAx>
        <c:axId val="3513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2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485775</xdr:colOff>
      <xdr:row>0</xdr:row>
      <xdr:rowOff>185737</xdr:rowOff>
    </xdr:from>
    <xdr:to>
      <xdr:col>15</xdr:col>
      <xdr:colOff>333375</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3</xdr:row>
      <xdr:rowOff>138112</xdr:rowOff>
    </xdr:from>
    <xdr:to>
      <xdr:col>15</xdr:col>
      <xdr:colOff>209550</xdr:colOff>
      <xdr:row>18</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520065</xdr:colOff>
      <xdr:row>2</xdr:row>
      <xdr:rowOff>93345</xdr:rowOff>
    </xdr:from>
    <xdr:to>
      <xdr:col>14</xdr:col>
      <xdr:colOff>234315</xdr:colOff>
      <xdr:row>19</xdr:row>
      <xdr:rowOff>100965</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552449</xdr:colOff>
      <xdr:row>3</xdr:row>
      <xdr:rowOff>57150</xdr:rowOff>
    </xdr:from>
    <xdr:to>
      <xdr:col>15</xdr:col>
      <xdr:colOff>66674</xdr:colOff>
      <xdr:row>23</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333375</xdr:colOff>
      <xdr:row>5</xdr:row>
      <xdr:rowOff>33337</xdr:rowOff>
    </xdr:from>
    <xdr:to>
      <xdr:col>18</xdr:col>
      <xdr:colOff>28575</xdr:colOff>
      <xdr:row>19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10</xdr:row>
      <xdr:rowOff>80962</xdr:rowOff>
    </xdr:from>
    <xdr:to>
      <xdr:col>9</xdr:col>
      <xdr:colOff>57150</xdr:colOff>
      <xdr:row>24</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219075</xdr:colOff>
      <xdr:row>6</xdr:row>
      <xdr:rowOff>23812</xdr:rowOff>
    </xdr:from>
    <xdr:to>
      <xdr:col>13</xdr:col>
      <xdr:colOff>523875</xdr:colOff>
      <xdr:row>20</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238126</xdr:colOff>
      <xdr:row>1</xdr:row>
      <xdr:rowOff>4762</xdr:rowOff>
    </xdr:from>
    <xdr:to>
      <xdr:col>15</xdr:col>
      <xdr:colOff>266701</xdr:colOff>
      <xdr:row>15</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428625</xdr:colOff>
      <xdr:row>0</xdr:row>
      <xdr:rowOff>0</xdr:rowOff>
    </xdr:from>
    <xdr:to>
      <xdr:col>15</xdr:col>
      <xdr:colOff>255549</xdr:colOff>
      <xdr:row>32</xdr:row>
      <xdr:rowOff>133350</xdr:rowOff>
    </xdr:to>
    <xdr:pic>
      <xdr:nvPicPr>
        <xdr:cNvPr id="2" name="Picture 1"/>
        <xdr:cNvPicPr>
          <a:picLocks noChangeAspect="1"/>
        </xdr:cNvPicPr>
      </xdr:nvPicPr>
      <xdr:blipFill rotWithShape="1">
        <a:blip xmlns:r="http://schemas.openxmlformats.org/officeDocument/2006/relationships" r:embed="rId1"/>
        <a:srcRect l="49787" t="9636" b="5197"/>
        <a:stretch/>
      </xdr:blipFill>
      <xdr:spPr>
        <a:xfrm>
          <a:off x="2867025" y="0"/>
          <a:ext cx="6532524" cy="6229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elcome" refreshedDate="44148.945725578706" createdVersion="6" refreshedVersion="6" minRefreshableVersion="3" recordCount="178">
  <cacheSource type="worksheet">
    <worksheetSource ref="B5:B183" sheet="Source"/>
  </cacheSource>
  <cacheFields count="1">
    <cacheField name="Source" numFmtId="0">
      <sharedItems count="3">
        <s v="Website"/>
        <s v="Client"/>
        <s v="Agenc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elcome" refreshedDate="44148.951127546294" createdVersion="6" refreshedVersion="6" minRefreshableVersion="3" recordCount="196">
  <cacheSource type="worksheet">
    <worksheetSource ref="B5:B201" sheet="Year"/>
  </cacheSource>
  <cacheFields count="1">
    <cacheField name="Year of sale" numFmtId="0">
      <sharedItems containsString="0" containsBlank="1" containsNumber="1" containsInteger="1" minValue="2004" maxValue="2010" count="7">
        <n v="2005"/>
        <n v="2007"/>
        <n v="2004"/>
        <n v="2008"/>
        <n v="2006"/>
        <n v="201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elcome" refreshedDate="44148.967433680555" createdVersion="6" refreshedVersion="6" minRefreshableVersion="3" recordCount="178">
  <cacheSource type="worksheet">
    <worksheetSource ref="C1:D179" sheet="Year and Purpose"/>
  </cacheSource>
  <cacheFields count="2">
    <cacheField name="Year of sale" numFmtId="0">
      <sharedItems containsSemiMixedTypes="0" containsString="0" containsNumber="1" containsInteger="1" minValue="2004" maxValue="2010" count="6">
        <n v="2005"/>
        <n v="2007"/>
        <n v="2004"/>
        <n v="2008"/>
        <n v="2006"/>
        <n v="2010"/>
      </sharedItems>
    </cacheField>
    <cacheField name="Purpose" numFmtId="0">
      <sharedItems count="2">
        <s v="Home"/>
        <s v="Invest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
  <r>
    <x v="0"/>
  </r>
  <r>
    <x v="0"/>
  </r>
  <r>
    <x v="1"/>
  </r>
  <r>
    <x v="0"/>
  </r>
  <r>
    <x v="2"/>
  </r>
  <r>
    <x v="1"/>
  </r>
  <r>
    <x v="2"/>
  </r>
  <r>
    <x v="1"/>
  </r>
  <r>
    <x v="0"/>
  </r>
  <r>
    <x v="2"/>
  </r>
  <r>
    <x v="2"/>
  </r>
  <r>
    <x v="0"/>
  </r>
  <r>
    <x v="0"/>
  </r>
  <r>
    <x v="0"/>
  </r>
  <r>
    <x v="2"/>
  </r>
  <r>
    <x v="0"/>
  </r>
  <r>
    <x v="0"/>
  </r>
  <r>
    <x v="2"/>
  </r>
  <r>
    <x v="1"/>
  </r>
  <r>
    <x v="1"/>
  </r>
  <r>
    <x v="0"/>
  </r>
  <r>
    <x v="2"/>
  </r>
  <r>
    <x v="2"/>
  </r>
  <r>
    <x v="2"/>
  </r>
  <r>
    <x v="0"/>
  </r>
  <r>
    <x v="1"/>
  </r>
  <r>
    <x v="0"/>
  </r>
  <r>
    <x v="2"/>
  </r>
  <r>
    <x v="0"/>
  </r>
  <r>
    <x v="1"/>
  </r>
  <r>
    <x v="0"/>
  </r>
  <r>
    <x v="1"/>
  </r>
  <r>
    <x v="2"/>
  </r>
  <r>
    <x v="0"/>
  </r>
  <r>
    <x v="2"/>
  </r>
  <r>
    <x v="2"/>
  </r>
  <r>
    <x v="0"/>
  </r>
  <r>
    <x v="2"/>
  </r>
  <r>
    <x v="0"/>
  </r>
  <r>
    <x v="0"/>
  </r>
  <r>
    <x v="0"/>
  </r>
  <r>
    <x v="2"/>
  </r>
  <r>
    <x v="0"/>
  </r>
  <r>
    <x v="0"/>
  </r>
  <r>
    <x v="0"/>
  </r>
  <r>
    <x v="0"/>
  </r>
  <r>
    <x v="0"/>
  </r>
  <r>
    <x v="0"/>
  </r>
  <r>
    <x v="2"/>
  </r>
  <r>
    <x v="0"/>
  </r>
  <r>
    <x v="2"/>
  </r>
  <r>
    <x v="0"/>
  </r>
  <r>
    <x v="0"/>
  </r>
  <r>
    <x v="2"/>
  </r>
  <r>
    <x v="2"/>
  </r>
  <r>
    <x v="0"/>
  </r>
  <r>
    <x v="0"/>
  </r>
  <r>
    <x v="0"/>
  </r>
  <r>
    <x v="2"/>
  </r>
  <r>
    <x v="2"/>
  </r>
  <r>
    <x v="2"/>
  </r>
  <r>
    <x v="1"/>
  </r>
  <r>
    <x v="2"/>
  </r>
  <r>
    <x v="0"/>
  </r>
  <r>
    <x v="2"/>
  </r>
  <r>
    <x v="2"/>
  </r>
  <r>
    <x v="2"/>
  </r>
  <r>
    <x v="2"/>
  </r>
  <r>
    <x v="0"/>
  </r>
  <r>
    <x v="0"/>
  </r>
  <r>
    <x v="2"/>
  </r>
  <r>
    <x v="2"/>
  </r>
  <r>
    <x v="0"/>
  </r>
  <r>
    <x v="2"/>
  </r>
  <r>
    <x v="0"/>
  </r>
  <r>
    <x v="0"/>
  </r>
  <r>
    <x v="2"/>
  </r>
  <r>
    <x v="0"/>
  </r>
  <r>
    <x v="0"/>
  </r>
  <r>
    <x v="2"/>
  </r>
  <r>
    <x v="2"/>
  </r>
  <r>
    <x v="2"/>
  </r>
  <r>
    <x v="2"/>
  </r>
  <r>
    <x v="0"/>
  </r>
  <r>
    <x v="0"/>
  </r>
  <r>
    <x v="0"/>
  </r>
  <r>
    <x v="0"/>
  </r>
  <r>
    <x v="0"/>
  </r>
  <r>
    <x v="0"/>
  </r>
  <r>
    <x v="1"/>
  </r>
  <r>
    <x v="0"/>
  </r>
  <r>
    <x v="2"/>
  </r>
  <r>
    <x v="0"/>
  </r>
  <r>
    <x v="0"/>
  </r>
  <r>
    <x v="0"/>
  </r>
  <r>
    <x v="1"/>
  </r>
  <r>
    <x v="0"/>
  </r>
  <r>
    <x v="0"/>
  </r>
  <r>
    <x v="2"/>
  </r>
  <r>
    <x v="0"/>
  </r>
  <r>
    <x v="1"/>
  </r>
  <r>
    <x v="0"/>
  </r>
  <r>
    <x v="2"/>
  </r>
  <r>
    <x v="0"/>
  </r>
  <r>
    <x v="0"/>
  </r>
  <r>
    <x v="2"/>
  </r>
  <r>
    <x v="0"/>
  </r>
  <r>
    <x v="2"/>
  </r>
  <r>
    <x v="0"/>
  </r>
  <r>
    <x v="1"/>
  </r>
  <r>
    <x v="2"/>
  </r>
  <r>
    <x v="0"/>
  </r>
  <r>
    <x v="2"/>
  </r>
  <r>
    <x v="2"/>
  </r>
  <r>
    <x v="2"/>
  </r>
  <r>
    <x v="0"/>
  </r>
  <r>
    <x v="0"/>
  </r>
  <r>
    <x v="1"/>
  </r>
  <r>
    <x v="2"/>
  </r>
  <r>
    <x v="0"/>
  </r>
  <r>
    <x v="0"/>
  </r>
  <r>
    <x v="2"/>
  </r>
  <r>
    <x v="0"/>
  </r>
  <r>
    <x v="0"/>
  </r>
  <r>
    <x v="0"/>
  </r>
  <r>
    <x v="0"/>
  </r>
  <r>
    <x v="2"/>
  </r>
  <r>
    <x v="0"/>
  </r>
  <r>
    <x v="1"/>
  </r>
  <r>
    <x v="0"/>
  </r>
  <r>
    <x v="0"/>
  </r>
  <r>
    <x v="0"/>
  </r>
  <r>
    <x v="0"/>
  </r>
  <r>
    <x v="0"/>
  </r>
  <r>
    <x v="2"/>
  </r>
  <r>
    <x v="0"/>
  </r>
  <r>
    <x v="0"/>
  </r>
  <r>
    <x v="0"/>
  </r>
  <r>
    <x v="1"/>
  </r>
  <r>
    <x v="2"/>
  </r>
  <r>
    <x v="0"/>
  </r>
  <r>
    <x v="0"/>
  </r>
  <r>
    <x v="2"/>
  </r>
  <r>
    <x v="2"/>
  </r>
  <r>
    <x v="2"/>
  </r>
  <r>
    <x v="2"/>
  </r>
  <r>
    <x v="0"/>
  </r>
  <r>
    <x v="0"/>
  </r>
  <r>
    <x v="0"/>
  </r>
  <r>
    <x v="0"/>
  </r>
  <r>
    <x v="0"/>
  </r>
  <r>
    <x v="0"/>
  </r>
  <r>
    <x v="0"/>
  </r>
  <r>
    <x v="0"/>
  </r>
  <r>
    <x v="2"/>
  </r>
  <r>
    <x v="0"/>
  </r>
  <r>
    <x v="2"/>
  </r>
  <r>
    <x v="0"/>
  </r>
  <r>
    <x v="0"/>
  </r>
  <r>
    <x v="0"/>
  </r>
  <r>
    <x v="0"/>
  </r>
  <r>
    <x v="1"/>
  </r>
  <r>
    <x v="0"/>
  </r>
  <r>
    <x v="0"/>
  </r>
  <r>
    <x v="0"/>
  </r>
  <r>
    <x v="0"/>
  </r>
  <r>
    <x v="0"/>
  </r>
  <r>
    <x v="2"/>
  </r>
  <r>
    <x v="0"/>
  </r>
  <r>
    <x v="0"/>
  </r>
  <r>
    <x v="0"/>
  </r>
  <r>
    <x v="0"/>
  </r>
  <r>
    <x v="0"/>
  </r>
  <r>
    <x v="0"/>
  </r>
  <r>
    <x v="0"/>
  </r>
  <r>
    <x v="2"/>
  </r>
  <r>
    <x v="2"/>
  </r>
  <r>
    <x v="0"/>
  </r>
</pivotCacheRecords>
</file>

<file path=xl/pivotCache/pivotCacheRecords2.xml><?xml version="1.0" encoding="utf-8"?>
<pivotCacheRecords xmlns="http://schemas.openxmlformats.org/spreadsheetml/2006/main" xmlns:r="http://schemas.openxmlformats.org/officeDocument/2006/relationships" count="196">
  <r>
    <x v="0"/>
  </r>
  <r>
    <x v="0"/>
  </r>
  <r>
    <x v="1"/>
  </r>
  <r>
    <x v="1"/>
  </r>
  <r>
    <x v="2"/>
  </r>
  <r>
    <x v="1"/>
  </r>
  <r>
    <x v="1"/>
  </r>
  <r>
    <x v="3"/>
  </r>
  <r>
    <x v="4"/>
  </r>
  <r>
    <x v="4"/>
  </r>
  <r>
    <x v="2"/>
  </r>
  <r>
    <x v="4"/>
  </r>
  <r>
    <x v="1"/>
  </r>
  <r>
    <x v="4"/>
  </r>
  <r>
    <x v="1"/>
  </r>
  <r>
    <x v="1"/>
  </r>
  <r>
    <x v="4"/>
  </r>
  <r>
    <x v="4"/>
  </r>
  <r>
    <x v="1"/>
  </r>
  <r>
    <x v="1"/>
  </r>
  <r>
    <x v="4"/>
  </r>
  <r>
    <x v="4"/>
  </r>
  <r>
    <x v="4"/>
  </r>
  <r>
    <x v="1"/>
  </r>
  <r>
    <x v="0"/>
  </r>
  <r>
    <x v="4"/>
  </r>
  <r>
    <x v="1"/>
  </r>
  <r>
    <x v="0"/>
  </r>
  <r>
    <x v="4"/>
  </r>
  <r>
    <x v="1"/>
  </r>
  <r>
    <x v="1"/>
  </r>
  <r>
    <x v="1"/>
  </r>
  <r>
    <x v="1"/>
  </r>
  <r>
    <x v="2"/>
  </r>
  <r>
    <x v="4"/>
  </r>
  <r>
    <x v="1"/>
  </r>
  <r>
    <x v="1"/>
  </r>
  <r>
    <x v="1"/>
  </r>
  <r>
    <x v="4"/>
  </r>
  <r>
    <x v="3"/>
  </r>
  <r>
    <x v="1"/>
  </r>
  <r>
    <x v="0"/>
  </r>
  <r>
    <x v="1"/>
  </r>
  <r>
    <x v="0"/>
  </r>
  <r>
    <x v="0"/>
  </r>
  <r>
    <x v="3"/>
  </r>
  <r>
    <x v="4"/>
  </r>
  <r>
    <x v="1"/>
  </r>
  <r>
    <x v="1"/>
  </r>
  <r>
    <x v="0"/>
  </r>
  <r>
    <x v="1"/>
  </r>
  <r>
    <x v="1"/>
  </r>
  <r>
    <x v="1"/>
  </r>
  <r>
    <x v="2"/>
  </r>
  <r>
    <x v="1"/>
  </r>
  <r>
    <x v="1"/>
  </r>
  <r>
    <x v="1"/>
  </r>
  <r>
    <x v="1"/>
  </r>
  <r>
    <x v="1"/>
  </r>
  <r>
    <x v="1"/>
  </r>
  <r>
    <x v="1"/>
  </r>
  <r>
    <x v="1"/>
  </r>
  <r>
    <x v="1"/>
  </r>
  <r>
    <x v="1"/>
  </r>
  <r>
    <x v="4"/>
  </r>
  <r>
    <x v="4"/>
  </r>
  <r>
    <x v="1"/>
  </r>
  <r>
    <x v="1"/>
  </r>
  <r>
    <x v="1"/>
  </r>
  <r>
    <x v="1"/>
  </r>
  <r>
    <x v="1"/>
  </r>
  <r>
    <x v="1"/>
  </r>
  <r>
    <x v="2"/>
  </r>
  <r>
    <x v="4"/>
  </r>
  <r>
    <x v="4"/>
  </r>
  <r>
    <x v="1"/>
  </r>
  <r>
    <x v="1"/>
  </r>
  <r>
    <x v="0"/>
  </r>
  <r>
    <x v="4"/>
  </r>
  <r>
    <x v="4"/>
  </r>
  <r>
    <x v="1"/>
  </r>
  <r>
    <x v="1"/>
  </r>
  <r>
    <x v="1"/>
  </r>
  <r>
    <x v="2"/>
  </r>
  <r>
    <x v="4"/>
  </r>
  <r>
    <x v="1"/>
  </r>
  <r>
    <x v="1"/>
  </r>
  <r>
    <x v="1"/>
  </r>
  <r>
    <x v="1"/>
  </r>
  <r>
    <x v="3"/>
  </r>
  <r>
    <x v="1"/>
  </r>
  <r>
    <x v="1"/>
  </r>
  <r>
    <x v="1"/>
  </r>
  <r>
    <x v="1"/>
  </r>
  <r>
    <x v="1"/>
  </r>
  <r>
    <x v="4"/>
  </r>
  <r>
    <x v="1"/>
  </r>
  <r>
    <x v="0"/>
  </r>
  <r>
    <x v="1"/>
  </r>
  <r>
    <x v="1"/>
  </r>
  <r>
    <x v="1"/>
  </r>
  <r>
    <x v="1"/>
  </r>
  <r>
    <x v="1"/>
  </r>
  <r>
    <x v="1"/>
  </r>
  <r>
    <x v="1"/>
  </r>
  <r>
    <x v="1"/>
  </r>
  <r>
    <x v="1"/>
  </r>
  <r>
    <x v="4"/>
  </r>
  <r>
    <x v="1"/>
  </r>
  <r>
    <x v="1"/>
  </r>
  <r>
    <x v="3"/>
  </r>
  <r>
    <x v="4"/>
  </r>
  <r>
    <x v="4"/>
  </r>
  <r>
    <x v="4"/>
  </r>
  <r>
    <x v="4"/>
  </r>
  <r>
    <x v="3"/>
  </r>
  <r>
    <x v="5"/>
  </r>
  <r>
    <x v="3"/>
  </r>
  <r>
    <x v="4"/>
  </r>
  <r>
    <x v="1"/>
  </r>
  <r>
    <x v="1"/>
  </r>
  <r>
    <x v="1"/>
  </r>
  <r>
    <x v="4"/>
  </r>
  <r>
    <x v="1"/>
  </r>
  <r>
    <x v="1"/>
  </r>
  <r>
    <x v="1"/>
  </r>
  <r>
    <x v="2"/>
  </r>
  <r>
    <x v="0"/>
  </r>
  <r>
    <x v="1"/>
  </r>
  <r>
    <x v="1"/>
  </r>
  <r>
    <x v="3"/>
  </r>
  <r>
    <x v="3"/>
  </r>
  <r>
    <x v="2"/>
  </r>
  <r>
    <x v="2"/>
  </r>
  <r>
    <x v="0"/>
  </r>
  <r>
    <x v="0"/>
  </r>
  <r>
    <x v="1"/>
  </r>
  <r>
    <x v="2"/>
  </r>
  <r>
    <x v="0"/>
  </r>
  <r>
    <x v="4"/>
  </r>
  <r>
    <x v="1"/>
  </r>
  <r>
    <x v="4"/>
  </r>
  <r>
    <x v="1"/>
  </r>
  <r>
    <x v="1"/>
  </r>
  <r>
    <x v="4"/>
  </r>
  <r>
    <x v="4"/>
  </r>
  <r>
    <x v="1"/>
  </r>
  <r>
    <x v="1"/>
  </r>
  <r>
    <x v="1"/>
  </r>
  <r>
    <x v="1"/>
  </r>
  <r>
    <x v="1"/>
  </r>
  <r>
    <x v="1"/>
  </r>
  <r>
    <x v="1"/>
  </r>
  <r>
    <x v="2"/>
  </r>
  <r>
    <x v="1"/>
  </r>
  <r>
    <x v="1"/>
  </r>
  <r>
    <x v="4"/>
  </r>
  <r>
    <x v="1"/>
  </r>
  <r>
    <x v="1"/>
  </r>
  <r>
    <x v="1"/>
  </r>
  <r>
    <x v="4"/>
  </r>
  <r>
    <x v="1"/>
  </r>
  <r>
    <x v="1"/>
  </r>
  <r>
    <x v="1"/>
  </r>
  <r>
    <x v="2"/>
  </r>
  <r>
    <x v="4"/>
  </r>
  <r>
    <x v="4"/>
  </r>
  <r>
    <x v="1"/>
  </r>
  <r>
    <x v="1"/>
  </r>
  <r>
    <x v="1"/>
  </r>
  <r>
    <x v="1"/>
  </r>
  <r>
    <x v="1"/>
  </r>
  <r>
    <x v="1"/>
  </r>
  <r>
    <x v="1"/>
  </r>
  <r>
    <x v="0"/>
  </r>
  <r>
    <x v="4"/>
  </r>
  <r>
    <x v="4"/>
  </r>
  <r>
    <x v="1"/>
  </r>
  <r>
    <x v="6"/>
  </r>
  <r>
    <x v="2"/>
  </r>
  <r>
    <x v="2"/>
  </r>
  <r>
    <x v="2"/>
  </r>
  <r>
    <x v="0"/>
  </r>
  <r>
    <x v="0"/>
  </r>
  <r>
    <x v="0"/>
  </r>
  <r>
    <x v="4"/>
  </r>
  <r>
    <x v="2"/>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count="178">
  <r>
    <x v="0"/>
    <x v="0"/>
  </r>
  <r>
    <x v="0"/>
    <x v="0"/>
  </r>
  <r>
    <x v="1"/>
    <x v="0"/>
  </r>
  <r>
    <x v="1"/>
    <x v="1"/>
  </r>
  <r>
    <x v="2"/>
    <x v="0"/>
  </r>
  <r>
    <x v="1"/>
    <x v="1"/>
  </r>
  <r>
    <x v="1"/>
    <x v="1"/>
  </r>
  <r>
    <x v="3"/>
    <x v="0"/>
  </r>
  <r>
    <x v="4"/>
    <x v="0"/>
  </r>
  <r>
    <x v="4"/>
    <x v="1"/>
  </r>
  <r>
    <x v="2"/>
    <x v="0"/>
  </r>
  <r>
    <x v="4"/>
    <x v="0"/>
  </r>
  <r>
    <x v="1"/>
    <x v="0"/>
  </r>
  <r>
    <x v="4"/>
    <x v="0"/>
  </r>
  <r>
    <x v="1"/>
    <x v="0"/>
  </r>
  <r>
    <x v="1"/>
    <x v="0"/>
  </r>
  <r>
    <x v="4"/>
    <x v="0"/>
  </r>
  <r>
    <x v="4"/>
    <x v="0"/>
  </r>
  <r>
    <x v="1"/>
    <x v="0"/>
  </r>
  <r>
    <x v="1"/>
    <x v="0"/>
  </r>
  <r>
    <x v="4"/>
    <x v="0"/>
  </r>
  <r>
    <x v="4"/>
    <x v="1"/>
  </r>
  <r>
    <x v="4"/>
    <x v="1"/>
  </r>
  <r>
    <x v="1"/>
    <x v="0"/>
  </r>
  <r>
    <x v="0"/>
    <x v="0"/>
  </r>
  <r>
    <x v="4"/>
    <x v="0"/>
  </r>
  <r>
    <x v="1"/>
    <x v="0"/>
  </r>
  <r>
    <x v="0"/>
    <x v="0"/>
  </r>
  <r>
    <x v="4"/>
    <x v="0"/>
  </r>
  <r>
    <x v="1"/>
    <x v="1"/>
  </r>
  <r>
    <x v="1"/>
    <x v="0"/>
  </r>
  <r>
    <x v="1"/>
    <x v="1"/>
  </r>
  <r>
    <x v="1"/>
    <x v="1"/>
  </r>
  <r>
    <x v="2"/>
    <x v="0"/>
  </r>
  <r>
    <x v="4"/>
    <x v="1"/>
  </r>
  <r>
    <x v="1"/>
    <x v="0"/>
  </r>
  <r>
    <x v="1"/>
    <x v="0"/>
  </r>
  <r>
    <x v="1"/>
    <x v="0"/>
  </r>
  <r>
    <x v="4"/>
    <x v="0"/>
  </r>
  <r>
    <x v="3"/>
    <x v="1"/>
  </r>
  <r>
    <x v="1"/>
    <x v="0"/>
  </r>
  <r>
    <x v="0"/>
    <x v="0"/>
  </r>
  <r>
    <x v="1"/>
    <x v="0"/>
  </r>
  <r>
    <x v="0"/>
    <x v="0"/>
  </r>
  <r>
    <x v="0"/>
    <x v="0"/>
  </r>
  <r>
    <x v="3"/>
    <x v="0"/>
  </r>
  <r>
    <x v="4"/>
    <x v="0"/>
  </r>
  <r>
    <x v="1"/>
    <x v="1"/>
  </r>
  <r>
    <x v="1"/>
    <x v="0"/>
  </r>
  <r>
    <x v="0"/>
    <x v="0"/>
  </r>
  <r>
    <x v="1"/>
    <x v="1"/>
  </r>
  <r>
    <x v="1"/>
    <x v="0"/>
  </r>
  <r>
    <x v="1"/>
    <x v="0"/>
  </r>
  <r>
    <x v="2"/>
    <x v="0"/>
  </r>
  <r>
    <x v="1"/>
    <x v="1"/>
  </r>
  <r>
    <x v="1"/>
    <x v="0"/>
  </r>
  <r>
    <x v="1"/>
    <x v="0"/>
  </r>
  <r>
    <x v="1"/>
    <x v="0"/>
  </r>
  <r>
    <x v="1"/>
    <x v="0"/>
  </r>
  <r>
    <x v="1"/>
    <x v="1"/>
  </r>
  <r>
    <x v="1"/>
    <x v="0"/>
  </r>
  <r>
    <x v="1"/>
    <x v="1"/>
  </r>
  <r>
    <x v="1"/>
    <x v="0"/>
  </r>
  <r>
    <x v="1"/>
    <x v="0"/>
  </r>
  <r>
    <x v="4"/>
    <x v="1"/>
  </r>
  <r>
    <x v="4"/>
    <x v="0"/>
  </r>
  <r>
    <x v="1"/>
    <x v="0"/>
  </r>
  <r>
    <x v="1"/>
    <x v="1"/>
  </r>
  <r>
    <x v="1"/>
    <x v="0"/>
  </r>
  <r>
    <x v="1"/>
    <x v="0"/>
  </r>
  <r>
    <x v="1"/>
    <x v="0"/>
  </r>
  <r>
    <x v="1"/>
    <x v="1"/>
  </r>
  <r>
    <x v="2"/>
    <x v="0"/>
  </r>
  <r>
    <x v="4"/>
    <x v="1"/>
  </r>
  <r>
    <x v="4"/>
    <x v="0"/>
  </r>
  <r>
    <x v="1"/>
    <x v="1"/>
  </r>
  <r>
    <x v="1"/>
    <x v="0"/>
  </r>
  <r>
    <x v="0"/>
    <x v="0"/>
  </r>
  <r>
    <x v="4"/>
    <x v="0"/>
  </r>
  <r>
    <x v="4"/>
    <x v="0"/>
  </r>
  <r>
    <x v="1"/>
    <x v="0"/>
  </r>
  <r>
    <x v="1"/>
    <x v="0"/>
  </r>
  <r>
    <x v="1"/>
    <x v="1"/>
  </r>
  <r>
    <x v="2"/>
    <x v="0"/>
  </r>
  <r>
    <x v="4"/>
    <x v="0"/>
  </r>
  <r>
    <x v="1"/>
    <x v="1"/>
  </r>
  <r>
    <x v="1"/>
    <x v="1"/>
  </r>
  <r>
    <x v="1"/>
    <x v="0"/>
  </r>
  <r>
    <x v="1"/>
    <x v="0"/>
  </r>
  <r>
    <x v="3"/>
    <x v="0"/>
  </r>
  <r>
    <x v="1"/>
    <x v="0"/>
  </r>
  <r>
    <x v="1"/>
    <x v="0"/>
  </r>
  <r>
    <x v="1"/>
    <x v="0"/>
  </r>
  <r>
    <x v="1"/>
    <x v="1"/>
  </r>
  <r>
    <x v="1"/>
    <x v="1"/>
  </r>
  <r>
    <x v="4"/>
    <x v="1"/>
  </r>
  <r>
    <x v="1"/>
    <x v="0"/>
  </r>
  <r>
    <x v="0"/>
    <x v="0"/>
  </r>
  <r>
    <x v="1"/>
    <x v="1"/>
  </r>
  <r>
    <x v="1"/>
    <x v="0"/>
  </r>
  <r>
    <x v="1"/>
    <x v="1"/>
  </r>
  <r>
    <x v="1"/>
    <x v="0"/>
  </r>
  <r>
    <x v="1"/>
    <x v="0"/>
  </r>
  <r>
    <x v="1"/>
    <x v="0"/>
  </r>
  <r>
    <x v="1"/>
    <x v="0"/>
  </r>
  <r>
    <x v="1"/>
    <x v="0"/>
  </r>
  <r>
    <x v="1"/>
    <x v="1"/>
  </r>
  <r>
    <x v="4"/>
    <x v="0"/>
  </r>
  <r>
    <x v="1"/>
    <x v="0"/>
  </r>
  <r>
    <x v="1"/>
    <x v="0"/>
  </r>
  <r>
    <x v="3"/>
    <x v="1"/>
  </r>
  <r>
    <x v="4"/>
    <x v="0"/>
  </r>
  <r>
    <x v="4"/>
    <x v="1"/>
  </r>
  <r>
    <x v="4"/>
    <x v="0"/>
  </r>
  <r>
    <x v="4"/>
    <x v="1"/>
  </r>
  <r>
    <x v="3"/>
    <x v="0"/>
  </r>
  <r>
    <x v="5"/>
    <x v="0"/>
  </r>
  <r>
    <x v="3"/>
    <x v="0"/>
  </r>
  <r>
    <x v="4"/>
    <x v="0"/>
  </r>
  <r>
    <x v="1"/>
    <x v="1"/>
  </r>
  <r>
    <x v="1"/>
    <x v="1"/>
  </r>
  <r>
    <x v="1"/>
    <x v="0"/>
  </r>
  <r>
    <x v="4"/>
    <x v="0"/>
  </r>
  <r>
    <x v="1"/>
    <x v="0"/>
  </r>
  <r>
    <x v="1"/>
    <x v="0"/>
  </r>
  <r>
    <x v="1"/>
    <x v="0"/>
  </r>
  <r>
    <x v="2"/>
    <x v="1"/>
  </r>
  <r>
    <x v="0"/>
    <x v="0"/>
  </r>
  <r>
    <x v="1"/>
    <x v="0"/>
  </r>
  <r>
    <x v="1"/>
    <x v="0"/>
  </r>
  <r>
    <x v="3"/>
    <x v="1"/>
  </r>
  <r>
    <x v="3"/>
    <x v="1"/>
  </r>
  <r>
    <x v="2"/>
    <x v="0"/>
  </r>
  <r>
    <x v="2"/>
    <x v="0"/>
  </r>
  <r>
    <x v="0"/>
    <x v="0"/>
  </r>
  <r>
    <x v="0"/>
    <x v="1"/>
  </r>
  <r>
    <x v="1"/>
    <x v="0"/>
  </r>
  <r>
    <x v="2"/>
    <x v="1"/>
  </r>
  <r>
    <x v="0"/>
    <x v="0"/>
  </r>
  <r>
    <x v="4"/>
    <x v="0"/>
  </r>
  <r>
    <x v="1"/>
    <x v="0"/>
  </r>
  <r>
    <x v="4"/>
    <x v="0"/>
  </r>
  <r>
    <x v="1"/>
    <x v="0"/>
  </r>
  <r>
    <x v="1"/>
    <x v="1"/>
  </r>
  <r>
    <x v="4"/>
    <x v="0"/>
  </r>
  <r>
    <x v="4"/>
    <x v="0"/>
  </r>
  <r>
    <x v="1"/>
    <x v="1"/>
  </r>
  <r>
    <x v="1"/>
    <x v="1"/>
  </r>
  <r>
    <x v="1"/>
    <x v="1"/>
  </r>
  <r>
    <x v="1"/>
    <x v="1"/>
  </r>
  <r>
    <x v="1"/>
    <x v="1"/>
  </r>
  <r>
    <x v="1"/>
    <x v="1"/>
  </r>
  <r>
    <x v="1"/>
    <x v="1"/>
  </r>
  <r>
    <x v="2"/>
    <x v="0"/>
  </r>
  <r>
    <x v="1"/>
    <x v="1"/>
  </r>
  <r>
    <x v="1"/>
    <x v="0"/>
  </r>
  <r>
    <x v="4"/>
    <x v="0"/>
  </r>
  <r>
    <x v="1"/>
    <x v="0"/>
  </r>
  <r>
    <x v="1"/>
    <x v="0"/>
  </r>
  <r>
    <x v="1"/>
    <x v="0"/>
  </r>
  <r>
    <x v="4"/>
    <x v="0"/>
  </r>
  <r>
    <x v="1"/>
    <x v="0"/>
  </r>
  <r>
    <x v="1"/>
    <x v="1"/>
  </r>
  <r>
    <x v="1"/>
    <x v="1"/>
  </r>
  <r>
    <x v="2"/>
    <x v="0"/>
  </r>
  <r>
    <x v="4"/>
    <x v="1"/>
  </r>
  <r>
    <x v="4"/>
    <x v="1"/>
  </r>
  <r>
    <x v="1"/>
    <x v="1"/>
  </r>
  <r>
    <x v="1"/>
    <x v="0"/>
  </r>
  <r>
    <x v="1"/>
    <x v="0"/>
  </r>
  <r>
    <x v="1"/>
    <x v="1"/>
  </r>
  <r>
    <x v="1"/>
    <x v="1"/>
  </r>
  <r>
    <x v="1"/>
    <x v="1"/>
  </r>
  <r>
    <x v="1"/>
    <x v="1"/>
  </r>
  <r>
    <x v="0"/>
    <x v="1"/>
  </r>
  <r>
    <x v="4"/>
    <x v="1"/>
  </r>
  <r>
    <x v="4"/>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5:E9"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Source" fld="0" subtotal="count" baseField="0" baseItem="0"/>
  </dataFields>
  <chartFormats count="5">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5:E12" firstHeaderRow="1" firstDataRow="1" firstDataCol="1"/>
  <pivotFields count="1">
    <pivotField axis="axisRow" dataField="1" showAll="0" sortType="descending">
      <items count="8">
        <item x="2"/>
        <item x="0"/>
        <item x="4"/>
        <item x="1"/>
        <item x="3"/>
        <item x="5"/>
        <item h="1" x="6"/>
        <item t="default"/>
      </items>
      <autoSortScope>
        <pivotArea dataOnly="0" outline="0" fieldPosition="0">
          <references count="1">
            <reference field="4294967294" count="1" selected="0">
              <x v="0"/>
            </reference>
          </references>
        </pivotArea>
      </autoSortScope>
    </pivotField>
  </pivotFields>
  <rowFields count="1">
    <field x="0"/>
  </rowFields>
  <rowItems count="7">
    <i>
      <x v="3"/>
    </i>
    <i>
      <x v="2"/>
    </i>
    <i>
      <x v="1"/>
    </i>
    <i>
      <x/>
    </i>
    <i>
      <x v="4"/>
    </i>
    <i>
      <x v="5"/>
    </i>
    <i t="grand">
      <x/>
    </i>
  </rowItems>
  <colItems count="1">
    <i/>
  </colItems>
  <dataFields count="1">
    <dataField name="Count of Year of sal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1:I9" firstHeaderRow="1" firstDataRow="2" firstDataCol="1"/>
  <pivotFields count="2">
    <pivotField axis="axisRow" showAll="0" sortType="descending">
      <items count="7">
        <item x="2"/>
        <item x="0"/>
        <item x="4"/>
        <item x="1"/>
        <item x="3"/>
        <item x="5"/>
        <item t="default"/>
      </items>
      <autoSortScope>
        <pivotArea dataOnly="0" outline="0" fieldPosition="0">
          <references count="2">
            <reference field="4294967294" count="1" selected="0">
              <x v="0"/>
            </reference>
            <reference field="1" count="1" selected="0">
              <x v="0"/>
            </reference>
          </references>
        </pivotArea>
      </autoSortScope>
    </pivotField>
    <pivotField axis="axisCol" dataField="1" showAll="0">
      <items count="3">
        <item x="0"/>
        <item x="1"/>
        <item t="default"/>
      </items>
    </pivotField>
  </pivotFields>
  <rowFields count="1">
    <field x="0"/>
  </rowFields>
  <rowItems count="7">
    <i>
      <x v="3"/>
    </i>
    <i>
      <x v="2"/>
    </i>
    <i>
      <x v="1"/>
    </i>
    <i>
      <x/>
    </i>
    <i>
      <x v="4"/>
    </i>
    <i>
      <x v="5"/>
    </i>
    <i t="grand">
      <x/>
    </i>
  </rowItems>
  <colFields count="1">
    <field x="1"/>
  </colFields>
  <colItems count="3">
    <i>
      <x/>
    </i>
    <i>
      <x v="1"/>
    </i>
    <i t="grand">
      <x/>
    </i>
  </colItems>
  <dataFields count="1">
    <dataField name="Count of Purpose" fld="1" subtotal="count" baseField="0" baseItem="0"/>
  </dataFields>
  <chartFormats count="2">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2"/>
  <sheetViews>
    <sheetView showGridLines="0" zoomScale="102" zoomScaleNormal="102" workbookViewId="0">
      <pane ySplit="5" topLeftCell="A6" activePane="bottomLeft" state="frozen"/>
      <selection pane="bottomLeft" activeCell="A5" sqref="A5"/>
    </sheetView>
  </sheetViews>
  <sheetFormatPr defaultColWidth="15.140625" defaultRowHeight="15" customHeight="1" x14ac:dyDescent="0.25"/>
  <cols>
    <col min="1" max="1" width="2" style="11" customWidth="1"/>
    <col min="2" max="2" width="7.285156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5.570312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8.140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c r="M1" s="14"/>
      <c r="W1" s="14"/>
    </row>
    <row r="2" spans="2:27" ht="12" x14ac:dyDescent="0.25">
      <c r="B2" s="21"/>
      <c r="M2" s="14"/>
      <c r="W2" s="14"/>
    </row>
    <row r="3" spans="2:27" ht="12" x14ac:dyDescent="0.25">
      <c r="B3" s="21"/>
      <c r="M3" s="14"/>
      <c r="W3" s="14"/>
    </row>
    <row r="4" spans="2:27" ht="15" customHeight="1" x14ac:dyDescent="0.25">
      <c r="B4" s="75" t="s">
        <v>531</v>
      </c>
      <c r="C4" s="75"/>
      <c r="D4" s="75"/>
      <c r="E4" s="75"/>
      <c r="F4" s="75"/>
      <c r="G4" s="75"/>
      <c r="H4" s="75"/>
      <c r="I4" s="75"/>
      <c r="J4" s="75"/>
      <c r="L4" s="75" t="s">
        <v>532</v>
      </c>
      <c r="M4" s="75"/>
      <c r="N4" s="75"/>
      <c r="O4" s="75"/>
      <c r="P4" s="75"/>
      <c r="Q4" s="75"/>
      <c r="R4" s="75"/>
      <c r="S4" s="75"/>
      <c r="T4" s="75"/>
      <c r="U4" s="75"/>
      <c r="V4" s="75"/>
      <c r="W4" s="75"/>
      <c r="X4" s="75"/>
      <c r="Y4" s="75"/>
      <c r="Z4" s="75"/>
      <c r="AA4" s="75"/>
    </row>
    <row r="5" spans="2:27" ht="13.9" customHeight="1" thickBot="1" x14ac:dyDescent="0.3">
      <c r="B5" s="48" t="s">
        <v>179</v>
      </c>
      <c r="C5" s="48" t="s">
        <v>556</v>
      </c>
      <c r="D5" s="48" t="s">
        <v>27</v>
      </c>
      <c r="E5" s="48" t="s">
        <v>28</v>
      </c>
      <c r="F5" s="48" t="s">
        <v>520</v>
      </c>
      <c r="G5" s="48" t="s">
        <v>554</v>
      </c>
      <c r="H5" s="48" t="s">
        <v>2</v>
      </c>
      <c r="I5" s="48" t="s">
        <v>519</v>
      </c>
      <c r="J5" s="48" t="s">
        <v>3</v>
      </c>
      <c r="K5" s="48"/>
      <c r="L5" s="48" t="s">
        <v>29</v>
      </c>
      <c r="M5" s="48" t="s">
        <v>521</v>
      </c>
      <c r="N5" s="48" t="s">
        <v>23</v>
      </c>
      <c r="O5" s="48" t="s">
        <v>24</v>
      </c>
      <c r="P5" s="48" t="s">
        <v>522</v>
      </c>
      <c r="Q5" s="48" t="s">
        <v>523</v>
      </c>
      <c r="R5" s="48" t="s">
        <v>175</v>
      </c>
      <c r="S5" s="48" t="s">
        <v>176</v>
      </c>
      <c r="T5" s="48" t="s">
        <v>177</v>
      </c>
      <c r="U5" s="48" t="s">
        <v>25</v>
      </c>
      <c r="V5" s="48" t="s">
        <v>26</v>
      </c>
      <c r="W5" s="48" t="s">
        <v>13</v>
      </c>
      <c r="X5" s="48" t="s">
        <v>41</v>
      </c>
      <c r="Y5" s="48" t="s">
        <v>524</v>
      </c>
      <c r="Z5" s="48" t="s">
        <v>38</v>
      </c>
      <c r="AA5" s="48" t="s">
        <v>39</v>
      </c>
    </row>
    <row r="6" spans="2:27" ht="14.25" customHeight="1" x14ac:dyDescent="0.25">
      <c r="B6" s="47">
        <f t="shared" ref="B6:B37" si="0">C6*1000+G6</f>
        <v>1030</v>
      </c>
      <c r="C6" s="4">
        <v>1</v>
      </c>
      <c r="D6" s="4">
        <v>2005</v>
      </c>
      <c r="E6" s="4">
        <v>11</v>
      </c>
      <c r="F6" s="3" t="s">
        <v>1</v>
      </c>
      <c r="G6" s="5">
        <v>30</v>
      </c>
      <c r="H6" s="7">
        <v>743.0856</v>
      </c>
      <c r="I6" s="22">
        <v>246172.67600000001</v>
      </c>
      <c r="J6" s="22" t="s">
        <v>4</v>
      </c>
      <c r="K6" s="22"/>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25">
      <c r="B7" s="47">
        <f t="shared" si="0"/>
        <v>1029</v>
      </c>
      <c r="C7" s="4">
        <v>1</v>
      </c>
      <c r="D7" s="4">
        <v>2005</v>
      </c>
      <c r="E7" s="4">
        <v>10</v>
      </c>
      <c r="F7" s="3" t="s">
        <v>1</v>
      </c>
      <c r="G7" s="5">
        <v>29</v>
      </c>
      <c r="H7" s="7">
        <v>756.21280000000002</v>
      </c>
      <c r="I7" s="22">
        <v>246331.90400000001</v>
      </c>
      <c r="J7" s="22" t="s">
        <v>4</v>
      </c>
      <c r="K7" s="22"/>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25">
      <c r="B8" s="47">
        <f t="shared" si="0"/>
        <v>2002</v>
      </c>
      <c r="C8" s="4">
        <v>2</v>
      </c>
      <c r="D8" s="4">
        <v>2007</v>
      </c>
      <c r="E8" s="4">
        <v>7</v>
      </c>
      <c r="F8" s="3" t="s">
        <v>1</v>
      </c>
      <c r="G8" s="5">
        <v>2</v>
      </c>
      <c r="H8" s="7">
        <v>587.2808</v>
      </c>
      <c r="I8" s="22">
        <v>209280.91039999999</v>
      </c>
      <c r="J8" s="22" t="s">
        <v>4</v>
      </c>
      <c r="K8" s="22"/>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25">
      <c r="B9" s="47">
        <f t="shared" si="0"/>
        <v>2031</v>
      </c>
      <c r="C9" s="4">
        <v>2</v>
      </c>
      <c r="D9" s="4">
        <v>2007</v>
      </c>
      <c r="E9" s="4">
        <v>12</v>
      </c>
      <c r="F9" s="3" t="s">
        <v>1</v>
      </c>
      <c r="G9" s="5">
        <v>31</v>
      </c>
      <c r="H9" s="7">
        <v>1604.7463999999998</v>
      </c>
      <c r="I9" s="22">
        <v>452667.00639999995</v>
      </c>
      <c r="J9" s="22" t="s">
        <v>4</v>
      </c>
      <c r="K9" s="22"/>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25">
      <c r="B10" s="47">
        <f t="shared" si="0"/>
        <v>1049</v>
      </c>
      <c r="C10" s="4">
        <v>1</v>
      </c>
      <c r="D10" s="4">
        <v>2004</v>
      </c>
      <c r="E10" s="4">
        <v>11</v>
      </c>
      <c r="F10" s="3" t="s">
        <v>1</v>
      </c>
      <c r="G10" s="5">
        <v>49</v>
      </c>
      <c r="H10" s="7">
        <v>1375.4507999999998</v>
      </c>
      <c r="I10" s="22">
        <v>467083.31319999998</v>
      </c>
      <c r="J10" s="22" t="s">
        <v>4</v>
      </c>
      <c r="K10" s="22"/>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7">
        <f t="shared" si="0"/>
        <v>3011</v>
      </c>
      <c r="C11" s="4">
        <v>3</v>
      </c>
      <c r="D11" s="4">
        <v>2007</v>
      </c>
      <c r="E11" s="12">
        <v>9</v>
      </c>
      <c r="F11" s="3" t="s">
        <v>1</v>
      </c>
      <c r="G11" s="4">
        <v>11</v>
      </c>
      <c r="H11" s="7">
        <v>675.18999999999994</v>
      </c>
      <c r="I11" s="22">
        <v>203491.84999999998</v>
      </c>
      <c r="J11" s="22" t="s">
        <v>4</v>
      </c>
      <c r="K11" s="22"/>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25">
      <c r="B12" s="47">
        <f t="shared" si="0"/>
        <v>3026</v>
      </c>
      <c r="C12" s="4">
        <v>3</v>
      </c>
      <c r="D12" s="4">
        <v>2007</v>
      </c>
      <c r="E12" s="12">
        <v>9</v>
      </c>
      <c r="F12" s="3" t="s">
        <v>1</v>
      </c>
      <c r="G12" s="4">
        <v>26</v>
      </c>
      <c r="H12" s="7">
        <v>670.88599999999997</v>
      </c>
      <c r="I12" s="22">
        <v>212520.826</v>
      </c>
      <c r="J12" s="22" t="s">
        <v>4</v>
      </c>
      <c r="K12" s="22"/>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7">
        <f t="shared" si="0"/>
        <v>3023</v>
      </c>
      <c r="C13" s="4">
        <v>3</v>
      </c>
      <c r="D13" s="4">
        <v>2008</v>
      </c>
      <c r="E13" s="12">
        <v>1</v>
      </c>
      <c r="F13" s="3" t="s">
        <v>1</v>
      </c>
      <c r="G13" s="4">
        <v>23</v>
      </c>
      <c r="H13" s="7">
        <v>720.81239999999991</v>
      </c>
      <c r="I13" s="22">
        <v>198591.84879999998</v>
      </c>
      <c r="J13" s="22" t="s">
        <v>4</v>
      </c>
      <c r="K13" s="22"/>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25">
      <c r="B14" s="47">
        <f t="shared" si="0"/>
        <v>1031</v>
      </c>
      <c r="C14" s="4">
        <v>1</v>
      </c>
      <c r="D14" s="4">
        <v>2006</v>
      </c>
      <c r="E14" s="4">
        <v>6</v>
      </c>
      <c r="F14" s="3" t="s">
        <v>1</v>
      </c>
      <c r="G14" s="5">
        <v>31</v>
      </c>
      <c r="H14" s="7">
        <v>782.25200000000007</v>
      </c>
      <c r="I14" s="22">
        <v>265467.68000000005</v>
      </c>
      <c r="J14" s="22" t="s">
        <v>4</v>
      </c>
      <c r="K14" s="22"/>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25">
      <c r="B15" s="47">
        <f t="shared" si="0"/>
        <v>4023</v>
      </c>
      <c r="C15" s="4">
        <v>4</v>
      </c>
      <c r="D15" s="4">
        <v>2006</v>
      </c>
      <c r="E15" s="4">
        <v>3</v>
      </c>
      <c r="F15" s="3" t="s">
        <v>1</v>
      </c>
      <c r="G15" s="5">
        <v>23</v>
      </c>
      <c r="H15" s="7">
        <v>794.51840000000004</v>
      </c>
      <c r="I15" s="22">
        <v>235633.2592</v>
      </c>
      <c r="J15" s="22" t="s">
        <v>4</v>
      </c>
      <c r="K15" s="22"/>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7">
        <f t="shared" si="0"/>
        <v>1036</v>
      </c>
      <c r="C16" s="4">
        <v>1</v>
      </c>
      <c r="D16" s="4">
        <v>2004</v>
      </c>
      <c r="E16" s="4">
        <v>10</v>
      </c>
      <c r="F16" s="3" t="s">
        <v>1</v>
      </c>
      <c r="G16" s="5">
        <v>36</v>
      </c>
      <c r="H16" s="7">
        <v>1160.3584000000001</v>
      </c>
      <c r="I16" s="22">
        <v>317473.86080000002</v>
      </c>
      <c r="J16" s="22" t="s">
        <v>4</v>
      </c>
      <c r="K16" s="22"/>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7">
        <f t="shared" si="0"/>
        <v>1046</v>
      </c>
      <c r="C17" s="4">
        <v>1</v>
      </c>
      <c r="D17" s="4">
        <v>2006</v>
      </c>
      <c r="E17" s="4">
        <v>8</v>
      </c>
      <c r="F17" s="3" t="s">
        <v>1</v>
      </c>
      <c r="G17" s="5">
        <v>46</v>
      </c>
      <c r="H17" s="7">
        <v>1942.5028</v>
      </c>
      <c r="I17" s="22">
        <v>503790.23080000002</v>
      </c>
      <c r="J17" s="22" t="s">
        <v>4</v>
      </c>
      <c r="K17" s="22"/>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25">
      <c r="B18" s="47">
        <f t="shared" si="0"/>
        <v>4035</v>
      </c>
      <c r="C18" s="4">
        <v>4</v>
      </c>
      <c r="D18" s="4">
        <v>2007</v>
      </c>
      <c r="E18" s="4">
        <v>10</v>
      </c>
      <c r="F18" s="3" t="s">
        <v>1</v>
      </c>
      <c r="G18" s="5">
        <v>35</v>
      </c>
      <c r="H18" s="7">
        <v>794.51840000000004</v>
      </c>
      <c r="I18" s="22">
        <v>217786.37600000002</v>
      </c>
      <c r="J18" s="22" t="s">
        <v>4</v>
      </c>
      <c r="K18" s="22"/>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25">
      <c r="B19" s="47">
        <f t="shared" si="0"/>
        <v>2036</v>
      </c>
      <c r="C19" s="4">
        <v>2</v>
      </c>
      <c r="D19" s="4">
        <v>2006</v>
      </c>
      <c r="E19" s="4">
        <v>11</v>
      </c>
      <c r="F19" s="3" t="s">
        <v>1</v>
      </c>
      <c r="G19" s="5">
        <v>36</v>
      </c>
      <c r="H19" s="7">
        <v>1109.2483999999999</v>
      </c>
      <c r="I19" s="22">
        <v>460001.25599999994</v>
      </c>
      <c r="J19" s="22" t="s">
        <v>4</v>
      </c>
      <c r="K19" s="22"/>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25">
      <c r="B20" s="47">
        <f t="shared" si="0"/>
        <v>2056</v>
      </c>
      <c r="C20" s="4">
        <v>2</v>
      </c>
      <c r="D20" s="4">
        <v>2007</v>
      </c>
      <c r="E20" s="4">
        <v>4</v>
      </c>
      <c r="F20" s="3" t="s">
        <v>1</v>
      </c>
      <c r="G20" s="5">
        <v>56</v>
      </c>
      <c r="H20" s="7">
        <v>1400.9519999999998</v>
      </c>
      <c r="I20" s="22">
        <v>460001.25599999994</v>
      </c>
      <c r="J20" s="22" t="s">
        <v>4</v>
      </c>
      <c r="K20" s="22"/>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7">
        <f t="shared" si="0"/>
        <v>1047</v>
      </c>
      <c r="C21" s="4">
        <v>1</v>
      </c>
      <c r="D21" s="4">
        <v>2007</v>
      </c>
      <c r="E21" s="4">
        <v>12</v>
      </c>
      <c r="F21" s="3" t="s">
        <v>1</v>
      </c>
      <c r="G21" s="5">
        <v>47</v>
      </c>
      <c r="H21" s="7">
        <v>1479.7152000000001</v>
      </c>
      <c r="I21" s="22">
        <v>448134.26880000002</v>
      </c>
      <c r="J21" s="22" t="s">
        <v>4</v>
      </c>
      <c r="K21" s="22"/>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25">
      <c r="B22" s="47">
        <f t="shared" si="0"/>
        <v>5051</v>
      </c>
      <c r="C22" s="4">
        <v>5</v>
      </c>
      <c r="D22" s="4">
        <v>2006</v>
      </c>
      <c r="E22" s="4">
        <v>3</v>
      </c>
      <c r="F22" s="3" t="s">
        <v>1</v>
      </c>
      <c r="G22" s="5">
        <v>51</v>
      </c>
      <c r="H22" s="7">
        <v>790.53719999999998</v>
      </c>
      <c r="I22" s="22">
        <v>249591.99479999999</v>
      </c>
      <c r="J22" s="22" t="s">
        <v>4</v>
      </c>
      <c r="K22" s="22"/>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25">
      <c r="B23" s="47">
        <f t="shared" si="0"/>
        <v>2007</v>
      </c>
      <c r="C23" s="4">
        <v>2</v>
      </c>
      <c r="D23" s="4">
        <v>2006</v>
      </c>
      <c r="E23" s="4">
        <v>8</v>
      </c>
      <c r="F23" s="3" t="s">
        <v>1</v>
      </c>
      <c r="G23" s="5">
        <v>7</v>
      </c>
      <c r="H23" s="7">
        <v>723.93280000000004</v>
      </c>
      <c r="I23" s="22">
        <v>196142.19200000001</v>
      </c>
      <c r="J23" s="22" t="s">
        <v>4</v>
      </c>
      <c r="K23" s="22"/>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7">
        <f t="shared" si="0"/>
        <v>3020</v>
      </c>
      <c r="C24" s="4">
        <v>3</v>
      </c>
      <c r="D24" s="4">
        <v>2007</v>
      </c>
      <c r="E24" s="12">
        <v>4</v>
      </c>
      <c r="F24" s="3" t="s">
        <v>1</v>
      </c>
      <c r="G24" s="4">
        <v>20</v>
      </c>
      <c r="H24" s="7">
        <v>781.0684</v>
      </c>
      <c r="I24" s="22">
        <v>258572.47760000001</v>
      </c>
      <c r="J24" s="22" t="s">
        <v>4</v>
      </c>
      <c r="K24" s="22"/>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25">
      <c r="B25" s="47">
        <f t="shared" si="0"/>
        <v>3029</v>
      </c>
      <c r="C25" s="4">
        <v>3</v>
      </c>
      <c r="D25" s="4">
        <v>2007</v>
      </c>
      <c r="E25" s="12">
        <v>4</v>
      </c>
      <c r="F25" s="3" t="s">
        <v>1</v>
      </c>
      <c r="G25" s="4">
        <v>29</v>
      </c>
      <c r="H25" s="7">
        <v>1127.7556</v>
      </c>
      <c r="I25" s="22">
        <v>310831.21159999998</v>
      </c>
      <c r="J25" s="22" t="s">
        <v>4</v>
      </c>
      <c r="K25" s="22"/>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25">
      <c r="B26" s="47">
        <f t="shared" si="0"/>
        <v>3015</v>
      </c>
      <c r="C26" s="4">
        <v>3</v>
      </c>
      <c r="D26" s="4">
        <v>2006</v>
      </c>
      <c r="E26" s="12">
        <v>10</v>
      </c>
      <c r="F26" s="3" t="s">
        <v>1</v>
      </c>
      <c r="G26" s="4">
        <v>15</v>
      </c>
      <c r="H26" s="7">
        <v>720.70479999999998</v>
      </c>
      <c r="I26" s="22">
        <v>207281.5912</v>
      </c>
      <c r="J26" s="22" t="s">
        <v>4</v>
      </c>
      <c r="K26" s="22"/>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25">
      <c r="B27" s="47">
        <f t="shared" si="0"/>
        <v>2004</v>
      </c>
      <c r="C27" s="4">
        <v>2</v>
      </c>
      <c r="D27" s="4">
        <v>2006</v>
      </c>
      <c r="E27" s="4">
        <v>12</v>
      </c>
      <c r="F27" s="3" t="s">
        <v>1</v>
      </c>
      <c r="G27" s="5">
        <v>4</v>
      </c>
      <c r="H27" s="7">
        <v>649.68880000000001</v>
      </c>
      <c r="I27" s="22">
        <v>168834.04240000001</v>
      </c>
      <c r="J27" s="22" t="s">
        <v>4</v>
      </c>
      <c r="K27" s="22"/>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7">
        <f t="shared" si="0"/>
        <v>2006</v>
      </c>
      <c r="C28" s="4">
        <v>2</v>
      </c>
      <c r="D28" s="4">
        <v>2006</v>
      </c>
      <c r="E28" s="4">
        <v>12</v>
      </c>
      <c r="F28" s="3" t="s">
        <v>1</v>
      </c>
      <c r="G28" s="5">
        <v>6</v>
      </c>
      <c r="H28" s="7">
        <v>1307.4476</v>
      </c>
      <c r="I28" s="22">
        <v>396973.83240000001</v>
      </c>
      <c r="J28" s="22" t="s">
        <v>4</v>
      </c>
      <c r="K28" s="22"/>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7">
        <f t="shared" si="0"/>
        <v>5013</v>
      </c>
      <c r="C29" s="4">
        <v>5</v>
      </c>
      <c r="D29" s="4">
        <v>2007</v>
      </c>
      <c r="E29" s="4">
        <v>9</v>
      </c>
      <c r="F29" s="3" t="s">
        <v>1</v>
      </c>
      <c r="G29" s="5">
        <v>13</v>
      </c>
      <c r="H29" s="7">
        <v>618.37720000000002</v>
      </c>
      <c r="I29" s="22">
        <v>188743.1072</v>
      </c>
      <c r="J29" s="22" t="s">
        <v>4</v>
      </c>
      <c r="K29" s="22"/>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7">
        <f t="shared" si="0"/>
        <v>1026</v>
      </c>
      <c r="C30" s="4">
        <v>1</v>
      </c>
      <c r="D30" s="4">
        <v>2005</v>
      </c>
      <c r="E30" s="4">
        <v>3</v>
      </c>
      <c r="F30" s="3" t="s">
        <v>1</v>
      </c>
      <c r="G30" s="5">
        <v>26</v>
      </c>
      <c r="H30" s="7">
        <v>625.80160000000001</v>
      </c>
      <c r="I30" s="22">
        <v>179674.07519999999</v>
      </c>
      <c r="J30" s="22" t="s">
        <v>4</v>
      </c>
      <c r="K30" s="22"/>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25">
      <c r="B31" s="47">
        <f t="shared" si="0"/>
        <v>2054</v>
      </c>
      <c r="C31" s="4">
        <v>2</v>
      </c>
      <c r="D31" s="4">
        <v>2006</v>
      </c>
      <c r="E31" s="4">
        <v>6</v>
      </c>
      <c r="F31" s="3" t="s">
        <v>1</v>
      </c>
      <c r="G31" s="5">
        <v>54</v>
      </c>
      <c r="H31" s="7">
        <v>1203.2908</v>
      </c>
      <c r="I31" s="22">
        <v>306363.64360000001</v>
      </c>
      <c r="J31" s="22" t="s">
        <v>4</v>
      </c>
      <c r="K31" s="22"/>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25">
      <c r="B32" s="47">
        <f t="shared" si="0"/>
        <v>3033</v>
      </c>
      <c r="C32" s="4">
        <v>3</v>
      </c>
      <c r="D32" s="4">
        <v>2007</v>
      </c>
      <c r="E32" s="12">
        <v>9</v>
      </c>
      <c r="F32" s="3" t="s">
        <v>1</v>
      </c>
      <c r="G32" s="4">
        <v>33</v>
      </c>
      <c r="H32" s="7">
        <v>670.88599999999997</v>
      </c>
      <c r="I32" s="22">
        <v>200300.63399999999</v>
      </c>
      <c r="J32" s="22" t="s">
        <v>4</v>
      </c>
      <c r="K32" s="22"/>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25">
      <c r="B33" s="47">
        <f t="shared" si="0"/>
        <v>1025</v>
      </c>
      <c r="C33" s="4">
        <v>1</v>
      </c>
      <c r="D33" s="4">
        <v>2005</v>
      </c>
      <c r="E33" s="4">
        <v>3</v>
      </c>
      <c r="F33" s="3" t="s">
        <v>1</v>
      </c>
      <c r="G33" s="5">
        <v>25</v>
      </c>
      <c r="H33" s="7">
        <v>1434.0927999999999</v>
      </c>
      <c r="I33" s="22">
        <v>382041.12799999997</v>
      </c>
      <c r="J33" s="22" t="s">
        <v>4</v>
      </c>
      <c r="K33" s="22"/>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7">
        <f t="shared" si="0"/>
        <v>3027</v>
      </c>
      <c r="C34" s="4">
        <v>3</v>
      </c>
      <c r="D34" s="4">
        <v>2006</v>
      </c>
      <c r="E34" s="12">
        <v>8</v>
      </c>
      <c r="F34" s="3" t="s">
        <v>1</v>
      </c>
      <c r="G34" s="4">
        <v>27</v>
      </c>
      <c r="H34" s="7">
        <v>781.0684</v>
      </c>
      <c r="I34" s="22">
        <v>245572.7936</v>
      </c>
      <c r="J34" s="22" t="s">
        <v>4</v>
      </c>
      <c r="K34" s="22"/>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25">
      <c r="B35" s="47">
        <f t="shared" si="0"/>
        <v>3031</v>
      </c>
      <c r="C35" s="4">
        <v>3</v>
      </c>
      <c r="D35" s="4">
        <v>2007</v>
      </c>
      <c r="E35" s="12">
        <v>3</v>
      </c>
      <c r="F35" s="3" t="s">
        <v>1</v>
      </c>
      <c r="G35" s="4">
        <v>31</v>
      </c>
      <c r="H35" s="7">
        <v>1596.3536000000001</v>
      </c>
      <c r="I35" s="22">
        <v>407214.28960000002</v>
      </c>
      <c r="J35" s="22" t="s">
        <v>4</v>
      </c>
      <c r="K35" s="22"/>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25">
      <c r="B36" s="47">
        <f t="shared" si="0"/>
        <v>2043</v>
      </c>
      <c r="C36" s="4">
        <v>2</v>
      </c>
      <c r="D36" s="4">
        <v>2007</v>
      </c>
      <c r="E36" s="4">
        <v>4</v>
      </c>
      <c r="F36" s="3" t="s">
        <v>1</v>
      </c>
      <c r="G36" s="5">
        <v>43</v>
      </c>
      <c r="H36" s="7">
        <v>1110.3244</v>
      </c>
      <c r="I36" s="22">
        <v>355073.4032</v>
      </c>
      <c r="J36" s="22" t="s">
        <v>4</v>
      </c>
      <c r="K36" s="22"/>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25">
      <c r="B37" s="47">
        <f t="shared" si="0"/>
        <v>3034</v>
      </c>
      <c r="C37" s="4">
        <v>3</v>
      </c>
      <c r="D37" s="4">
        <v>2007</v>
      </c>
      <c r="E37" s="12">
        <v>4</v>
      </c>
      <c r="F37" s="3" t="s">
        <v>1</v>
      </c>
      <c r="G37" s="4">
        <v>34</v>
      </c>
      <c r="H37" s="7">
        <v>781.0684</v>
      </c>
      <c r="I37" s="22">
        <v>256821.6404</v>
      </c>
      <c r="J37" s="22" t="s">
        <v>4</v>
      </c>
      <c r="K37" s="22"/>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25">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7">
        <f t="shared" si="7"/>
        <v>1018</v>
      </c>
      <c r="C39" s="4">
        <v>1</v>
      </c>
      <c r="D39" s="4">
        <v>2004</v>
      </c>
      <c r="E39" s="4">
        <v>10</v>
      </c>
      <c r="F39" s="3" t="s">
        <v>1</v>
      </c>
      <c r="G39" s="5">
        <v>18</v>
      </c>
      <c r="H39" s="7">
        <v>625.80160000000001</v>
      </c>
      <c r="I39" s="22">
        <v>191389.8688</v>
      </c>
      <c r="J39" s="22" t="s">
        <v>4</v>
      </c>
      <c r="K39" s="22"/>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25">
      <c r="B40" s="47">
        <f t="shared" si="7"/>
        <v>2050</v>
      </c>
      <c r="C40" s="4">
        <v>2</v>
      </c>
      <c r="D40" s="4">
        <v>2006</v>
      </c>
      <c r="E40" s="4">
        <v>9</v>
      </c>
      <c r="F40" s="3" t="s">
        <v>1</v>
      </c>
      <c r="G40" s="5">
        <v>50</v>
      </c>
      <c r="H40" s="7">
        <v>957.53239999999994</v>
      </c>
      <c r="I40" s="22">
        <v>297008.96519999998</v>
      </c>
      <c r="J40" s="22" t="s">
        <v>4</v>
      </c>
      <c r="K40" s="22"/>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7">
        <f t="shared" si="7"/>
        <v>2044</v>
      </c>
      <c r="C41" s="4">
        <v>2</v>
      </c>
      <c r="D41" s="4">
        <v>2007</v>
      </c>
      <c r="E41" s="4">
        <v>1</v>
      </c>
      <c r="F41" s="3" t="s">
        <v>1</v>
      </c>
      <c r="G41" s="5">
        <v>44</v>
      </c>
      <c r="H41" s="7">
        <v>722.96439999999996</v>
      </c>
      <c r="I41" s="22">
        <v>250773.1452</v>
      </c>
      <c r="J41" s="22" t="s">
        <v>4</v>
      </c>
      <c r="K41" s="22"/>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7">
        <f t="shared" si="7"/>
        <v>3039</v>
      </c>
      <c r="C42" s="4">
        <v>3</v>
      </c>
      <c r="D42" s="4">
        <v>2007</v>
      </c>
      <c r="E42" s="12">
        <v>5</v>
      </c>
      <c r="F42" s="3" t="s">
        <v>1</v>
      </c>
      <c r="G42" s="4">
        <v>39</v>
      </c>
      <c r="H42" s="7">
        <v>923.20799999999997</v>
      </c>
      <c r="I42" s="22">
        <v>312211.14399999997</v>
      </c>
      <c r="J42" s="22" t="s">
        <v>4</v>
      </c>
      <c r="K42" s="22"/>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25">
      <c r="B43" s="47">
        <f t="shared" si="7"/>
        <v>3053</v>
      </c>
      <c r="C43" s="4">
        <v>3</v>
      </c>
      <c r="D43" s="4">
        <v>2007</v>
      </c>
      <c r="E43" s="12">
        <v>12</v>
      </c>
      <c r="F43" s="3" t="s">
        <v>1</v>
      </c>
      <c r="G43" s="4">
        <v>53</v>
      </c>
      <c r="H43" s="7">
        <v>670.24040000000002</v>
      </c>
      <c r="I43" s="22">
        <v>190119.50400000002</v>
      </c>
      <c r="J43" s="22" t="s">
        <v>4</v>
      </c>
      <c r="K43" s="22"/>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7">
        <f t="shared" si="7"/>
        <v>2041</v>
      </c>
      <c r="C44" s="4">
        <v>2</v>
      </c>
      <c r="D44" s="4">
        <v>2006</v>
      </c>
      <c r="E44" s="4">
        <v>7</v>
      </c>
      <c r="F44" s="3" t="s">
        <v>1</v>
      </c>
      <c r="G44" s="5">
        <v>41</v>
      </c>
      <c r="H44" s="7">
        <v>785.48</v>
      </c>
      <c r="I44" s="22">
        <v>225050.52000000002</v>
      </c>
      <c r="J44" s="22" t="s">
        <v>4</v>
      </c>
      <c r="K44" s="22"/>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25">
      <c r="B45" s="47">
        <f t="shared" si="7"/>
        <v>5035</v>
      </c>
      <c r="C45" s="4">
        <v>5</v>
      </c>
      <c r="D45" s="4">
        <v>2008</v>
      </c>
      <c r="E45" s="4">
        <v>5</v>
      </c>
      <c r="F45" s="3" t="s">
        <v>1</v>
      </c>
      <c r="G45" s="5">
        <v>35</v>
      </c>
      <c r="H45" s="7">
        <v>798.28440000000001</v>
      </c>
      <c r="I45" s="22">
        <v>261742.742</v>
      </c>
      <c r="J45" s="22" t="s">
        <v>4</v>
      </c>
      <c r="K45" s="22"/>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25">
      <c r="B46" s="47">
        <f t="shared" si="7"/>
        <v>4005</v>
      </c>
      <c r="C46" s="4">
        <v>4</v>
      </c>
      <c r="D46" s="4">
        <v>2007</v>
      </c>
      <c r="E46" s="4">
        <v>11</v>
      </c>
      <c r="F46" s="3" t="s">
        <v>1</v>
      </c>
      <c r="G46" s="5">
        <v>5</v>
      </c>
      <c r="H46" s="7">
        <v>1121.9451999999999</v>
      </c>
      <c r="I46" s="22">
        <v>344530.88879999996</v>
      </c>
      <c r="J46" s="22" t="s">
        <v>4</v>
      </c>
      <c r="K46" s="22"/>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25">
      <c r="B47" s="47">
        <f t="shared" si="7"/>
        <v>1032</v>
      </c>
      <c r="C47" s="4">
        <v>1</v>
      </c>
      <c r="D47" s="4">
        <v>2005</v>
      </c>
      <c r="E47" s="4">
        <v>1</v>
      </c>
      <c r="F47" s="3" t="s">
        <v>1</v>
      </c>
      <c r="G47" s="5">
        <v>32</v>
      </c>
      <c r="H47" s="7">
        <v>782.25200000000007</v>
      </c>
      <c r="I47" s="22">
        <v>215410.27600000001</v>
      </c>
      <c r="J47" s="22" t="s">
        <v>4</v>
      </c>
      <c r="K47" s="22"/>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7">
        <f t="shared" si="7"/>
        <v>3046</v>
      </c>
      <c r="C48" s="4">
        <v>3</v>
      </c>
      <c r="D48" s="4">
        <v>2007</v>
      </c>
      <c r="E48" s="12">
        <v>8</v>
      </c>
      <c r="F48" s="3" t="s">
        <v>1</v>
      </c>
      <c r="G48" s="4">
        <v>46</v>
      </c>
      <c r="H48" s="7">
        <v>923.20799999999997</v>
      </c>
      <c r="I48" s="22">
        <v>252185.992</v>
      </c>
      <c r="J48" s="22" t="s">
        <v>4</v>
      </c>
      <c r="K48" s="22"/>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25">
      <c r="B49" s="47">
        <f t="shared" si="7"/>
        <v>1041</v>
      </c>
      <c r="C49" s="4">
        <v>1</v>
      </c>
      <c r="D49" s="4">
        <v>2005</v>
      </c>
      <c r="E49" s="4">
        <v>3</v>
      </c>
      <c r="F49" s="3" t="s">
        <v>1</v>
      </c>
      <c r="G49" s="5">
        <v>41</v>
      </c>
      <c r="H49" s="7">
        <v>1434.0927999999999</v>
      </c>
      <c r="I49" s="22">
        <v>480545.80959999998</v>
      </c>
      <c r="J49" s="22" t="s">
        <v>4</v>
      </c>
      <c r="K49" s="22"/>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25">
      <c r="B50" s="47">
        <f t="shared" si="7"/>
        <v>1012</v>
      </c>
      <c r="C50" s="4">
        <v>1</v>
      </c>
      <c r="D50" s="4">
        <v>2005</v>
      </c>
      <c r="E50" s="4">
        <v>3</v>
      </c>
      <c r="F50" s="3" t="s">
        <v>1</v>
      </c>
      <c r="G50" s="5">
        <v>12</v>
      </c>
      <c r="H50" s="7">
        <v>1160.3584000000001</v>
      </c>
      <c r="I50" s="22">
        <v>300385.6176</v>
      </c>
      <c r="J50" s="22" t="s">
        <v>4</v>
      </c>
      <c r="K50" s="22"/>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25">
      <c r="A51" s="11" t="s">
        <v>557</v>
      </c>
      <c r="B51" s="47">
        <f t="shared" si="7"/>
        <v>5033</v>
      </c>
      <c r="C51" s="4">
        <v>5</v>
      </c>
      <c r="D51" s="4">
        <v>2008</v>
      </c>
      <c r="E51" s="4">
        <v>5</v>
      </c>
      <c r="F51" s="3" t="s">
        <v>1</v>
      </c>
      <c r="G51" s="5">
        <v>33</v>
      </c>
      <c r="H51" s="7">
        <v>798.28440000000001</v>
      </c>
      <c r="I51" s="22">
        <v>240539.34760000001</v>
      </c>
      <c r="J51" s="22" t="s">
        <v>4</v>
      </c>
      <c r="K51" s="22"/>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25">
      <c r="B52" s="47">
        <f t="shared" si="7"/>
        <v>4006</v>
      </c>
      <c r="C52" s="4">
        <v>4</v>
      </c>
      <c r="D52" s="4">
        <v>2006</v>
      </c>
      <c r="E52" s="4">
        <v>7</v>
      </c>
      <c r="F52" s="3" t="s">
        <v>1</v>
      </c>
      <c r="G52" s="5">
        <v>6</v>
      </c>
      <c r="H52" s="7">
        <v>733.18639999999994</v>
      </c>
      <c r="I52" s="22">
        <v>222138.71599999999</v>
      </c>
      <c r="J52" s="22" t="s">
        <v>4</v>
      </c>
      <c r="K52" s="22"/>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25">
      <c r="B53" s="47">
        <f t="shared" si="7"/>
        <v>5040</v>
      </c>
      <c r="C53" s="4">
        <v>5</v>
      </c>
      <c r="D53" s="4">
        <v>2007</v>
      </c>
      <c r="E53" s="4">
        <v>12</v>
      </c>
      <c r="F53" s="3" t="s">
        <v>1</v>
      </c>
      <c r="G53" s="5">
        <v>40</v>
      </c>
      <c r="H53" s="7">
        <v>798.28440000000001</v>
      </c>
      <c r="I53" s="22">
        <v>228410.054</v>
      </c>
      <c r="J53" s="22" t="s">
        <v>4</v>
      </c>
      <c r="K53" s="22"/>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25">
      <c r="B54" s="47">
        <f t="shared" si="7"/>
        <v>4013</v>
      </c>
      <c r="C54" s="4">
        <v>4</v>
      </c>
      <c r="D54" s="4">
        <v>2007</v>
      </c>
      <c r="E54" s="4">
        <v>1</v>
      </c>
      <c r="F54" s="3" t="s">
        <v>1</v>
      </c>
      <c r="G54" s="5">
        <v>13</v>
      </c>
      <c r="H54" s="7">
        <v>733.18639999999994</v>
      </c>
      <c r="I54" s="22">
        <v>197053.51439999999</v>
      </c>
      <c r="J54" s="22" t="s">
        <v>4</v>
      </c>
      <c r="K54" s="22"/>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7">
        <f t="shared" si="7"/>
        <v>1003</v>
      </c>
      <c r="C55" s="4">
        <v>1</v>
      </c>
      <c r="D55" s="4">
        <v>2005</v>
      </c>
      <c r="E55" s="4">
        <v>6</v>
      </c>
      <c r="F55" s="3" t="s">
        <v>0</v>
      </c>
      <c r="G55" s="5">
        <v>3</v>
      </c>
      <c r="H55" s="7">
        <v>717.04639999999995</v>
      </c>
      <c r="I55" s="22">
        <v>193660.62079999998</v>
      </c>
      <c r="J55" s="22" t="s">
        <v>4</v>
      </c>
      <c r="K55" s="22"/>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25">
      <c r="B56" s="47">
        <f t="shared" si="7"/>
        <v>2009</v>
      </c>
      <c r="C56" s="4">
        <v>2</v>
      </c>
      <c r="D56" s="4">
        <v>2007</v>
      </c>
      <c r="E56" s="4">
        <v>3</v>
      </c>
      <c r="F56" s="3" t="s">
        <v>1</v>
      </c>
      <c r="G56" s="5">
        <v>9</v>
      </c>
      <c r="H56" s="7">
        <v>747.49720000000002</v>
      </c>
      <c r="I56" s="22">
        <v>237060.1488</v>
      </c>
      <c r="J56" s="22" t="s">
        <v>4</v>
      </c>
      <c r="K56" s="22"/>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7">
        <f t="shared" si="7"/>
        <v>4024</v>
      </c>
      <c r="C57" s="4">
        <v>4</v>
      </c>
      <c r="D57" s="4">
        <v>2007</v>
      </c>
      <c r="E57" s="4">
        <v>11</v>
      </c>
      <c r="F57" s="3" t="s">
        <v>1</v>
      </c>
      <c r="G57" s="5">
        <v>24</v>
      </c>
      <c r="H57" s="7">
        <v>1121.9451999999999</v>
      </c>
      <c r="I57" s="22">
        <v>372001.69679999998</v>
      </c>
      <c r="J57" s="22" t="s">
        <v>4</v>
      </c>
      <c r="K57" s="22"/>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25">
      <c r="B58" s="47">
        <f t="shared" si="7"/>
        <v>4012</v>
      </c>
      <c r="C58" s="4">
        <v>4</v>
      </c>
      <c r="D58" s="4">
        <v>2007</v>
      </c>
      <c r="E58" s="4">
        <v>11</v>
      </c>
      <c r="F58" s="3" t="s">
        <v>1</v>
      </c>
      <c r="G58" s="5">
        <v>12</v>
      </c>
      <c r="H58" s="7">
        <v>1121.9451999999999</v>
      </c>
      <c r="I58" s="22">
        <v>290031.25879999995</v>
      </c>
      <c r="J58" s="22" t="s">
        <v>4</v>
      </c>
      <c r="K58" s="22"/>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25">
      <c r="B59" s="47">
        <f t="shared" si="7"/>
        <v>1035</v>
      </c>
      <c r="C59" s="4">
        <v>1</v>
      </c>
      <c r="D59" s="4">
        <v>2004</v>
      </c>
      <c r="E59" s="4">
        <v>10</v>
      </c>
      <c r="F59" s="3" t="s">
        <v>1</v>
      </c>
      <c r="G59" s="5">
        <v>35</v>
      </c>
      <c r="H59" s="7">
        <v>827.87439999999992</v>
      </c>
      <c r="I59" s="22">
        <v>238811.06399999998</v>
      </c>
      <c r="J59" s="22" t="s">
        <v>4</v>
      </c>
      <c r="K59" s="22"/>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7">
        <f t="shared" si="7"/>
        <v>2017</v>
      </c>
      <c r="C60" s="4">
        <v>2</v>
      </c>
      <c r="D60" s="4">
        <v>2007</v>
      </c>
      <c r="E60" s="4">
        <v>3</v>
      </c>
      <c r="F60" s="3" t="s">
        <v>1</v>
      </c>
      <c r="G60" s="5">
        <v>17</v>
      </c>
      <c r="H60" s="7">
        <v>747.49720000000002</v>
      </c>
      <c r="I60" s="22">
        <v>199054.1992</v>
      </c>
      <c r="J60" s="22" t="s">
        <v>4</v>
      </c>
      <c r="K60" s="22"/>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7">
        <f t="shared" si="7"/>
        <v>4051</v>
      </c>
      <c r="C61" s="4">
        <v>4</v>
      </c>
      <c r="D61" s="4">
        <v>2007</v>
      </c>
      <c r="E61" s="4">
        <v>3</v>
      </c>
      <c r="F61" s="3" t="s">
        <v>1</v>
      </c>
      <c r="G61" s="5">
        <v>51</v>
      </c>
      <c r="H61" s="7">
        <v>1608.8352</v>
      </c>
      <c r="I61" s="22">
        <v>496266.40639999998</v>
      </c>
      <c r="J61" s="22" t="s">
        <v>4</v>
      </c>
      <c r="K61" s="22"/>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25">
      <c r="B62" s="47">
        <f t="shared" si="7"/>
        <v>3014</v>
      </c>
      <c r="C62" s="4">
        <v>3</v>
      </c>
      <c r="D62" s="4">
        <v>2007</v>
      </c>
      <c r="E62" s="12">
        <v>7</v>
      </c>
      <c r="F62" s="3" t="s">
        <v>1</v>
      </c>
      <c r="G62" s="4">
        <v>14</v>
      </c>
      <c r="H62" s="7">
        <v>1132.0595999999998</v>
      </c>
      <c r="I62" s="22">
        <v>346906.89319999993</v>
      </c>
      <c r="J62" s="22" t="s">
        <v>4</v>
      </c>
      <c r="K62" s="22"/>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25">
      <c r="B63" s="47">
        <f t="shared" si="7"/>
        <v>2051</v>
      </c>
      <c r="C63" s="4">
        <v>2</v>
      </c>
      <c r="D63" s="4">
        <v>2007</v>
      </c>
      <c r="E63" s="4">
        <v>9</v>
      </c>
      <c r="F63" s="3" t="s">
        <v>1</v>
      </c>
      <c r="G63" s="5">
        <v>51</v>
      </c>
      <c r="H63" s="7">
        <v>1383.8436000000002</v>
      </c>
      <c r="I63" s="22">
        <v>376964.61560000002</v>
      </c>
      <c r="J63" s="22" t="s">
        <v>4</v>
      </c>
      <c r="K63" s="22"/>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25">
      <c r="B64" s="47">
        <f t="shared" si="7"/>
        <v>2025</v>
      </c>
      <c r="C64" s="4">
        <v>2</v>
      </c>
      <c r="D64" s="4">
        <v>2007</v>
      </c>
      <c r="E64" s="4">
        <v>2</v>
      </c>
      <c r="F64" s="3" t="s">
        <v>1</v>
      </c>
      <c r="G64" s="5">
        <v>25</v>
      </c>
      <c r="H64" s="7">
        <v>927.83479999999997</v>
      </c>
      <c r="I64" s="22">
        <v>315733.15360000002</v>
      </c>
      <c r="J64" s="22" t="s">
        <v>4</v>
      </c>
      <c r="K64" s="22"/>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7">
        <f t="shared" si="7"/>
        <v>3047</v>
      </c>
      <c r="C65" s="4">
        <v>3</v>
      </c>
      <c r="D65" s="4">
        <v>2007</v>
      </c>
      <c r="E65" s="12">
        <v>3</v>
      </c>
      <c r="F65" s="3" t="s">
        <v>1</v>
      </c>
      <c r="G65" s="4">
        <v>47</v>
      </c>
      <c r="H65" s="7">
        <v>669.1644</v>
      </c>
      <c r="I65" s="22">
        <v>188273.7304</v>
      </c>
      <c r="J65" s="22" t="s">
        <v>4</v>
      </c>
      <c r="K65" s="22"/>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7">
        <f t="shared" si="7"/>
        <v>2046</v>
      </c>
      <c r="C66" s="4">
        <v>2</v>
      </c>
      <c r="D66" s="4">
        <v>2007</v>
      </c>
      <c r="E66" s="4">
        <v>3</v>
      </c>
      <c r="F66" s="3" t="s">
        <v>1</v>
      </c>
      <c r="G66" s="5">
        <v>46</v>
      </c>
      <c r="H66" s="7">
        <v>928.1576</v>
      </c>
      <c r="I66" s="22">
        <v>253831.02480000001</v>
      </c>
      <c r="J66" s="22" t="s">
        <v>4</v>
      </c>
      <c r="K66" s="22"/>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7">
        <f t="shared" si="7"/>
        <v>5016</v>
      </c>
      <c r="C67" s="4">
        <v>5</v>
      </c>
      <c r="D67" s="4">
        <v>2007</v>
      </c>
      <c r="E67" s="4">
        <v>6</v>
      </c>
      <c r="F67" s="3" t="s">
        <v>1</v>
      </c>
      <c r="G67" s="5">
        <v>16</v>
      </c>
      <c r="H67" s="7">
        <v>798.49959999999987</v>
      </c>
      <c r="I67" s="22">
        <v>278575.86879999994</v>
      </c>
      <c r="J67" s="22" t="s">
        <v>4</v>
      </c>
      <c r="K67" s="22"/>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25">
      <c r="B68" s="47">
        <f t="shared" si="7"/>
        <v>4041</v>
      </c>
      <c r="C68" s="4">
        <v>4</v>
      </c>
      <c r="D68" s="4">
        <v>2007</v>
      </c>
      <c r="E68" s="4">
        <v>10</v>
      </c>
      <c r="F68" s="3" t="s">
        <v>1</v>
      </c>
      <c r="G68" s="5">
        <v>41</v>
      </c>
      <c r="H68" s="7">
        <v>1305.6184000000001</v>
      </c>
      <c r="I68" s="22">
        <v>402081.79600000003</v>
      </c>
      <c r="J68" s="22" t="s">
        <v>4</v>
      </c>
      <c r="K68" s="22"/>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7">
        <f t="shared" si="7"/>
        <v>4018</v>
      </c>
      <c r="C69" s="4">
        <v>4</v>
      </c>
      <c r="D69" s="4">
        <v>2007</v>
      </c>
      <c r="E69" s="4">
        <v>11</v>
      </c>
      <c r="F69" s="3" t="s">
        <v>1</v>
      </c>
      <c r="G69" s="5">
        <v>18</v>
      </c>
      <c r="H69" s="7">
        <v>1121.9451999999999</v>
      </c>
      <c r="I69" s="22">
        <v>310832.58759999997</v>
      </c>
      <c r="J69" s="22" t="s">
        <v>4</v>
      </c>
      <c r="K69" s="22"/>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25">
      <c r="B70" s="47">
        <f t="shared" ref="B70:B101" si="12">C70*1000+G70</f>
        <v>2005</v>
      </c>
      <c r="C70" s="4">
        <v>2</v>
      </c>
      <c r="D70" s="4">
        <v>2006</v>
      </c>
      <c r="E70" s="4">
        <v>9</v>
      </c>
      <c r="F70" s="3" t="s">
        <v>1</v>
      </c>
      <c r="G70" s="5">
        <v>5</v>
      </c>
      <c r="H70" s="7">
        <v>785.48</v>
      </c>
      <c r="I70" s="22">
        <v>257183.48</v>
      </c>
      <c r="J70" s="22" t="s">
        <v>4</v>
      </c>
      <c r="K70" s="22"/>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7">
        <f t="shared" si="12"/>
        <v>2010</v>
      </c>
      <c r="C71" s="4">
        <v>2</v>
      </c>
      <c r="D71" s="4">
        <v>2006</v>
      </c>
      <c r="E71" s="4">
        <v>11</v>
      </c>
      <c r="F71" s="3" t="s">
        <v>1</v>
      </c>
      <c r="G71" s="5">
        <v>10</v>
      </c>
      <c r="H71" s="7">
        <v>927.08159999999998</v>
      </c>
      <c r="I71" s="22">
        <v>326885.33600000001</v>
      </c>
      <c r="J71" s="22" t="s">
        <v>4</v>
      </c>
      <c r="K71" s="22"/>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7">
        <f t="shared" si="12"/>
        <v>2022</v>
      </c>
      <c r="C72" s="4">
        <v>2</v>
      </c>
      <c r="D72" s="4">
        <v>2007</v>
      </c>
      <c r="E72" s="4">
        <v>1</v>
      </c>
      <c r="F72" s="3" t="s">
        <v>1</v>
      </c>
      <c r="G72" s="5">
        <v>22</v>
      </c>
      <c r="H72" s="7">
        <v>1109.2483999999999</v>
      </c>
      <c r="I72" s="22">
        <v>344568.74280000001</v>
      </c>
      <c r="J72" s="22" t="s">
        <v>4</v>
      </c>
      <c r="K72" s="22"/>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7">
        <f t="shared" si="12"/>
        <v>2047</v>
      </c>
      <c r="C73" s="4">
        <v>2</v>
      </c>
      <c r="D73" s="4">
        <v>2007</v>
      </c>
      <c r="E73" s="4">
        <v>2</v>
      </c>
      <c r="F73" s="3" t="s">
        <v>1</v>
      </c>
      <c r="G73" s="5">
        <v>47</v>
      </c>
      <c r="H73" s="7">
        <v>649.79639999999995</v>
      </c>
      <c r="I73" s="22">
        <v>214631.68039999998</v>
      </c>
      <c r="J73" s="22" t="s">
        <v>4</v>
      </c>
      <c r="K73" s="22"/>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7">
        <f t="shared" si="12"/>
        <v>2012</v>
      </c>
      <c r="C74" s="4">
        <v>2</v>
      </c>
      <c r="D74" s="4">
        <v>2007</v>
      </c>
      <c r="E74" s="4">
        <v>4</v>
      </c>
      <c r="F74" s="3" t="s">
        <v>1</v>
      </c>
      <c r="G74" s="5">
        <v>12</v>
      </c>
      <c r="H74" s="7">
        <v>785.48</v>
      </c>
      <c r="I74" s="22">
        <v>237207.67999999999</v>
      </c>
      <c r="J74" s="22" t="s">
        <v>4</v>
      </c>
      <c r="K74" s="22"/>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25">
      <c r="B75" s="47">
        <f t="shared" si="12"/>
        <v>3038</v>
      </c>
      <c r="C75" s="4">
        <v>3</v>
      </c>
      <c r="D75" s="4">
        <v>2007</v>
      </c>
      <c r="E75" s="12">
        <v>5</v>
      </c>
      <c r="F75" s="3" t="s">
        <v>1</v>
      </c>
      <c r="G75" s="4">
        <v>38</v>
      </c>
      <c r="H75" s="7">
        <v>1596.3536000000001</v>
      </c>
      <c r="I75" s="22">
        <v>464549.19040000002</v>
      </c>
      <c r="J75" s="22" t="s">
        <v>4</v>
      </c>
      <c r="K75" s="22"/>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25">
      <c r="B76" s="47">
        <f t="shared" si="12"/>
        <v>4030</v>
      </c>
      <c r="C76" s="4">
        <v>4</v>
      </c>
      <c r="D76" s="4">
        <v>2007</v>
      </c>
      <c r="E76" s="4">
        <v>11</v>
      </c>
      <c r="F76" s="3" t="s">
        <v>1</v>
      </c>
      <c r="G76" s="5">
        <v>30</v>
      </c>
      <c r="H76" s="7">
        <v>1121.9451999999999</v>
      </c>
      <c r="I76" s="22">
        <v>310577.03959999996</v>
      </c>
      <c r="J76" s="22" t="s">
        <v>4</v>
      </c>
      <c r="K76" s="22"/>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7">
        <f t="shared" si="12"/>
        <v>3017</v>
      </c>
      <c r="C77" s="4">
        <v>3</v>
      </c>
      <c r="D77" s="4">
        <v>2007</v>
      </c>
      <c r="E77" s="12">
        <v>12</v>
      </c>
      <c r="F77" s="3" t="s">
        <v>1</v>
      </c>
      <c r="G77" s="4">
        <v>17</v>
      </c>
      <c r="H77" s="7">
        <v>743.40840000000003</v>
      </c>
      <c r="I77" s="22">
        <v>205098.2108</v>
      </c>
      <c r="J77" s="22" t="s">
        <v>4</v>
      </c>
      <c r="K77" s="22"/>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7">
        <f t="shared" si="12"/>
        <v>1045</v>
      </c>
      <c r="C78" s="4">
        <v>1</v>
      </c>
      <c r="D78" s="4">
        <v>2004</v>
      </c>
      <c r="E78" s="4">
        <v>10</v>
      </c>
      <c r="F78" s="3" t="s">
        <v>1</v>
      </c>
      <c r="G78" s="5">
        <v>45</v>
      </c>
      <c r="H78" s="7">
        <v>756.21280000000002</v>
      </c>
      <c r="I78" s="22">
        <v>248525.11680000002</v>
      </c>
      <c r="J78" s="22" t="s">
        <v>4</v>
      </c>
      <c r="K78" s="22"/>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25">
      <c r="B79" s="47">
        <f t="shared" si="12"/>
        <v>2040</v>
      </c>
      <c r="C79" s="4">
        <v>2</v>
      </c>
      <c r="D79" s="4">
        <v>2006</v>
      </c>
      <c r="E79" s="4">
        <v>10</v>
      </c>
      <c r="F79" s="3" t="s">
        <v>1</v>
      </c>
      <c r="G79" s="5">
        <v>40</v>
      </c>
      <c r="H79" s="7">
        <v>649.79639999999995</v>
      </c>
      <c r="I79" s="22">
        <v>224463.86599999998</v>
      </c>
      <c r="J79" s="22" t="s">
        <v>4</v>
      </c>
      <c r="K79" s="22"/>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7">
        <f t="shared" si="12"/>
        <v>2042</v>
      </c>
      <c r="C80" s="4">
        <v>2</v>
      </c>
      <c r="D80" s="4">
        <v>2006</v>
      </c>
      <c r="E80" s="4">
        <v>11</v>
      </c>
      <c r="F80" s="3" t="s">
        <v>1</v>
      </c>
      <c r="G80" s="5">
        <v>42</v>
      </c>
      <c r="H80" s="7">
        <v>785.48</v>
      </c>
      <c r="I80" s="22">
        <v>220606.28</v>
      </c>
      <c r="J80" s="22" t="s">
        <v>4</v>
      </c>
      <c r="K80" s="22"/>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25">
      <c r="B81" s="47">
        <f t="shared" si="12"/>
        <v>2048</v>
      </c>
      <c r="C81" s="4">
        <v>2</v>
      </c>
      <c r="D81" s="4">
        <v>2007</v>
      </c>
      <c r="E81" s="4">
        <v>3</v>
      </c>
      <c r="F81" s="3" t="s">
        <v>1</v>
      </c>
      <c r="G81" s="5">
        <v>48</v>
      </c>
      <c r="H81" s="7">
        <v>785.48</v>
      </c>
      <c r="I81" s="22">
        <v>220865</v>
      </c>
      <c r="J81" s="22" t="s">
        <v>4</v>
      </c>
      <c r="K81" s="22"/>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25">
      <c r="B82" s="47">
        <f t="shared" si="12"/>
        <v>3049</v>
      </c>
      <c r="C82" s="4">
        <v>3</v>
      </c>
      <c r="D82" s="4">
        <v>2007</v>
      </c>
      <c r="E82" s="12">
        <v>4</v>
      </c>
      <c r="F82" s="3" t="s">
        <v>1</v>
      </c>
      <c r="G82" s="4">
        <v>49</v>
      </c>
      <c r="H82" s="7">
        <v>1283.4528</v>
      </c>
      <c r="I82" s="22">
        <v>338181.18080000003</v>
      </c>
      <c r="J82" s="22" t="s">
        <v>4</v>
      </c>
      <c r="K82" s="22"/>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7">
        <f t="shared" si="12"/>
        <v>1017</v>
      </c>
      <c r="C83" s="4">
        <v>1</v>
      </c>
      <c r="D83" s="4">
        <v>2005</v>
      </c>
      <c r="E83" s="4">
        <v>2</v>
      </c>
      <c r="F83" s="3" t="s">
        <v>1</v>
      </c>
      <c r="G83" s="5">
        <v>17</v>
      </c>
      <c r="H83" s="7">
        <v>1434.0927999999999</v>
      </c>
      <c r="I83" s="22">
        <v>432679.91199999995</v>
      </c>
      <c r="J83" s="22" t="s">
        <v>4</v>
      </c>
      <c r="K83" s="22"/>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25">
      <c r="B84" s="47">
        <f t="shared" si="12"/>
        <v>1039</v>
      </c>
      <c r="C84" s="4">
        <v>1</v>
      </c>
      <c r="D84" s="4">
        <v>2006</v>
      </c>
      <c r="E84" s="4">
        <v>6</v>
      </c>
      <c r="F84" s="3" t="s">
        <v>1</v>
      </c>
      <c r="G84" s="5">
        <v>39</v>
      </c>
      <c r="H84" s="7">
        <v>782.25200000000007</v>
      </c>
      <c r="I84" s="22">
        <v>196220.04800000001</v>
      </c>
      <c r="J84" s="22" t="s">
        <v>4</v>
      </c>
      <c r="K84" s="22"/>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25">
      <c r="B85" s="47">
        <f t="shared" si="12"/>
        <v>2049</v>
      </c>
      <c r="C85" s="4">
        <v>2</v>
      </c>
      <c r="D85" s="4">
        <v>2006</v>
      </c>
      <c r="E85" s="4">
        <v>11</v>
      </c>
      <c r="F85" s="3" t="s">
        <v>1</v>
      </c>
      <c r="G85" s="5">
        <v>49</v>
      </c>
      <c r="H85" s="7">
        <v>1288.6176</v>
      </c>
      <c r="I85" s="22">
        <v>323915.8112</v>
      </c>
      <c r="J85" s="22" t="s">
        <v>4</v>
      </c>
      <c r="K85" s="22"/>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7">
        <f t="shared" si="12"/>
        <v>3054</v>
      </c>
      <c r="C86" s="4">
        <v>3</v>
      </c>
      <c r="D86" s="4">
        <v>2007</v>
      </c>
      <c r="E86" s="12">
        <v>5</v>
      </c>
      <c r="F86" s="3" t="s">
        <v>1</v>
      </c>
      <c r="G86" s="4">
        <v>54</v>
      </c>
      <c r="H86" s="7">
        <v>781.0684</v>
      </c>
      <c r="I86" s="22">
        <v>200719.01519999999</v>
      </c>
      <c r="J86" s="22" t="s">
        <v>4</v>
      </c>
      <c r="K86" s="22"/>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7">
        <f t="shared" si="12"/>
        <v>3055</v>
      </c>
      <c r="C87" s="4">
        <v>3</v>
      </c>
      <c r="D87" s="4">
        <v>2007</v>
      </c>
      <c r="E87" s="12">
        <v>5</v>
      </c>
      <c r="F87" s="3" t="s">
        <v>1</v>
      </c>
      <c r="G87" s="4">
        <v>55</v>
      </c>
      <c r="H87" s="7">
        <v>1222.336</v>
      </c>
      <c r="I87" s="22">
        <v>380809.52</v>
      </c>
      <c r="J87" s="22" t="s">
        <v>4</v>
      </c>
      <c r="K87" s="22"/>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7">
        <f t="shared" si="12"/>
        <v>3042</v>
      </c>
      <c r="C88" s="4">
        <v>3</v>
      </c>
      <c r="D88" s="4">
        <v>2007</v>
      </c>
      <c r="E88" s="12">
        <v>7</v>
      </c>
      <c r="F88" s="3" t="s">
        <v>1</v>
      </c>
      <c r="G88" s="4">
        <v>42</v>
      </c>
      <c r="H88" s="7">
        <v>781.0684</v>
      </c>
      <c r="I88" s="22">
        <v>213942.5624</v>
      </c>
      <c r="J88" s="22" t="s">
        <v>4</v>
      </c>
      <c r="K88" s="22"/>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7">
        <f t="shared" si="12"/>
        <v>1038</v>
      </c>
      <c r="C89" s="4">
        <v>1</v>
      </c>
      <c r="D89" s="4">
        <v>2004</v>
      </c>
      <c r="E89" s="4">
        <v>8</v>
      </c>
      <c r="F89" s="3" t="s">
        <v>1</v>
      </c>
      <c r="G89" s="5">
        <v>38</v>
      </c>
      <c r="H89" s="7">
        <v>743.0856</v>
      </c>
      <c r="I89" s="22">
        <v>207581.42720000001</v>
      </c>
      <c r="J89" s="22" t="s">
        <v>4</v>
      </c>
      <c r="K89" s="22"/>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25">
      <c r="B90" s="47">
        <f t="shared" si="12"/>
        <v>2020</v>
      </c>
      <c r="C90" s="4">
        <v>2</v>
      </c>
      <c r="D90" s="4">
        <v>2006</v>
      </c>
      <c r="E90" s="4">
        <v>10</v>
      </c>
      <c r="F90" s="3" t="s">
        <v>1</v>
      </c>
      <c r="G90" s="5">
        <v>20</v>
      </c>
      <c r="H90" s="7">
        <v>785.48</v>
      </c>
      <c r="I90" s="22">
        <v>241671.52000000002</v>
      </c>
      <c r="J90" s="22" t="s">
        <v>4</v>
      </c>
      <c r="K90" s="22"/>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25">
      <c r="B91" s="47">
        <f t="shared" si="12"/>
        <v>2014</v>
      </c>
      <c r="C91" s="4">
        <v>2</v>
      </c>
      <c r="D91" s="4">
        <v>2007</v>
      </c>
      <c r="E91" s="4">
        <v>2</v>
      </c>
      <c r="F91" s="3" t="s">
        <v>1</v>
      </c>
      <c r="G91" s="5">
        <v>14</v>
      </c>
      <c r="H91" s="7">
        <v>1109.2483999999999</v>
      </c>
      <c r="I91" s="22">
        <v>336695.2524</v>
      </c>
      <c r="J91" s="22" t="s">
        <v>4</v>
      </c>
      <c r="K91" s="22"/>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25">
      <c r="B92" s="47">
        <f t="shared" si="12"/>
        <v>3001</v>
      </c>
      <c r="C92" s="4">
        <v>3</v>
      </c>
      <c r="D92" s="5">
        <v>2007</v>
      </c>
      <c r="E92" s="12">
        <v>8</v>
      </c>
      <c r="F92" s="3" t="s">
        <v>1</v>
      </c>
      <c r="G92" s="4">
        <v>1</v>
      </c>
      <c r="H92" s="7">
        <v>579.74879999999996</v>
      </c>
      <c r="I92" s="22">
        <v>171262.6544</v>
      </c>
      <c r="J92" s="22" t="s">
        <v>4</v>
      </c>
      <c r="K92" s="22"/>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25">
      <c r="B93" s="47">
        <f t="shared" si="12"/>
        <v>3043</v>
      </c>
      <c r="C93" s="4">
        <v>3</v>
      </c>
      <c r="D93" s="4">
        <v>2007</v>
      </c>
      <c r="E93" s="12">
        <v>11</v>
      </c>
      <c r="F93" s="3" t="s">
        <v>1</v>
      </c>
      <c r="G93" s="4">
        <v>43</v>
      </c>
      <c r="H93" s="7">
        <v>1128.4012</v>
      </c>
      <c r="I93" s="22">
        <v>299159.1384</v>
      </c>
      <c r="J93" s="22" t="s">
        <v>4</v>
      </c>
      <c r="K93" s="22"/>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25">
      <c r="B94" s="47">
        <f t="shared" si="12"/>
        <v>2016</v>
      </c>
      <c r="C94" s="4">
        <v>2</v>
      </c>
      <c r="D94" s="4">
        <v>2007</v>
      </c>
      <c r="E94" s="4">
        <v>3</v>
      </c>
      <c r="F94" s="3" t="s">
        <v>1</v>
      </c>
      <c r="G94" s="5">
        <v>16</v>
      </c>
      <c r="H94" s="7">
        <v>701.65959999999995</v>
      </c>
      <c r="I94" s="22">
        <v>212265.66799999998</v>
      </c>
      <c r="J94" s="22" t="s">
        <v>4</v>
      </c>
      <c r="K94" s="22"/>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25">
      <c r="B95" s="47">
        <f t="shared" si="12"/>
        <v>4049</v>
      </c>
      <c r="C95" s="4">
        <v>4</v>
      </c>
      <c r="D95" s="4">
        <v>2008</v>
      </c>
      <c r="E95" s="4">
        <v>1</v>
      </c>
      <c r="F95" s="3" t="s">
        <v>1</v>
      </c>
      <c r="G95" s="5">
        <v>49</v>
      </c>
      <c r="H95" s="7">
        <v>1336.93</v>
      </c>
      <c r="I95" s="22">
        <v>388515.14</v>
      </c>
      <c r="J95" s="22" t="s">
        <v>4</v>
      </c>
      <c r="K95" s="22"/>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25">
      <c r="B96" s="47">
        <f t="shared" si="12"/>
        <v>4022</v>
      </c>
      <c r="C96" s="4">
        <v>4</v>
      </c>
      <c r="D96" s="4">
        <v>2007</v>
      </c>
      <c r="E96" s="4">
        <v>8</v>
      </c>
      <c r="F96" s="3" t="s">
        <v>1</v>
      </c>
      <c r="G96" s="5">
        <v>22</v>
      </c>
      <c r="H96" s="7">
        <v>794.51840000000004</v>
      </c>
      <c r="I96" s="22">
        <v>263790.81440000003</v>
      </c>
      <c r="J96" s="22" t="s">
        <v>4</v>
      </c>
      <c r="K96" s="22"/>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25">
      <c r="B97" s="47">
        <f t="shared" si="12"/>
        <v>3059</v>
      </c>
      <c r="C97" s="4">
        <v>3</v>
      </c>
      <c r="D97" s="4">
        <v>2007</v>
      </c>
      <c r="E97" s="12">
        <v>6</v>
      </c>
      <c r="F97" s="3" t="s">
        <v>1</v>
      </c>
      <c r="G97" s="4">
        <v>59</v>
      </c>
      <c r="H97" s="7">
        <v>1171.5488</v>
      </c>
      <c r="I97" s="22">
        <v>367976.45760000002</v>
      </c>
      <c r="J97" s="22" t="s">
        <v>4</v>
      </c>
      <c r="K97" s="22"/>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7">
        <f t="shared" si="12"/>
        <v>4034</v>
      </c>
      <c r="C98" s="4">
        <v>4</v>
      </c>
      <c r="D98" s="4">
        <v>2007</v>
      </c>
      <c r="E98" s="4">
        <v>10</v>
      </c>
      <c r="F98" s="3" t="s">
        <v>1</v>
      </c>
      <c r="G98" s="5">
        <v>34</v>
      </c>
      <c r="H98" s="7">
        <v>794.51840000000004</v>
      </c>
      <c r="I98" s="22">
        <v>243052.59039999999</v>
      </c>
      <c r="J98" s="22" t="s">
        <v>4</v>
      </c>
      <c r="K98" s="22"/>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25">
      <c r="B99" s="47">
        <f t="shared" si="12"/>
        <v>5027</v>
      </c>
      <c r="C99" s="4">
        <v>5</v>
      </c>
      <c r="D99" s="4">
        <v>2007</v>
      </c>
      <c r="E99" s="4">
        <v>11</v>
      </c>
      <c r="F99" s="3" t="s">
        <v>1</v>
      </c>
      <c r="G99" s="5">
        <v>27</v>
      </c>
      <c r="H99" s="7">
        <v>798.28440000000001</v>
      </c>
      <c r="I99" s="22">
        <v>269075.30160000001</v>
      </c>
      <c r="J99" s="22" t="s">
        <v>4</v>
      </c>
      <c r="K99" s="22"/>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25">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25">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25">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25">
      <c r="B103" s="47">
        <f t="shared" si="15"/>
        <v>2024</v>
      </c>
      <c r="C103" s="4">
        <v>2</v>
      </c>
      <c r="D103" s="4">
        <v>2005</v>
      </c>
      <c r="E103" s="4">
        <v>6</v>
      </c>
      <c r="F103" s="3" t="s">
        <v>1</v>
      </c>
      <c r="G103" s="5">
        <v>24</v>
      </c>
      <c r="H103" s="7">
        <v>1604.7463999999998</v>
      </c>
      <c r="I103" s="22">
        <v>456919.45599999995</v>
      </c>
      <c r="J103" s="22" t="s">
        <v>4</v>
      </c>
      <c r="K103" s="22"/>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25">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25">
      <c r="B106" s="47">
        <f t="shared" si="15"/>
        <v>2028</v>
      </c>
      <c r="C106" s="4">
        <v>2</v>
      </c>
      <c r="D106" s="4">
        <v>2007</v>
      </c>
      <c r="E106" s="4">
        <v>4</v>
      </c>
      <c r="F106" s="3" t="s">
        <v>1</v>
      </c>
      <c r="G106" s="5">
        <v>28</v>
      </c>
      <c r="H106" s="7">
        <v>785.48</v>
      </c>
      <c r="I106" s="22">
        <v>195153.16</v>
      </c>
      <c r="J106" s="22" t="s">
        <v>4</v>
      </c>
      <c r="K106" s="22"/>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25">
      <c r="B107" s="47">
        <f t="shared" si="15"/>
        <v>3028</v>
      </c>
      <c r="C107" s="4">
        <v>3</v>
      </c>
      <c r="D107" s="4">
        <v>2007</v>
      </c>
      <c r="E107" s="12">
        <v>7</v>
      </c>
      <c r="F107" s="3" t="s">
        <v>1</v>
      </c>
      <c r="G107" s="4">
        <v>28</v>
      </c>
      <c r="H107" s="7">
        <v>781.0684</v>
      </c>
      <c r="I107" s="22">
        <v>206631.81</v>
      </c>
      <c r="J107" s="22" t="s">
        <v>4</v>
      </c>
      <c r="K107" s="22"/>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25">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25">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25">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25">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25">
      <c r="B115" s="47">
        <f t="shared" si="15"/>
        <v>2035</v>
      </c>
      <c r="C115" s="4">
        <v>2</v>
      </c>
      <c r="D115" s="4">
        <v>2007</v>
      </c>
      <c r="E115" s="4">
        <v>5</v>
      </c>
      <c r="F115" s="3" t="s">
        <v>1</v>
      </c>
      <c r="G115" s="5">
        <v>35</v>
      </c>
      <c r="H115" s="7">
        <v>785.48</v>
      </c>
      <c r="I115" s="22">
        <v>192092.24</v>
      </c>
      <c r="J115" s="22" t="s">
        <v>4</v>
      </c>
      <c r="K115" s="22"/>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25">
      <c r="B116" s="47">
        <f t="shared" si="15"/>
        <v>5025</v>
      </c>
      <c r="C116" s="4">
        <v>5</v>
      </c>
      <c r="D116" s="4">
        <v>2008</v>
      </c>
      <c r="E116" s="4">
        <v>12</v>
      </c>
      <c r="F116" s="3" t="s">
        <v>1</v>
      </c>
      <c r="G116" s="5">
        <v>25</v>
      </c>
      <c r="H116" s="7">
        <v>618.16200000000003</v>
      </c>
      <c r="I116" s="22">
        <v>165430.28200000001</v>
      </c>
      <c r="J116" s="22" t="s">
        <v>4</v>
      </c>
      <c r="K116" s="22"/>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25">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7">
        <f t="shared" si="15"/>
        <v>5039</v>
      </c>
      <c r="C121" s="4">
        <v>5</v>
      </c>
      <c r="D121" s="4">
        <v>2008</v>
      </c>
      <c r="E121" s="4">
        <v>5</v>
      </c>
      <c r="F121" s="3" t="s">
        <v>1</v>
      </c>
      <c r="G121" s="5">
        <v>39</v>
      </c>
      <c r="H121" s="7">
        <v>798.28440000000001</v>
      </c>
      <c r="I121" s="22">
        <v>195874.94399999999</v>
      </c>
      <c r="J121" s="22" t="s">
        <v>4</v>
      </c>
      <c r="K121" s="22"/>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25">
      <c r="B122" s="47">
        <f t="shared" si="15"/>
        <v>5030</v>
      </c>
      <c r="C122" s="4">
        <v>5</v>
      </c>
      <c r="D122" s="4">
        <v>2010</v>
      </c>
      <c r="E122" s="4">
        <v>5</v>
      </c>
      <c r="F122" s="3" t="s">
        <v>1</v>
      </c>
      <c r="G122" s="5">
        <v>30</v>
      </c>
      <c r="H122" s="7">
        <v>1057.9232</v>
      </c>
      <c r="I122" s="22">
        <v>357538.19519999996</v>
      </c>
      <c r="J122" s="22" t="s">
        <v>4</v>
      </c>
      <c r="K122" s="22"/>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25">
      <c r="B123" s="47">
        <f t="shared" si="15"/>
        <v>3041</v>
      </c>
      <c r="C123" s="4">
        <v>3</v>
      </c>
      <c r="D123" s="4">
        <v>2008</v>
      </c>
      <c r="E123" s="12">
        <v>1</v>
      </c>
      <c r="F123" s="3" t="s">
        <v>1</v>
      </c>
      <c r="G123" s="4">
        <v>41</v>
      </c>
      <c r="H123" s="7">
        <v>781.0684</v>
      </c>
      <c r="I123" s="22">
        <v>239248.7512</v>
      </c>
      <c r="J123" s="22" t="s">
        <v>4</v>
      </c>
      <c r="K123" s="22"/>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25">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7">
        <f t="shared" si="15"/>
        <v>4028</v>
      </c>
      <c r="C125" s="4">
        <v>4</v>
      </c>
      <c r="D125" s="4">
        <v>2007</v>
      </c>
      <c r="E125" s="4">
        <v>2</v>
      </c>
      <c r="F125" s="3" t="s">
        <v>1</v>
      </c>
      <c r="G125" s="5">
        <v>28</v>
      </c>
      <c r="H125" s="7">
        <v>794.51840000000004</v>
      </c>
      <c r="I125" s="22">
        <v>248422.66399999999</v>
      </c>
      <c r="J125" s="22" t="s">
        <v>4</v>
      </c>
      <c r="K125" s="22"/>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25">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25">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25">
      <c r="B129" s="47">
        <f t="shared" si="15"/>
        <v>4031</v>
      </c>
      <c r="C129" s="4">
        <v>4</v>
      </c>
      <c r="D129" s="4">
        <v>2007</v>
      </c>
      <c r="E129" s="4">
        <v>6</v>
      </c>
      <c r="F129" s="3" t="s">
        <v>1</v>
      </c>
      <c r="G129" s="5">
        <v>31</v>
      </c>
      <c r="H129" s="7">
        <v>733.18639999999994</v>
      </c>
      <c r="I129" s="22">
        <v>200678.75119999997</v>
      </c>
      <c r="J129" s="22" t="s">
        <v>4</v>
      </c>
      <c r="K129" s="22"/>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25">
      <c r="B130" s="47">
        <f t="shared" si="15"/>
        <v>4019</v>
      </c>
      <c r="C130" s="4">
        <v>4</v>
      </c>
      <c r="D130" s="4">
        <v>2007</v>
      </c>
      <c r="E130" s="4">
        <v>12</v>
      </c>
      <c r="F130" s="3" t="s">
        <v>1</v>
      </c>
      <c r="G130" s="5">
        <v>19</v>
      </c>
      <c r="H130" s="7">
        <v>733.18639999999994</v>
      </c>
      <c r="I130" s="22">
        <v>226578.51199999999</v>
      </c>
      <c r="J130" s="22" t="s">
        <v>4</v>
      </c>
      <c r="K130" s="22"/>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25">
      <c r="B131" s="47">
        <f t="shared" si="15"/>
        <v>4029</v>
      </c>
      <c r="C131" s="4">
        <v>4</v>
      </c>
      <c r="D131" s="4">
        <v>2007</v>
      </c>
      <c r="E131" s="4">
        <v>11</v>
      </c>
      <c r="F131" s="3" t="s">
        <v>1</v>
      </c>
      <c r="G131" s="5">
        <v>29</v>
      </c>
      <c r="H131" s="7">
        <v>794.51840000000004</v>
      </c>
      <c r="I131" s="22">
        <v>200148.89440000002</v>
      </c>
      <c r="J131" s="22" t="s">
        <v>4</v>
      </c>
      <c r="K131" s="22"/>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25">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25">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25">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25">
      <c r="B136" s="47">
        <f t="shared" si="18"/>
        <v>5021</v>
      </c>
      <c r="C136" s="4">
        <v>5</v>
      </c>
      <c r="D136" s="4">
        <v>2008</v>
      </c>
      <c r="E136" s="4">
        <v>12</v>
      </c>
      <c r="F136" s="3" t="s">
        <v>1</v>
      </c>
      <c r="G136" s="5">
        <v>21</v>
      </c>
      <c r="H136" s="7">
        <v>798.28440000000001</v>
      </c>
      <c r="I136" s="22">
        <v>234750.58600000001</v>
      </c>
      <c r="J136" s="22" t="s">
        <v>4</v>
      </c>
      <c r="K136" s="22"/>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25">
      <c r="B137" s="47">
        <f t="shared" si="18"/>
        <v>5022</v>
      </c>
      <c r="C137" s="4">
        <v>5</v>
      </c>
      <c r="D137" s="4">
        <v>2008</v>
      </c>
      <c r="E137" s="4">
        <v>12</v>
      </c>
      <c r="F137" s="3" t="s">
        <v>1</v>
      </c>
      <c r="G137" s="5">
        <v>22</v>
      </c>
      <c r="H137" s="7">
        <v>798.28440000000001</v>
      </c>
      <c r="I137" s="22">
        <v>287466.41159999999</v>
      </c>
      <c r="J137" s="22" t="s">
        <v>4</v>
      </c>
      <c r="K137" s="22"/>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25">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25">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25">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7">
        <f t="shared" si="18"/>
        <v>2023</v>
      </c>
      <c r="C141" s="4">
        <v>2</v>
      </c>
      <c r="D141" s="4">
        <v>2005</v>
      </c>
      <c r="E141" s="4">
        <v>12</v>
      </c>
      <c r="F141" s="3" t="s">
        <v>1</v>
      </c>
      <c r="G141" s="5">
        <v>23</v>
      </c>
      <c r="H141" s="7">
        <v>723.8252</v>
      </c>
      <c r="I141" s="22">
        <v>219373.4056</v>
      </c>
      <c r="J141" s="22" t="s">
        <v>4</v>
      </c>
      <c r="K141" s="22"/>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25">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25">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25">
      <c r="B144" s="47">
        <f t="shared" si="18"/>
        <v>2030</v>
      </c>
      <c r="C144" s="4">
        <v>2</v>
      </c>
      <c r="D144" s="4">
        <v>2005</v>
      </c>
      <c r="E144" s="4">
        <v>12</v>
      </c>
      <c r="F144" s="3" t="s">
        <v>1</v>
      </c>
      <c r="G144" s="5">
        <v>30</v>
      </c>
      <c r="H144" s="7">
        <v>723.8252</v>
      </c>
      <c r="I144" s="22">
        <v>214341.3364</v>
      </c>
      <c r="J144" s="22" t="s">
        <v>4</v>
      </c>
      <c r="K144" s="22"/>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25">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7">
        <f t="shared" si="18"/>
        <v>5050</v>
      </c>
      <c r="C146" s="4">
        <v>5</v>
      </c>
      <c r="D146" s="4">
        <v>2007</v>
      </c>
      <c r="E146" s="4">
        <v>11</v>
      </c>
      <c r="F146" s="3" t="s">
        <v>1</v>
      </c>
      <c r="G146" s="5">
        <v>50</v>
      </c>
      <c r="H146" s="7">
        <v>1093.0008</v>
      </c>
      <c r="I146" s="22">
        <v>390494.27120000002</v>
      </c>
      <c r="J146" s="22" t="s">
        <v>4</v>
      </c>
      <c r="K146" s="22"/>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25">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25">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25">
      <c r="B153" s="47">
        <f t="shared" si="18"/>
        <v>2021</v>
      </c>
      <c r="C153" s="4">
        <v>2</v>
      </c>
      <c r="D153" s="4">
        <v>2007</v>
      </c>
      <c r="E153" s="4">
        <v>4</v>
      </c>
      <c r="F153" s="3" t="s">
        <v>1</v>
      </c>
      <c r="G153" s="5">
        <v>21</v>
      </c>
      <c r="H153" s="7">
        <v>785.48</v>
      </c>
      <c r="I153" s="22">
        <v>217748.48000000001</v>
      </c>
      <c r="J153" s="22" t="s">
        <v>4</v>
      </c>
      <c r="K153" s="22"/>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25">
      <c r="B154" s="47">
        <f t="shared" si="18"/>
        <v>2027</v>
      </c>
      <c r="C154" s="4">
        <v>2</v>
      </c>
      <c r="D154" s="4">
        <v>2007</v>
      </c>
      <c r="E154" s="4">
        <v>4</v>
      </c>
      <c r="F154" s="3" t="s">
        <v>1</v>
      </c>
      <c r="G154" s="5">
        <v>27</v>
      </c>
      <c r="H154" s="7">
        <v>785.48</v>
      </c>
      <c r="I154" s="22">
        <v>247739.44</v>
      </c>
      <c r="J154" s="22" t="s">
        <v>4</v>
      </c>
      <c r="K154" s="22"/>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25">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25">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25">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25">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25">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25">
      <c r="B160" s="47">
        <f t="shared" si="18"/>
        <v>5041</v>
      </c>
      <c r="C160" s="4">
        <v>5</v>
      </c>
      <c r="D160" s="4">
        <v>2007</v>
      </c>
      <c r="E160" s="4">
        <v>11</v>
      </c>
      <c r="F160" s="3" t="s">
        <v>1</v>
      </c>
      <c r="G160" s="5">
        <v>41</v>
      </c>
      <c r="H160" s="7">
        <v>798.28440000000001</v>
      </c>
      <c r="I160" s="22">
        <v>263123.42080000002</v>
      </c>
      <c r="J160" s="22" t="s">
        <v>4</v>
      </c>
      <c r="K160" s="22"/>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7">
        <f t="shared" si="18"/>
        <v>5036</v>
      </c>
      <c r="C161" s="4">
        <v>5</v>
      </c>
      <c r="D161" s="4">
        <v>2007</v>
      </c>
      <c r="E161" s="4">
        <v>11</v>
      </c>
      <c r="F161" s="3" t="s">
        <v>1</v>
      </c>
      <c r="G161" s="5">
        <v>36</v>
      </c>
      <c r="H161" s="7">
        <v>1057.9232</v>
      </c>
      <c r="I161" s="22">
        <v>286433.57279999997</v>
      </c>
      <c r="J161" s="22" t="s">
        <v>4</v>
      </c>
      <c r="K161" s="22"/>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25">
      <c r="B162" s="47">
        <f t="shared" si="18"/>
        <v>2037</v>
      </c>
      <c r="C162" s="4">
        <v>2</v>
      </c>
      <c r="D162" s="4">
        <v>2006</v>
      </c>
      <c r="E162" s="4">
        <v>9</v>
      </c>
      <c r="F162" s="3" t="s">
        <v>1</v>
      </c>
      <c r="G162" s="5">
        <v>37</v>
      </c>
      <c r="H162" s="7">
        <v>723.8252</v>
      </c>
      <c r="I162" s="22">
        <v>229581.7836</v>
      </c>
      <c r="J162" s="22" t="s">
        <v>4</v>
      </c>
      <c r="K162" s="22"/>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25">
      <c r="B164" s="47">
        <f t="shared" si="18"/>
        <v>4016</v>
      </c>
      <c r="C164" s="4">
        <v>4</v>
      </c>
      <c r="D164" s="4">
        <v>2007</v>
      </c>
      <c r="E164" s="4">
        <v>11</v>
      </c>
      <c r="F164" s="3" t="s">
        <v>1</v>
      </c>
      <c r="G164" s="5">
        <v>16</v>
      </c>
      <c r="H164" s="7">
        <v>794.51840000000004</v>
      </c>
      <c r="I164" s="22">
        <v>244820.66720000003</v>
      </c>
      <c r="J164" s="22" t="s">
        <v>4</v>
      </c>
      <c r="K164" s="22"/>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25">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25">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25">
      <c r="B167" s="47">
        <f t="shared" si="23"/>
        <v>2013</v>
      </c>
      <c r="C167" s="4">
        <v>2</v>
      </c>
      <c r="D167" s="4">
        <v>2007</v>
      </c>
      <c r="E167" s="4">
        <v>3</v>
      </c>
      <c r="F167" s="3" t="s">
        <v>1</v>
      </c>
      <c r="G167" s="5">
        <v>13</v>
      </c>
      <c r="H167" s="7">
        <v>785.48</v>
      </c>
      <c r="I167" s="22">
        <v>236639.56</v>
      </c>
      <c r="J167" s="22" t="s">
        <v>4</v>
      </c>
      <c r="K167" s="22"/>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25">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25">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25">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25">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25">
      <c r="B172" s="47">
        <f t="shared" si="23"/>
        <v>3005</v>
      </c>
      <c r="C172" s="4">
        <v>3</v>
      </c>
      <c r="D172" s="4">
        <v>2006</v>
      </c>
      <c r="E172" s="14">
        <v>3</v>
      </c>
      <c r="F172" s="3" t="s">
        <v>1</v>
      </c>
      <c r="G172" s="4">
        <v>5</v>
      </c>
      <c r="H172" s="7">
        <v>781.0684</v>
      </c>
      <c r="I172" s="22">
        <v>258015.61439999999</v>
      </c>
      <c r="J172" s="22" t="s">
        <v>4</v>
      </c>
      <c r="K172" s="22"/>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25">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25">
      <c r="B175" s="47">
        <f t="shared" si="23"/>
        <v>3004</v>
      </c>
      <c r="C175" s="4">
        <v>3</v>
      </c>
      <c r="D175" s="4">
        <v>2007</v>
      </c>
      <c r="E175" s="12">
        <v>8</v>
      </c>
      <c r="F175" s="3" t="s">
        <v>1</v>
      </c>
      <c r="G175" s="4">
        <v>4</v>
      </c>
      <c r="H175" s="7">
        <v>781.0684</v>
      </c>
      <c r="I175" s="22">
        <v>210038.6992</v>
      </c>
      <c r="J175" s="22" t="s">
        <v>4</v>
      </c>
      <c r="K175" s="22"/>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25">
      <c r="B176" s="47">
        <f t="shared" si="23"/>
        <v>3012</v>
      </c>
      <c r="C176" s="4">
        <v>3</v>
      </c>
      <c r="D176" s="4">
        <v>2007</v>
      </c>
      <c r="E176" s="12">
        <v>10</v>
      </c>
      <c r="F176" s="3" t="s">
        <v>1</v>
      </c>
      <c r="G176" s="4">
        <v>12</v>
      </c>
      <c r="H176" s="7">
        <v>781.0684</v>
      </c>
      <c r="I176" s="22">
        <v>210824.0576</v>
      </c>
      <c r="J176" s="22" t="s">
        <v>4</v>
      </c>
      <c r="K176" s="22"/>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25">
      <c r="B177" s="47">
        <f t="shared" si="23"/>
        <v>3048</v>
      </c>
      <c r="C177" s="4">
        <v>3</v>
      </c>
      <c r="D177" s="4">
        <v>2007</v>
      </c>
      <c r="E177" s="12">
        <v>10</v>
      </c>
      <c r="F177" s="3" t="s">
        <v>1</v>
      </c>
      <c r="G177" s="4">
        <v>48</v>
      </c>
      <c r="H177" s="7">
        <v>781.0684</v>
      </c>
      <c r="I177" s="22">
        <v>249075.6568</v>
      </c>
      <c r="J177" s="22" t="s">
        <v>4</v>
      </c>
      <c r="K177" s="22"/>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25">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25">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25">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25">
      <c r="B181" s="47">
        <f t="shared" si="23"/>
        <v>3009</v>
      </c>
      <c r="C181" s="4">
        <v>3</v>
      </c>
      <c r="D181" s="4">
        <v>2006</v>
      </c>
      <c r="E181" s="14">
        <v>5</v>
      </c>
      <c r="F181" s="3" t="s">
        <v>1</v>
      </c>
      <c r="G181" s="4">
        <v>9</v>
      </c>
      <c r="H181" s="7">
        <v>743.40840000000003</v>
      </c>
      <c r="I181" s="22">
        <v>222867.42080000002</v>
      </c>
      <c r="J181" s="22" t="s">
        <v>4</v>
      </c>
      <c r="K181" s="22"/>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25">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0</v>
      </c>
      <c r="G185" s="5">
        <v>5</v>
      </c>
      <c r="H185" s="7">
        <v>410.70920000000001</v>
      </c>
      <c r="I185" s="22">
        <v>117564.0716</v>
      </c>
      <c r="J185" s="22" t="s">
        <v>4</v>
      </c>
      <c r="K185" s="22"/>
      <c r="L185" s="3" t="s">
        <v>497</v>
      </c>
      <c r="M185" s="3" t="s">
        <v>181</v>
      </c>
      <c r="N185" s="51" t="s">
        <v>498</v>
      </c>
      <c r="O185" s="51" t="s">
        <v>479</v>
      </c>
      <c r="P185" s="1" t="s">
        <v>555</v>
      </c>
      <c r="Q185" s="1" t="s">
        <v>555</v>
      </c>
      <c r="R185" s="1" t="s">
        <v>555</v>
      </c>
      <c r="S185" s="49"/>
      <c r="T185" s="49"/>
      <c r="U185" s="1" t="s">
        <v>555</v>
      </c>
      <c r="V185" s="3" t="s">
        <v>5</v>
      </c>
      <c r="W185" s="3" t="s">
        <v>14</v>
      </c>
      <c r="X185" s="3" t="s">
        <v>35</v>
      </c>
      <c r="Y185" s="4">
        <v>5</v>
      </c>
      <c r="Z185" s="3" t="s">
        <v>36</v>
      </c>
      <c r="AA185" s="3" t="s">
        <v>40</v>
      </c>
    </row>
    <row r="186" spans="2:27" ht="14.25" customHeight="1" x14ac:dyDescent="0.25">
      <c r="B186" s="47">
        <v>1009</v>
      </c>
      <c r="C186" s="4">
        <v>1</v>
      </c>
      <c r="D186" s="4">
        <v>2004</v>
      </c>
      <c r="E186" s="4">
        <v>11</v>
      </c>
      <c r="F186" s="3" t="s">
        <v>0</v>
      </c>
      <c r="G186" s="5">
        <v>9</v>
      </c>
      <c r="H186" s="7">
        <v>1200.82</v>
      </c>
      <c r="I186" s="22">
        <v>317196.39999999997</v>
      </c>
      <c r="J186" s="22" t="s">
        <v>4</v>
      </c>
      <c r="K186" s="22"/>
      <c r="L186" s="3" t="s">
        <v>48</v>
      </c>
      <c r="M186" s="3" t="s">
        <v>181</v>
      </c>
      <c r="N186" s="9" t="s">
        <v>480</v>
      </c>
      <c r="O186" s="10" t="s">
        <v>479</v>
      </c>
      <c r="P186" s="1" t="s">
        <v>555</v>
      </c>
      <c r="Q186" s="1" t="s">
        <v>555</v>
      </c>
      <c r="R186" s="1" t="s">
        <v>555</v>
      </c>
      <c r="S186" s="1"/>
      <c r="T186" s="1"/>
      <c r="U186" s="1" t="s">
        <v>555</v>
      </c>
      <c r="V186" s="3" t="s">
        <v>5</v>
      </c>
      <c r="W186" s="3" t="s">
        <v>15</v>
      </c>
      <c r="X186" s="3" t="s">
        <v>35</v>
      </c>
      <c r="Y186" s="4">
        <v>5</v>
      </c>
      <c r="Z186" s="3" t="s">
        <v>36</v>
      </c>
      <c r="AA186" s="3" t="s">
        <v>525</v>
      </c>
    </row>
    <row r="187" spans="2:27" ht="14.25" customHeight="1" x14ac:dyDescent="0.25">
      <c r="B187" s="47">
        <v>1009</v>
      </c>
      <c r="C187" s="4">
        <v>1</v>
      </c>
      <c r="D187" s="4">
        <v>2004</v>
      </c>
      <c r="E187" s="4">
        <v>11</v>
      </c>
      <c r="F187" s="3" t="s">
        <v>0</v>
      </c>
      <c r="G187" s="5">
        <v>10</v>
      </c>
      <c r="H187" s="7">
        <v>800.96</v>
      </c>
      <c r="I187" s="22">
        <v>264142.16000000003</v>
      </c>
      <c r="J187" s="22" t="s">
        <v>4</v>
      </c>
      <c r="K187" s="22"/>
      <c r="L187" s="3" t="s">
        <v>48</v>
      </c>
      <c r="M187" s="3" t="s">
        <v>181</v>
      </c>
      <c r="N187" s="9" t="s">
        <v>480</v>
      </c>
      <c r="O187" s="10" t="s">
        <v>479</v>
      </c>
      <c r="P187" s="1" t="s">
        <v>555</v>
      </c>
      <c r="Q187" s="1" t="s">
        <v>555</v>
      </c>
      <c r="R187" s="1" t="s">
        <v>555</v>
      </c>
      <c r="S187" s="1"/>
      <c r="T187" s="1"/>
      <c r="U187" s="1" t="s">
        <v>555</v>
      </c>
      <c r="V187" s="3" t="s">
        <v>5</v>
      </c>
      <c r="W187" s="3" t="s">
        <v>15</v>
      </c>
      <c r="X187" s="3" t="s">
        <v>35</v>
      </c>
      <c r="Y187" s="4">
        <v>4</v>
      </c>
      <c r="Z187" s="3" t="s">
        <v>36</v>
      </c>
      <c r="AA187" s="3" t="s">
        <v>525</v>
      </c>
    </row>
    <row r="188" spans="2:27" ht="14.25" customHeight="1" x14ac:dyDescent="0.25">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214</v>
      </c>
      <c r="O188" s="11" t="s">
        <v>479</v>
      </c>
      <c r="P188" s="1" t="s">
        <v>555</v>
      </c>
      <c r="Q188" s="1" t="s">
        <v>555</v>
      </c>
      <c r="R188" s="1" t="s">
        <v>555</v>
      </c>
      <c r="S188" s="1"/>
      <c r="T188" s="1"/>
      <c r="U188" s="1" t="s">
        <v>555</v>
      </c>
      <c r="V188" s="3" t="s">
        <v>5</v>
      </c>
      <c r="W188" s="3" t="s">
        <v>15</v>
      </c>
      <c r="X188" s="3" t="s">
        <v>35</v>
      </c>
      <c r="Y188" s="4">
        <v>5</v>
      </c>
      <c r="Z188" s="3" t="s">
        <v>37</v>
      </c>
      <c r="AA188" s="3" t="s">
        <v>525</v>
      </c>
    </row>
    <row r="189" spans="2:27" ht="14.25" customHeight="1" x14ac:dyDescent="0.25">
      <c r="B189" s="47">
        <f t="shared" si="26"/>
        <v>1007</v>
      </c>
      <c r="C189" s="4">
        <v>1</v>
      </c>
      <c r="D189" s="4">
        <v>2005</v>
      </c>
      <c r="E189" s="4">
        <v>12</v>
      </c>
      <c r="F189" s="3" t="s">
        <v>1</v>
      </c>
      <c r="G189" s="5">
        <v>7</v>
      </c>
      <c r="H189" s="7">
        <v>775.6884</v>
      </c>
      <c r="I189" s="22">
        <v>250312.5344</v>
      </c>
      <c r="J189" s="22" t="s">
        <v>4</v>
      </c>
      <c r="K189" s="22"/>
      <c r="L189" s="3" t="s">
        <v>64</v>
      </c>
      <c r="M189" s="3" t="s">
        <v>181</v>
      </c>
      <c r="N189" s="11" t="s">
        <v>227</v>
      </c>
      <c r="O189" s="11" t="s">
        <v>479</v>
      </c>
      <c r="P189" s="1" t="s">
        <v>555</v>
      </c>
      <c r="Q189" s="1" t="s">
        <v>555</v>
      </c>
      <c r="R189" s="1" t="s">
        <v>555</v>
      </c>
      <c r="S189" s="1"/>
      <c r="T189" s="1"/>
      <c r="U189" s="1" t="s">
        <v>555</v>
      </c>
      <c r="V189" s="3" t="s">
        <v>5</v>
      </c>
      <c r="W189" s="3" t="s">
        <v>15</v>
      </c>
      <c r="X189" s="3" t="s">
        <v>35</v>
      </c>
      <c r="Y189" s="4">
        <v>1</v>
      </c>
      <c r="Z189" s="3" t="s">
        <v>37</v>
      </c>
      <c r="AA189" s="3" t="s">
        <v>525</v>
      </c>
    </row>
    <row r="190" spans="2:27" ht="14.25" customHeight="1" x14ac:dyDescent="0.25">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227</v>
      </c>
      <c r="O190" s="11" t="s">
        <v>479</v>
      </c>
      <c r="P190" s="1" t="s">
        <v>555</v>
      </c>
      <c r="Q190" s="1" t="s">
        <v>555</v>
      </c>
      <c r="R190" s="1" t="s">
        <v>555</v>
      </c>
      <c r="S190" s="1"/>
      <c r="T190" s="1"/>
      <c r="U190" s="1" t="s">
        <v>555</v>
      </c>
      <c r="V190" s="3" t="s">
        <v>5</v>
      </c>
      <c r="W190" s="3" t="s">
        <v>14</v>
      </c>
      <c r="X190" s="3" t="s">
        <v>35</v>
      </c>
      <c r="Y190" s="4">
        <v>1</v>
      </c>
      <c r="Z190" s="3" t="s">
        <v>37</v>
      </c>
      <c r="AA190" s="3" t="s">
        <v>525</v>
      </c>
    </row>
    <row r="191" spans="2:27" ht="14.25" customHeight="1" x14ac:dyDescent="0.25">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481</v>
      </c>
      <c r="O191" s="11" t="s">
        <v>479</v>
      </c>
      <c r="P191" s="1" t="s">
        <v>555</v>
      </c>
      <c r="Q191" s="1" t="s">
        <v>555</v>
      </c>
      <c r="R191" s="1" t="s">
        <v>555</v>
      </c>
      <c r="S191" s="1"/>
      <c r="T191" s="1"/>
      <c r="U191" s="1" t="s">
        <v>555</v>
      </c>
      <c r="V191" s="3" t="s">
        <v>5</v>
      </c>
      <c r="W191" s="3" t="s">
        <v>14</v>
      </c>
      <c r="X191" s="3" t="s">
        <v>35</v>
      </c>
      <c r="Y191" s="4">
        <v>5</v>
      </c>
      <c r="Z191" s="3" t="s">
        <v>36</v>
      </c>
      <c r="AA191" s="3" t="s">
        <v>525</v>
      </c>
    </row>
    <row r="192" spans="2:27" ht="14.25" customHeight="1" x14ac:dyDescent="0.25">
      <c r="B192" s="47">
        <f t="shared" si="26"/>
        <v>2001</v>
      </c>
      <c r="C192" s="4">
        <v>2</v>
      </c>
      <c r="D192" s="4">
        <v>2004</v>
      </c>
      <c r="E192" s="4">
        <v>3</v>
      </c>
      <c r="F192" s="3" t="s">
        <v>1</v>
      </c>
      <c r="G192" s="5">
        <v>1</v>
      </c>
      <c r="H192" s="7">
        <v>587.2808</v>
      </c>
      <c r="I192" s="22">
        <v>169158.29440000001</v>
      </c>
      <c r="J192" s="22" t="s">
        <v>4</v>
      </c>
      <c r="K192" s="22"/>
      <c r="L192" s="3" t="s">
        <v>503</v>
      </c>
      <c r="M192" s="3" t="s">
        <v>181</v>
      </c>
      <c r="N192" s="11" t="s">
        <v>409</v>
      </c>
      <c r="O192" s="11" t="s">
        <v>479</v>
      </c>
      <c r="P192" s="1" t="s">
        <v>555</v>
      </c>
      <c r="Q192" s="1" t="s">
        <v>555</v>
      </c>
      <c r="R192" s="1" t="s">
        <v>555</v>
      </c>
      <c r="S192" s="1"/>
      <c r="T192" s="1"/>
      <c r="U192" s="1" t="s">
        <v>555</v>
      </c>
      <c r="V192" s="3" t="s">
        <v>5</v>
      </c>
      <c r="W192" s="3" t="s">
        <v>14</v>
      </c>
      <c r="X192" s="3" t="s">
        <v>34</v>
      </c>
      <c r="Y192" s="4">
        <v>3</v>
      </c>
      <c r="Z192" s="3" t="s">
        <v>37</v>
      </c>
      <c r="AA192" s="11" t="s">
        <v>525</v>
      </c>
    </row>
    <row r="193" spans="2:27" ht="14.25" customHeight="1" x14ac:dyDescent="0.25">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518</v>
      </c>
      <c r="O193" s="11" t="s">
        <v>479</v>
      </c>
      <c r="P193" s="1" t="s">
        <v>555</v>
      </c>
      <c r="Q193" s="1" t="s">
        <v>555</v>
      </c>
      <c r="R193" s="1" t="s">
        <v>555</v>
      </c>
      <c r="S193" s="1"/>
      <c r="T193" s="1"/>
      <c r="U193" s="1" t="s">
        <v>555</v>
      </c>
      <c r="V193" s="3" t="s">
        <v>6</v>
      </c>
      <c r="W193" s="3" t="s">
        <v>14</v>
      </c>
      <c r="X193" s="3" t="s">
        <v>35</v>
      </c>
      <c r="Y193" s="4">
        <v>5</v>
      </c>
      <c r="Z193" s="3" t="s">
        <v>36</v>
      </c>
      <c r="AA193" s="3" t="s">
        <v>525</v>
      </c>
    </row>
    <row r="194" spans="2:27" ht="14.25" customHeight="1" x14ac:dyDescent="0.25">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518</v>
      </c>
      <c r="O194" s="11" t="s">
        <v>479</v>
      </c>
      <c r="P194" s="1" t="s">
        <v>555</v>
      </c>
      <c r="Q194" s="1" t="s">
        <v>555</v>
      </c>
      <c r="R194" s="1" t="s">
        <v>555</v>
      </c>
      <c r="S194" s="1"/>
      <c r="T194" s="1"/>
      <c r="U194" s="1" t="s">
        <v>555</v>
      </c>
      <c r="V194" s="3" t="s">
        <v>6</v>
      </c>
      <c r="W194" s="3" t="s">
        <v>14</v>
      </c>
      <c r="X194" s="3" t="s">
        <v>35</v>
      </c>
      <c r="Y194" s="4">
        <v>5</v>
      </c>
      <c r="Z194" s="3" t="s">
        <v>36</v>
      </c>
      <c r="AA194" s="3" t="s">
        <v>525</v>
      </c>
    </row>
    <row r="195" spans="2:27" ht="14.25" customHeight="1" x14ac:dyDescent="0.25">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518</v>
      </c>
      <c r="O195" s="11" t="s">
        <v>479</v>
      </c>
      <c r="P195" s="1" t="s">
        <v>555</v>
      </c>
      <c r="Q195" s="1" t="s">
        <v>555</v>
      </c>
      <c r="R195" s="1" t="s">
        <v>555</v>
      </c>
      <c r="S195" s="1"/>
      <c r="T195" s="1"/>
      <c r="U195" s="1" t="s">
        <v>555</v>
      </c>
      <c r="V195" s="3" t="s">
        <v>6</v>
      </c>
      <c r="W195" s="3" t="s">
        <v>14</v>
      </c>
      <c r="X195" s="3" t="s">
        <v>35</v>
      </c>
      <c r="Y195" s="4">
        <v>5</v>
      </c>
      <c r="Z195" s="3" t="s">
        <v>36</v>
      </c>
      <c r="AA195" s="3" t="s">
        <v>525</v>
      </c>
    </row>
    <row r="196" spans="2:27" ht="14.25" customHeight="1" x14ac:dyDescent="0.25">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518</v>
      </c>
      <c r="O196" s="11" t="s">
        <v>479</v>
      </c>
      <c r="P196" s="1" t="s">
        <v>555</v>
      </c>
      <c r="Q196" s="1" t="s">
        <v>555</v>
      </c>
      <c r="R196" s="1" t="s">
        <v>555</v>
      </c>
      <c r="S196" s="1"/>
      <c r="T196" s="1"/>
      <c r="U196" s="1" t="s">
        <v>555</v>
      </c>
      <c r="V196" s="3" t="s">
        <v>6</v>
      </c>
      <c r="W196" s="3" t="s">
        <v>14</v>
      </c>
      <c r="X196" s="3" t="s">
        <v>35</v>
      </c>
      <c r="Y196" s="4">
        <v>5</v>
      </c>
      <c r="Z196" s="3" t="s">
        <v>36</v>
      </c>
      <c r="AA196" s="3" t="s">
        <v>525</v>
      </c>
    </row>
    <row r="197" spans="2:27" ht="14.25" customHeight="1" x14ac:dyDescent="0.25">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518</v>
      </c>
      <c r="O197" s="11" t="s">
        <v>479</v>
      </c>
      <c r="P197" s="1" t="s">
        <v>555</v>
      </c>
      <c r="Q197" s="1" t="s">
        <v>555</v>
      </c>
      <c r="R197" s="1" t="s">
        <v>555</v>
      </c>
      <c r="S197" s="1"/>
      <c r="T197" s="1"/>
      <c r="U197" s="1" t="s">
        <v>555</v>
      </c>
      <c r="V197" s="3" t="s">
        <v>6</v>
      </c>
      <c r="W197" s="3" t="s">
        <v>14</v>
      </c>
      <c r="X197" s="3" t="s">
        <v>35</v>
      </c>
      <c r="Y197" s="4">
        <v>5</v>
      </c>
      <c r="Z197" s="3" t="s">
        <v>36</v>
      </c>
      <c r="AA197" s="3" t="s">
        <v>525</v>
      </c>
    </row>
    <row r="198" spans="2:27" ht="14.25" customHeight="1" x14ac:dyDescent="0.25">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518</v>
      </c>
      <c r="O198" s="11" t="s">
        <v>479</v>
      </c>
      <c r="P198" s="1" t="s">
        <v>555</v>
      </c>
      <c r="Q198" s="1" t="s">
        <v>555</v>
      </c>
      <c r="R198" s="1" t="s">
        <v>555</v>
      </c>
      <c r="S198" s="1"/>
      <c r="T198" s="1"/>
      <c r="U198" s="1" t="s">
        <v>555</v>
      </c>
      <c r="V198" s="3" t="s">
        <v>6</v>
      </c>
      <c r="W198" s="3" t="s">
        <v>14</v>
      </c>
      <c r="X198" s="3" t="s">
        <v>35</v>
      </c>
      <c r="Y198" s="4">
        <v>5</v>
      </c>
      <c r="Z198" s="3" t="s">
        <v>36</v>
      </c>
      <c r="AA198" s="3" t="s">
        <v>525</v>
      </c>
    </row>
    <row r="199" spans="2:27" ht="14.25" customHeight="1" x14ac:dyDescent="0.25">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518</v>
      </c>
      <c r="O199" s="11" t="s">
        <v>479</v>
      </c>
      <c r="P199" s="1" t="s">
        <v>555</v>
      </c>
      <c r="Q199" s="1" t="s">
        <v>555</v>
      </c>
      <c r="R199" s="1" t="s">
        <v>555</v>
      </c>
      <c r="S199" s="1"/>
      <c r="T199" s="1"/>
      <c r="U199" s="1" t="s">
        <v>555</v>
      </c>
      <c r="V199" s="3" t="s">
        <v>6</v>
      </c>
      <c r="W199" s="3" t="s">
        <v>14</v>
      </c>
      <c r="X199" s="3" t="s">
        <v>35</v>
      </c>
      <c r="Y199" s="4">
        <v>5</v>
      </c>
      <c r="Z199" s="3" t="s">
        <v>36</v>
      </c>
      <c r="AA199" s="3" t="s">
        <v>525</v>
      </c>
    </row>
    <row r="200" spans="2:27" ht="14.25" customHeight="1" x14ac:dyDescent="0.25">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518</v>
      </c>
      <c r="O200" s="11" t="s">
        <v>479</v>
      </c>
      <c r="P200" s="1" t="s">
        <v>555</v>
      </c>
      <c r="Q200" s="1" t="s">
        <v>555</v>
      </c>
      <c r="R200" s="1" t="s">
        <v>555</v>
      </c>
      <c r="S200" s="1"/>
      <c r="T200" s="1"/>
      <c r="U200" s="1" t="s">
        <v>555</v>
      </c>
      <c r="V200" s="3" t="s">
        <v>6</v>
      </c>
      <c r="W200" s="3" t="s">
        <v>14</v>
      </c>
      <c r="X200" s="3" t="s">
        <v>35</v>
      </c>
      <c r="Y200" s="4">
        <v>5</v>
      </c>
      <c r="Z200" s="3" t="s">
        <v>36</v>
      </c>
      <c r="AA200" s="3" t="s">
        <v>525</v>
      </c>
    </row>
    <row r="201" spans="2:27" ht="14.25" customHeight="1" x14ac:dyDescent="0.25">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518</v>
      </c>
      <c r="O201" s="11" t="s">
        <v>479</v>
      </c>
      <c r="P201" s="1" t="s">
        <v>555</v>
      </c>
      <c r="Q201" s="1" t="s">
        <v>555</v>
      </c>
      <c r="R201" s="1" t="s">
        <v>555</v>
      </c>
      <c r="S201" s="1"/>
      <c r="T201" s="1"/>
      <c r="U201" s="1" t="s">
        <v>555</v>
      </c>
      <c r="V201" s="3" t="s">
        <v>6</v>
      </c>
      <c r="W201" s="3" t="s">
        <v>14</v>
      </c>
      <c r="X201" s="3" t="s">
        <v>35</v>
      </c>
      <c r="Y201" s="4">
        <v>5</v>
      </c>
      <c r="Z201" s="3" t="s">
        <v>36</v>
      </c>
      <c r="AA201" s="3" t="s">
        <v>525</v>
      </c>
    </row>
    <row r="202" spans="2:27" ht="14.25" customHeight="1" x14ac:dyDescent="0.25">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4"/>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4" t="str">
        <f t="shared" ref="W796:W859" si="31">IF((K796-Y796)=0," ",K796-Y796)</f>
        <v xml:space="preserve"> </v>
      </c>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4" t="str">
        <f t="shared" si="31"/>
        <v xml:space="preserve"> </v>
      </c>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4" t="str">
        <f t="shared" si="31"/>
        <v xml:space="preserve"> </v>
      </c>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4" t="str">
        <f t="shared" si="31"/>
        <v xml:space="preserve"> </v>
      </c>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4" t="str">
        <f t="shared" si="31"/>
        <v xml:space="preserve"> </v>
      </c>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4" t="str">
        <f t="shared" si="31"/>
        <v xml:space="preserve"> </v>
      </c>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4" t="str">
        <f t="shared" si="31"/>
        <v xml:space="preserve"> </v>
      </c>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4" t="str">
        <f t="shared" si="31"/>
        <v xml:space="preserve"> </v>
      </c>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4" t="str">
        <f t="shared" si="31"/>
        <v xml:space="preserve"> </v>
      </c>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4" t="str">
        <f t="shared" si="31"/>
        <v xml:space="preserve"> </v>
      </c>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4" t="str">
        <f t="shared" si="31"/>
        <v xml:space="preserve"> </v>
      </c>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4" t="str">
        <f t="shared" si="31"/>
        <v xml:space="preserve"> </v>
      </c>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4" t="str">
        <f t="shared" si="31"/>
        <v xml:space="preserve"> </v>
      </c>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4" t="str">
        <f t="shared" si="31"/>
        <v xml:space="preserve"> </v>
      </c>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4" t="str">
        <f t="shared" si="31"/>
        <v xml:space="preserve"> </v>
      </c>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4" t="str">
        <f t="shared" si="31"/>
        <v xml:space="preserve"> </v>
      </c>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4" t="str">
        <f t="shared" si="31"/>
        <v xml:space="preserve"> </v>
      </c>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4" t="str">
        <f t="shared" si="31"/>
        <v xml:space="preserve"> </v>
      </c>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4" t="str">
        <f t="shared" si="31"/>
        <v xml:space="preserve"> </v>
      </c>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4" t="str">
        <f t="shared" si="31"/>
        <v xml:space="preserve"> </v>
      </c>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4" t="str">
        <f t="shared" si="31"/>
        <v xml:space="preserve"> </v>
      </c>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4" t="str">
        <f t="shared" si="31"/>
        <v xml:space="preserve"> </v>
      </c>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4" t="str">
        <f t="shared" si="31"/>
        <v xml:space="preserve"> </v>
      </c>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4" t="str">
        <f t="shared" si="31"/>
        <v xml:space="preserve"> </v>
      </c>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4" t="str">
        <f t="shared" si="31"/>
        <v xml:space="preserve"> </v>
      </c>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4" t="str">
        <f t="shared" si="31"/>
        <v xml:space="preserve"> </v>
      </c>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4" t="str">
        <f t="shared" si="31"/>
        <v xml:space="preserve"> </v>
      </c>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4" t="str">
        <f t="shared" si="31"/>
        <v xml:space="preserve"> </v>
      </c>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4" t="str">
        <f t="shared" si="31"/>
        <v xml:space="preserve"> </v>
      </c>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4" t="str">
        <f t="shared" si="31"/>
        <v xml:space="preserve"> </v>
      </c>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4" t="str">
        <f t="shared" si="31"/>
        <v xml:space="preserve"> </v>
      </c>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4" t="str">
        <f t="shared" si="31"/>
        <v xml:space="preserve"> </v>
      </c>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4" t="str">
        <f t="shared" si="31"/>
        <v xml:space="preserve"> </v>
      </c>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4" t="str">
        <f t="shared" si="31"/>
        <v xml:space="preserve"> </v>
      </c>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4" t="str">
        <f t="shared" si="31"/>
        <v xml:space="preserve"> </v>
      </c>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4" t="str">
        <f t="shared" si="31"/>
        <v xml:space="preserve"> </v>
      </c>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4" t="str">
        <f t="shared" si="31"/>
        <v xml:space="preserve"> </v>
      </c>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4" t="str">
        <f t="shared" si="31"/>
        <v xml:space="preserve"> </v>
      </c>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4" t="str">
        <f t="shared" si="31"/>
        <v xml:space="preserve"> </v>
      </c>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4" t="str">
        <f t="shared" si="31"/>
        <v xml:space="preserve"> </v>
      </c>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4" t="str">
        <f t="shared" si="31"/>
        <v xml:space="preserve"> </v>
      </c>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4" t="str">
        <f t="shared" si="31"/>
        <v xml:space="preserve"> </v>
      </c>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4" t="str">
        <f t="shared" si="31"/>
        <v xml:space="preserve"> </v>
      </c>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4" t="str">
        <f t="shared" si="31"/>
        <v xml:space="preserve"> </v>
      </c>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4" t="str">
        <f t="shared" si="31"/>
        <v xml:space="preserve"> </v>
      </c>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4" t="str">
        <f t="shared" si="31"/>
        <v xml:space="preserve"> </v>
      </c>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4" t="str">
        <f t="shared" si="31"/>
        <v xml:space="preserve"> </v>
      </c>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4" t="str">
        <f t="shared" si="31"/>
        <v xml:space="preserve"> </v>
      </c>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4" t="str">
        <f t="shared" si="31"/>
        <v xml:space="preserve"> </v>
      </c>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4" t="str">
        <f t="shared" si="31"/>
        <v xml:space="preserve"> </v>
      </c>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4" t="str">
        <f t="shared" si="31"/>
        <v xml:space="preserve"> </v>
      </c>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4" t="str">
        <f t="shared" si="31"/>
        <v xml:space="preserve"> </v>
      </c>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4" t="str">
        <f t="shared" si="31"/>
        <v xml:space="preserve"> </v>
      </c>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4" t="str">
        <f t="shared" si="31"/>
        <v xml:space="preserve"> </v>
      </c>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4" t="str">
        <f t="shared" si="31"/>
        <v xml:space="preserve"> </v>
      </c>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4" t="str">
        <f t="shared" si="31"/>
        <v xml:space="preserve"> </v>
      </c>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4" t="str">
        <f t="shared" si="31"/>
        <v xml:space="preserve"> </v>
      </c>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4" t="str">
        <f t="shared" si="31"/>
        <v xml:space="preserve"> </v>
      </c>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4" t="str">
        <f t="shared" si="31"/>
        <v xml:space="preserve"> </v>
      </c>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4" t="str">
        <f t="shared" si="31"/>
        <v xml:space="preserve"> </v>
      </c>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4" t="str">
        <f t="shared" si="31"/>
        <v xml:space="preserve"> </v>
      </c>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4" t="str">
        <f t="shared" si="31"/>
        <v xml:space="preserve"> </v>
      </c>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4" t="str">
        <f t="shared" si="31"/>
        <v xml:space="preserve"> </v>
      </c>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4" t="str">
        <f t="shared" si="31"/>
        <v xml:space="preserve"> </v>
      </c>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4" t="str">
        <f t="shared" ref="W860:W867" si="32">IF((K860-Y860)=0," ",K860-Y860)</f>
        <v xml:space="preserve"> </v>
      </c>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4" t="str">
        <f t="shared" si="32"/>
        <v xml:space="preserve"> </v>
      </c>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4" t="str">
        <f t="shared" si="32"/>
        <v xml:space="preserve"> </v>
      </c>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4" t="str">
        <f t="shared" si="32"/>
        <v xml:space="preserve"> </v>
      </c>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4" t="str">
        <f t="shared" si="32"/>
        <v xml:space="preserve"> </v>
      </c>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4" t="str">
        <f t="shared" si="32"/>
        <v xml:space="preserve"> </v>
      </c>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4" t="str">
        <f t="shared" si="32"/>
        <v xml:space="preserve"> </v>
      </c>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4" t="str">
        <f t="shared" si="32"/>
        <v xml:space="preserve"> </v>
      </c>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4" t="str">
        <f>IF((K868-Y868)=0," ",K868-Y868)</f>
        <v xml:space="preserve"> </v>
      </c>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4" t="str">
        <f>IF((K869-Y869)=0," ",K869-Y869)</f>
        <v xml:space="preserve"> </v>
      </c>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4" t="str">
        <f>IF((K870-Y870)=0," ",K870-Y870)</f>
        <v xml:space="preserve"> </v>
      </c>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4" t="str">
        <f>IF((K871-Y871)=0," ",K871-Y871)</f>
        <v xml:space="preserve"> </v>
      </c>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4">
        <f>K872-Y872</f>
        <v>0</v>
      </c>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4">
        <f>K873-Y873</f>
        <v>0</v>
      </c>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4" t="str">
        <f>IF((K874-Y874)=0," ",K874-Y874)</f>
        <v xml:space="preserve"> </v>
      </c>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4" t="str">
        <f>IF((K875-Y875)=0," ",K875-Y875)</f>
        <v xml:space="preserve"> </v>
      </c>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4" t="str">
        <f>IF((K876-Y876)=0," ",K876-Y876)</f>
        <v xml:space="preserve"> </v>
      </c>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4" t="str">
        <f>IF((K877-Y877)=0," ",K877-Y877)</f>
        <v xml:space="preserve"> </v>
      </c>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4" t="str">
        <f>IF((K878-Y878)=0," ",K878-Y878)</f>
        <v xml:space="preserve"> </v>
      </c>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4" t="str">
        <f t="shared" ref="W879:W942" si="33">IF((K879-Y879)=0," ",K879-Y879)</f>
        <v xml:space="preserve"> </v>
      </c>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4" t="str">
        <f t="shared" si="33"/>
        <v xml:space="preserve"> </v>
      </c>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4" t="str">
        <f t="shared" si="33"/>
        <v xml:space="preserve"> </v>
      </c>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4" t="str">
        <f t="shared" si="33"/>
        <v xml:space="preserve"> </v>
      </c>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4" t="str">
        <f t="shared" si="33"/>
        <v xml:space="preserve"> </v>
      </c>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4" t="str">
        <f t="shared" si="33"/>
        <v xml:space="preserve"> </v>
      </c>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4" t="str">
        <f t="shared" si="33"/>
        <v xml:space="preserve"> </v>
      </c>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4" t="str">
        <f t="shared" si="33"/>
        <v xml:space="preserve"> </v>
      </c>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4" t="str">
        <f t="shared" si="33"/>
        <v xml:space="preserve"> </v>
      </c>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4" t="str">
        <f t="shared" si="33"/>
        <v xml:space="preserve"> </v>
      </c>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4" t="str">
        <f t="shared" si="33"/>
        <v xml:space="preserve"> </v>
      </c>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4" t="str">
        <f t="shared" si="33"/>
        <v xml:space="preserve"> </v>
      </c>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4" t="str">
        <f t="shared" si="33"/>
        <v xml:space="preserve"> </v>
      </c>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4" t="str">
        <f t="shared" si="33"/>
        <v xml:space="preserve"> </v>
      </c>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4" t="str">
        <f t="shared" si="33"/>
        <v xml:space="preserve"> </v>
      </c>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4" t="str">
        <f t="shared" si="33"/>
        <v xml:space="preserve"> </v>
      </c>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4" t="str">
        <f t="shared" si="33"/>
        <v xml:space="preserve"> </v>
      </c>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4" t="str">
        <f t="shared" si="33"/>
        <v xml:space="preserve"> </v>
      </c>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4" t="str">
        <f t="shared" si="33"/>
        <v xml:space="preserve"> </v>
      </c>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4" t="str">
        <f t="shared" si="33"/>
        <v xml:space="preserve"> </v>
      </c>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4" t="str">
        <f t="shared" si="33"/>
        <v xml:space="preserve"> </v>
      </c>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4" t="str">
        <f t="shared" si="33"/>
        <v xml:space="preserve"> </v>
      </c>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4" t="str">
        <f t="shared" si="33"/>
        <v xml:space="preserve"> </v>
      </c>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4" t="str">
        <f t="shared" si="33"/>
        <v xml:space="preserve"> </v>
      </c>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4" t="str">
        <f t="shared" si="33"/>
        <v xml:space="preserve"> </v>
      </c>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4" t="str">
        <f t="shared" si="33"/>
        <v xml:space="preserve"> </v>
      </c>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4" t="str">
        <f t="shared" si="33"/>
        <v xml:space="preserve"> </v>
      </c>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4" t="str">
        <f t="shared" si="33"/>
        <v xml:space="preserve"> </v>
      </c>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4" t="str">
        <f t="shared" si="33"/>
        <v xml:space="preserve"> </v>
      </c>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4" t="str">
        <f t="shared" si="33"/>
        <v xml:space="preserve"> </v>
      </c>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4" t="str">
        <f t="shared" si="33"/>
        <v xml:space="preserve"> </v>
      </c>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4" t="str">
        <f t="shared" si="33"/>
        <v xml:space="preserve"> </v>
      </c>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4" t="str">
        <f t="shared" si="33"/>
        <v xml:space="preserve"> </v>
      </c>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4" t="str">
        <f t="shared" si="33"/>
        <v xml:space="preserve"> </v>
      </c>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4" t="str">
        <f t="shared" si="33"/>
        <v xml:space="preserve"> </v>
      </c>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4" t="str">
        <f t="shared" si="33"/>
        <v xml:space="preserve"> </v>
      </c>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4" t="str">
        <f t="shared" si="33"/>
        <v xml:space="preserve"> </v>
      </c>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4" t="str">
        <f t="shared" si="33"/>
        <v xml:space="preserve"> </v>
      </c>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4" t="str">
        <f t="shared" si="33"/>
        <v xml:space="preserve"> </v>
      </c>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4" t="str">
        <f t="shared" si="33"/>
        <v xml:space="preserve"> </v>
      </c>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4" t="str">
        <f t="shared" si="33"/>
        <v xml:space="preserve"> </v>
      </c>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4" t="str">
        <f t="shared" si="33"/>
        <v xml:space="preserve"> </v>
      </c>
      <c r="X920" s="3"/>
      <c r="Y920" s="3"/>
      <c r="Z920" s="3"/>
      <c r="AA920" s="3"/>
    </row>
    <row r="921" spans="1:27" ht="15" customHeight="1" x14ac:dyDescent="0.25">
      <c r="W921" s="4" t="str">
        <f t="shared" si="33"/>
        <v xml:space="preserve"> </v>
      </c>
    </row>
    <row r="922" spans="1:27" ht="15" customHeight="1" x14ac:dyDescent="0.25">
      <c r="W922" s="4" t="str">
        <f t="shared" si="33"/>
        <v xml:space="preserve"> </v>
      </c>
    </row>
    <row r="923" spans="1:27" ht="15" customHeight="1" x14ac:dyDescent="0.25">
      <c r="W923" s="4" t="str">
        <f t="shared" si="33"/>
        <v xml:space="preserve"> </v>
      </c>
    </row>
    <row r="924" spans="1:27" ht="15" customHeight="1" x14ac:dyDescent="0.25">
      <c r="W924" s="4" t="str">
        <f t="shared" si="33"/>
        <v xml:space="preserve"> </v>
      </c>
    </row>
    <row r="925" spans="1:27" ht="15" customHeight="1" x14ac:dyDescent="0.25">
      <c r="W925" s="4" t="str">
        <f t="shared" si="33"/>
        <v xml:space="preserve"> </v>
      </c>
    </row>
    <row r="926" spans="1:27" ht="15" customHeight="1" x14ac:dyDescent="0.25">
      <c r="W926" s="4" t="str">
        <f t="shared" si="33"/>
        <v xml:space="preserve"> </v>
      </c>
    </row>
    <row r="927" spans="1:27" ht="15" customHeight="1" x14ac:dyDescent="0.25">
      <c r="W927" s="4" t="str">
        <f t="shared" si="33"/>
        <v xml:space="preserve"> </v>
      </c>
    </row>
    <row r="928" spans="1:27" ht="15" customHeight="1" x14ac:dyDescent="0.25">
      <c r="W928" s="4" t="str">
        <f t="shared" si="33"/>
        <v xml:space="preserve"> </v>
      </c>
    </row>
    <row r="929" spans="23:23" ht="15" customHeight="1" x14ac:dyDescent="0.25">
      <c r="W929" s="4" t="str">
        <f t="shared" si="33"/>
        <v xml:space="preserve"> </v>
      </c>
    </row>
    <row r="930" spans="23:23" ht="15" customHeight="1" x14ac:dyDescent="0.25">
      <c r="W930" s="4" t="str">
        <f t="shared" si="33"/>
        <v xml:space="preserve"> </v>
      </c>
    </row>
    <row r="931" spans="23:23" ht="15" customHeight="1" x14ac:dyDescent="0.25">
      <c r="W931" s="4" t="str">
        <f t="shared" si="33"/>
        <v xml:space="preserve"> </v>
      </c>
    </row>
    <row r="932" spans="23:23" ht="15" customHeight="1" x14ac:dyDescent="0.25">
      <c r="W932" s="4" t="str">
        <f t="shared" si="33"/>
        <v xml:space="preserve"> </v>
      </c>
    </row>
    <row r="933" spans="23:23" ht="15" customHeight="1" x14ac:dyDescent="0.25">
      <c r="W933" s="4" t="str">
        <f t="shared" si="33"/>
        <v xml:space="preserve"> </v>
      </c>
    </row>
    <row r="934" spans="23:23" ht="15" customHeight="1" x14ac:dyDescent="0.25">
      <c r="W934" s="4" t="str">
        <f t="shared" si="33"/>
        <v xml:space="preserve"> </v>
      </c>
    </row>
    <row r="935" spans="23:23" ht="15" customHeight="1" x14ac:dyDescent="0.25">
      <c r="W935" s="4" t="str">
        <f t="shared" si="33"/>
        <v xml:space="preserve"> </v>
      </c>
    </row>
    <row r="936" spans="23:23" ht="15" customHeight="1" x14ac:dyDescent="0.25">
      <c r="W936" s="4" t="str">
        <f t="shared" si="33"/>
        <v xml:space="preserve"> </v>
      </c>
    </row>
    <row r="937" spans="23:23" ht="15" customHeight="1" x14ac:dyDescent="0.25">
      <c r="W937" s="4" t="str">
        <f t="shared" si="33"/>
        <v xml:space="preserve"> </v>
      </c>
    </row>
    <row r="938" spans="23:23" ht="15" customHeight="1" x14ac:dyDescent="0.25">
      <c r="W938" s="4" t="str">
        <f t="shared" si="33"/>
        <v xml:space="preserve"> </v>
      </c>
    </row>
    <row r="939" spans="23:23" ht="15" customHeight="1" x14ac:dyDescent="0.25">
      <c r="W939" s="4" t="str">
        <f t="shared" si="33"/>
        <v xml:space="preserve"> </v>
      </c>
    </row>
    <row r="940" spans="23:23" ht="15" customHeight="1" x14ac:dyDescent="0.25">
      <c r="W940" s="4" t="str">
        <f t="shared" si="33"/>
        <v xml:space="preserve"> </v>
      </c>
    </row>
    <row r="941" spans="23:23" ht="15" customHeight="1" x14ac:dyDescent="0.25">
      <c r="W941" s="4" t="str">
        <f t="shared" si="33"/>
        <v xml:space="preserve"> </v>
      </c>
    </row>
    <row r="942" spans="23:23" ht="15" customHeight="1" x14ac:dyDescent="0.25">
      <c r="W942" s="4" t="str">
        <f t="shared" si="33"/>
        <v xml:space="preserve"> </v>
      </c>
    </row>
    <row r="943" spans="23:23" ht="15" customHeight="1" x14ac:dyDescent="0.25">
      <c r="W943" s="4" t="str">
        <f t="shared" ref="W943:W972" si="34">IF((K943-Y943)=0," ",K943-Y943)</f>
        <v xml:space="preserve"> </v>
      </c>
    </row>
    <row r="944" spans="23:23" ht="15" customHeight="1" x14ac:dyDescent="0.25">
      <c r="W944" s="4" t="str">
        <f t="shared" si="34"/>
        <v xml:space="preserve"> </v>
      </c>
    </row>
    <row r="945" spans="23:23" ht="15" customHeight="1" x14ac:dyDescent="0.25">
      <c r="W945" s="4" t="str">
        <f t="shared" si="34"/>
        <v xml:space="preserve"> </v>
      </c>
    </row>
    <row r="946" spans="23:23" ht="15" customHeight="1" x14ac:dyDescent="0.25">
      <c r="W946" s="4" t="str">
        <f t="shared" si="34"/>
        <v xml:space="preserve"> </v>
      </c>
    </row>
    <row r="947" spans="23:23" ht="15" customHeight="1" x14ac:dyDescent="0.25">
      <c r="W947" s="4" t="str">
        <f t="shared" si="34"/>
        <v xml:space="preserve"> </v>
      </c>
    </row>
    <row r="948" spans="23:23" ht="15" customHeight="1" x14ac:dyDescent="0.25">
      <c r="W948" s="4" t="str">
        <f t="shared" si="34"/>
        <v xml:space="preserve"> </v>
      </c>
    </row>
    <row r="949" spans="23:23" ht="15" customHeight="1" x14ac:dyDescent="0.25">
      <c r="W949" s="4" t="str">
        <f t="shared" si="34"/>
        <v xml:space="preserve"> </v>
      </c>
    </row>
    <row r="950" spans="23:23" ht="15" customHeight="1" x14ac:dyDescent="0.25">
      <c r="W950" s="4" t="str">
        <f t="shared" si="34"/>
        <v xml:space="preserve"> </v>
      </c>
    </row>
    <row r="951" spans="23:23" ht="15" customHeight="1" x14ac:dyDescent="0.25">
      <c r="W951" s="4" t="str">
        <f t="shared" si="34"/>
        <v xml:space="preserve"> </v>
      </c>
    </row>
    <row r="952" spans="23:23" ht="15" customHeight="1" x14ac:dyDescent="0.25">
      <c r="W952" s="4" t="str">
        <f t="shared" si="34"/>
        <v xml:space="preserve"> </v>
      </c>
    </row>
    <row r="953" spans="23:23" ht="15" customHeight="1" x14ac:dyDescent="0.25">
      <c r="W953" s="4" t="str">
        <f t="shared" si="34"/>
        <v xml:space="preserve"> </v>
      </c>
    </row>
    <row r="954" spans="23:23" ht="15" customHeight="1" x14ac:dyDescent="0.25">
      <c r="W954" s="4" t="str">
        <f t="shared" si="34"/>
        <v xml:space="preserve"> </v>
      </c>
    </row>
    <row r="955" spans="23:23" ht="15" customHeight="1" x14ac:dyDescent="0.25">
      <c r="W955" s="4" t="str">
        <f t="shared" si="34"/>
        <v xml:space="preserve"> </v>
      </c>
    </row>
    <row r="956" spans="23:23" ht="15" customHeight="1" x14ac:dyDescent="0.25">
      <c r="W956" s="4" t="str">
        <f t="shared" si="34"/>
        <v xml:space="preserve"> </v>
      </c>
    </row>
    <row r="957" spans="23:23" ht="15" customHeight="1" x14ac:dyDescent="0.25">
      <c r="W957" s="4" t="str">
        <f t="shared" si="34"/>
        <v xml:space="preserve"> </v>
      </c>
    </row>
    <row r="958" spans="23:23" ht="15" customHeight="1" x14ac:dyDescent="0.25">
      <c r="W958" s="4" t="str">
        <f t="shared" si="34"/>
        <v xml:space="preserve"> </v>
      </c>
    </row>
    <row r="959" spans="23:23" ht="15" customHeight="1" x14ac:dyDescent="0.25">
      <c r="W959" s="4" t="str">
        <f t="shared" si="34"/>
        <v xml:space="preserve"> </v>
      </c>
    </row>
    <row r="960" spans="23:23" ht="15" customHeight="1" x14ac:dyDescent="0.25">
      <c r="W960" s="4" t="str">
        <f t="shared" si="34"/>
        <v xml:space="preserve"> </v>
      </c>
    </row>
    <row r="961" spans="23:23" ht="15" customHeight="1" x14ac:dyDescent="0.25">
      <c r="W961" s="4" t="str">
        <f t="shared" si="34"/>
        <v xml:space="preserve"> </v>
      </c>
    </row>
    <row r="962" spans="23:23" ht="15" customHeight="1" x14ac:dyDescent="0.25">
      <c r="W962" s="4" t="str">
        <f t="shared" si="34"/>
        <v xml:space="preserve"> </v>
      </c>
    </row>
    <row r="963" spans="23:23" ht="15" customHeight="1" x14ac:dyDescent="0.25">
      <c r="W963" s="4" t="str">
        <f t="shared" si="34"/>
        <v xml:space="preserve"> </v>
      </c>
    </row>
    <row r="964" spans="23:23" ht="15" customHeight="1" x14ac:dyDescent="0.25">
      <c r="W964" s="4" t="str">
        <f t="shared" si="34"/>
        <v xml:space="preserve"> </v>
      </c>
    </row>
    <row r="965" spans="23:23" ht="15" customHeight="1" x14ac:dyDescent="0.25">
      <c r="W965" s="4" t="str">
        <f t="shared" si="34"/>
        <v xml:space="preserve"> </v>
      </c>
    </row>
    <row r="966" spans="23:23" ht="15" customHeight="1" x14ac:dyDescent="0.25">
      <c r="W966" s="4" t="str">
        <f t="shared" si="34"/>
        <v xml:space="preserve"> </v>
      </c>
    </row>
    <row r="967" spans="23:23" ht="15" customHeight="1" x14ac:dyDescent="0.25">
      <c r="W967" s="4" t="str">
        <f t="shared" si="34"/>
        <v xml:space="preserve"> </v>
      </c>
    </row>
    <row r="968" spans="23:23" ht="15" customHeight="1" x14ac:dyDescent="0.25">
      <c r="W968" s="4" t="str">
        <f t="shared" si="34"/>
        <v xml:space="preserve"> </v>
      </c>
    </row>
    <row r="969" spans="23:23" ht="15" customHeight="1" x14ac:dyDescent="0.25">
      <c r="W969" s="4" t="str">
        <f t="shared" si="34"/>
        <v xml:space="preserve"> </v>
      </c>
    </row>
    <row r="970" spans="23:23" ht="15" customHeight="1" x14ac:dyDescent="0.25">
      <c r="W970" s="4" t="str">
        <f t="shared" si="34"/>
        <v xml:space="preserve"> </v>
      </c>
    </row>
    <row r="971" spans="23:23" ht="15" customHeight="1" x14ac:dyDescent="0.25">
      <c r="W971" s="4" t="str">
        <f t="shared" si="34"/>
        <v xml:space="preserve"> </v>
      </c>
    </row>
    <row r="972" spans="23:23" ht="15" customHeight="1" x14ac:dyDescent="0.25">
      <c r="W972" s="4" t="str">
        <f t="shared" si="34"/>
        <v xml:space="preserve"> </v>
      </c>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election activeCell="G16" sqref="G16"/>
    </sheetView>
  </sheetViews>
  <sheetFormatPr defaultColWidth="8.85546875" defaultRowHeight="12" x14ac:dyDescent="0.2"/>
  <cols>
    <col min="1" max="1" width="2" style="38" customWidth="1"/>
    <col min="2" max="2" width="8.85546875" style="38"/>
    <col min="3" max="3" width="0" style="38" hidden="1" customWidth="1"/>
    <col min="4" max="4" width="8.7109375" style="38" customWidth="1"/>
    <col min="5" max="5" width="15.7109375" style="38" bestFit="1" customWidth="1"/>
    <col min="6" max="16384" width="8.85546875" style="38"/>
  </cols>
  <sheetData>
    <row r="1" spans="2:5" ht="15.75" x14ac:dyDescent="0.2">
      <c r="B1" s="24"/>
      <c r="C1" s="24"/>
    </row>
    <row r="2" spans="2:5" x14ac:dyDescent="0.2">
      <c r="B2" s="25"/>
      <c r="C2" s="21"/>
    </row>
    <row r="4" spans="2:5" x14ac:dyDescent="0.2">
      <c r="B4" s="39" t="s">
        <v>527</v>
      </c>
      <c r="C4" s="39"/>
    </row>
    <row r="6" spans="2:5" ht="12.75" thickBot="1" x14ac:dyDescent="0.25">
      <c r="B6" s="29"/>
      <c r="C6" s="29"/>
      <c r="D6" s="30" t="s">
        <v>528</v>
      </c>
      <c r="E6" s="30" t="s">
        <v>529</v>
      </c>
    </row>
    <row r="7" spans="2:5" x14ac:dyDescent="0.2">
      <c r="B7" s="26" t="s">
        <v>533</v>
      </c>
      <c r="C7" s="26" t="s">
        <v>176</v>
      </c>
      <c r="D7" s="31">
        <f>COUNTIF('Real Estate'!$U$6:$U$272,C7)</f>
        <v>108</v>
      </c>
      <c r="E7" s="32">
        <f>D7/D10</f>
        <v>0.55384615384615388</v>
      </c>
    </row>
    <row r="8" spans="2:5" x14ac:dyDescent="0.2">
      <c r="B8" s="26" t="s">
        <v>534</v>
      </c>
      <c r="C8" s="26" t="s">
        <v>178</v>
      </c>
      <c r="D8" s="31">
        <f>COUNTIF('Real Estate'!$U$6:$U$272,C8)</f>
        <v>70</v>
      </c>
      <c r="E8" s="32">
        <f>D8/D10</f>
        <v>0.35897435897435898</v>
      </c>
    </row>
    <row r="9" spans="2:5" ht="12.75" thickBot="1" x14ac:dyDescent="0.25">
      <c r="B9" s="26" t="s">
        <v>535</v>
      </c>
      <c r="C9" s="26" t="s">
        <v>555</v>
      </c>
      <c r="D9" s="31">
        <f>COUNTIF('Real Estate'!$U$6:$U$272,C9)</f>
        <v>17</v>
      </c>
      <c r="E9" s="32">
        <f>D9/D10</f>
        <v>8.7179487179487175E-2</v>
      </c>
    </row>
    <row r="10" spans="2:5" ht="12.75" thickBot="1" x14ac:dyDescent="0.25">
      <c r="B10" s="35" t="s">
        <v>530</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3" x14ac:dyDescent="0.2">
      <c r="B24" s="26"/>
      <c r="C24" s="26"/>
    </row>
  </sheetData>
  <dataValidations count="1">
    <dataValidation allowBlank="1" showErrorMessage="1" sqref="B1:C2"/>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topLeftCell="A3" zoomScaleNormal="100" workbookViewId="0">
      <selection activeCell="P23" sqref="P23"/>
    </sheetView>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24"/>
    </row>
    <row r="2" spans="1:8" ht="14.25" customHeight="1" x14ac:dyDescent="0.25">
      <c r="A2" s="27"/>
      <c r="B2" s="25"/>
    </row>
    <row r="3" spans="1:8" ht="14.25" customHeight="1" x14ac:dyDescent="0.25">
      <c r="A3" s="27"/>
      <c r="B3" s="9"/>
    </row>
    <row r="4" spans="1:8" ht="14.25" customHeight="1" x14ac:dyDescent="0.25">
      <c r="A4" s="27"/>
      <c r="B4" s="25" t="s">
        <v>527</v>
      </c>
    </row>
    <row r="5" spans="1:8" ht="14.25" customHeight="1" x14ac:dyDescent="0.25">
      <c r="A5" s="27"/>
      <c r="B5" s="9"/>
    </row>
    <row r="6" spans="1:8" ht="14.25" customHeight="1" thickBot="1" x14ac:dyDescent="0.3">
      <c r="A6" s="27"/>
      <c r="B6" s="29"/>
      <c r="C6" s="30" t="s">
        <v>528</v>
      </c>
      <c r="D6" s="30" t="s">
        <v>529</v>
      </c>
      <c r="E6" s="30" t="s">
        <v>536</v>
      </c>
      <c r="F6" s="30" t="s">
        <v>537</v>
      </c>
    </row>
    <row r="7" spans="1:8" ht="14.25" customHeight="1" x14ac:dyDescent="0.25">
      <c r="A7" s="27"/>
      <c r="B7" s="26" t="s">
        <v>14</v>
      </c>
      <c r="C7" s="31">
        <f>COUNTIF('Real Estate'!$W$6:$W$272,B7)</f>
        <v>119</v>
      </c>
      <c r="D7" s="32">
        <f>C7/$C$17</f>
        <v>0.44569288389513106</v>
      </c>
      <c r="E7" s="72">
        <f>D7</f>
        <v>0.44569288389513106</v>
      </c>
      <c r="F7" s="42">
        <f>C7/($C$17-$C$16)</f>
        <v>0.65745856353591159</v>
      </c>
    </row>
    <row r="8" spans="1:8" ht="14.25" customHeight="1" x14ac:dyDescent="0.25">
      <c r="A8" s="27"/>
      <c r="B8" s="26" t="s">
        <v>15</v>
      </c>
      <c r="C8" s="31">
        <f>COUNTIF('Real Estate'!$W$6:$W$272,B8)</f>
        <v>17</v>
      </c>
      <c r="D8" s="32">
        <f t="shared" ref="D7:D16" si="0">C8/$C$17</f>
        <v>6.3670411985018729E-2</v>
      </c>
      <c r="E8" s="72">
        <f>E7+D8</f>
        <v>0.50936329588014984</v>
      </c>
      <c r="F8" s="43">
        <f>C8/($C$17-$C$16)+F7</f>
        <v>0.75138121546961323</v>
      </c>
    </row>
    <row r="9" spans="1:8" ht="14.25" customHeight="1" x14ac:dyDescent="0.25">
      <c r="A9" s="27"/>
      <c r="B9" s="26" t="s">
        <v>19</v>
      </c>
      <c r="C9" s="31">
        <f>COUNTIF('Real Estate'!$W$6:$W$272,B9)</f>
        <v>11</v>
      </c>
      <c r="D9" s="32">
        <f t="shared" si="0"/>
        <v>4.1198501872659173E-2</v>
      </c>
      <c r="E9" s="72">
        <f t="shared" ref="E9:E16" si="1">E8+D9</f>
        <v>0.550561797752809</v>
      </c>
      <c r="F9" s="43">
        <f t="shared" ref="F9:F15" si="2">C9/($C$17-$C$16)+F8</f>
        <v>0.81215469613259661</v>
      </c>
      <c r="H9" s="26"/>
    </row>
    <row r="10" spans="1:8" ht="14.25" customHeight="1" x14ac:dyDescent="0.25">
      <c r="A10" s="27"/>
      <c r="B10" s="26" t="s">
        <v>16</v>
      </c>
      <c r="C10" s="33">
        <f>COUNTIF('Real Estate'!$W$6:$W$272,B10)</f>
        <v>11</v>
      </c>
      <c r="D10" s="34">
        <f t="shared" si="0"/>
        <v>4.1198501872659173E-2</v>
      </c>
      <c r="E10" s="72">
        <f t="shared" si="1"/>
        <v>0.59176029962546817</v>
      </c>
      <c r="F10" s="43">
        <f t="shared" si="2"/>
        <v>0.87292817679557999</v>
      </c>
      <c r="H10" s="26"/>
    </row>
    <row r="11" spans="1:8" ht="14.25" customHeight="1" x14ac:dyDescent="0.25">
      <c r="A11" s="27"/>
      <c r="B11" s="26" t="s">
        <v>20</v>
      </c>
      <c r="C11" s="31">
        <f>COUNTIF('Real Estate'!$W$6:$W$272,B11)</f>
        <v>11</v>
      </c>
      <c r="D11" s="32">
        <f t="shared" si="0"/>
        <v>4.1198501872659173E-2</v>
      </c>
      <c r="E11" s="72">
        <f t="shared" si="1"/>
        <v>0.63295880149812733</v>
      </c>
      <c r="F11" s="43">
        <f t="shared" si="2"/>
        <v>0.93370165745856337</v>
      </c>
    </row>
    <row r="12" spans="1:8" ht="14.25" customHeight="1" x14ac:dyDescent="0.25">
      <c r="A12" s="27"/>
      <c r="B12" s="26" t="s">
        <v>18</v>
      </c>
      <c r="C12" s="31">
        <f>COUNTIF('Real Estate'!$W$6:$W$272,B12)</f>
        <v>6</v>
      </c>
      <c r="D12" s="32">
        <f t="shared" si="0"/>
        <v>2.247191011235955E-2</v>
      </c>
      <c r="E12" s="72">
        <f t="shared" si="1"/>
        <v>0.65543071161048694</v>
      </c>
      <c r="F12" s="43">
        <f t="shared" si="2"/>
        <v>0.96685082872928163</v>
      </c>
    </row>
    <row r="13" spans="1:8" ht="14.25" customHeight="1" x14ac:dyDescent="0.25">
      <c r="A13" s="27"/>
      <c r="B13" s="26" t="s">
        <v>17</v>
      </c>
      <c r="C13" s="31">
        <f>COUNTIF('Real Estate'!$W$6:$W$272,B13)</f>
        <v>4</v>
      </c>
      <c r="D13" s="32">
        <f t="shared" si="0"/>
        <v>1.4981273408239701E-2</v>
      </c>
      <c r="E13" s="72">
        <f t="shared" si="1"/>
        <v>0.67041198501872667</v>
      </c>
      <c r="F13" s="43">
        <f t="shared" si="2"/>
        <v>0.98895027624309373</v>
      </c>
    </row>
    <row r="14" spans="1:8" ht="14.25" customHeight="1" x14ac:dyDescent="0.25">
      <c r="A14" s="27"/>
      <c r="B14" s="26" t="s">
        <v>21</v>
      </c>
      <c r="C14" s="31">
        <f>COUNTIF('Real Estate'!$W$6:$W$272,B14)</f>
        <v>1</v>
      </c>
      <c r="D14" s="32">
        <f t="shared" si="0"/>
        <v>3.7453183520599251E-3</v>
      </c>
      <c r="E14" s="72">
        <f t="shared" si="1"/>
        <v>0.67415730337078661</v>
      </c>
      <c r="F14" s="43">
        <f t="shared" si="2"/>
        <v>0.99447513812154675</v>
      </c>
    </row>
    <row r="15" spans="1:8" ht="14.25" customHeight="1" x14ac:dyDescent="0.25">
      <c r="A15" s="27"/>
      <c r="B15" s="26" t="s">
        <v>22</v>
      </c>
      <c r="C15" s="33">
        <f>COUNTIF('Real Estate'!$W$6:$W$272,B15)</f>
        <v>1</v>
      </c>
      <c r="D15" s="34">
        <f t="shared" si="0"/>
        <v>3.7453183520599251E-3</v>
      </c>
      <c r="E15" s="72">
        <f t="shared" si="1"/>
        <v>0.67790262172284654</v>
      </c>
      <c r="F15" s="43">
        <f t="shared" si="2"/>
        <v>0.99999999999999978</v>
      </c>
    </row>
    <row r="16" spans="1:8" ht="14.25" customHeight="1" thickBot="1" x14ac:dyDescent="0.3">
      <c r="A16" s="27"/>
      <c r="B16" s="26" t="s">
        <v>558</v>
      </c>
      <c r="C16" s="31">
        <f>COUNTIF('Real Estate'!$W$6:$W$272,"")</f>
        <v>86</v>
      </c>
      <c r="D16" s="32">
        <f t="shared" si="0"/>
        <v>0.32209737827715357</v>
      </c>
      <c r="E16" s="72">
        <f t="shared" si="1"/>
        <v>1</v>
      </c>
      <c r="F16" s="43"/>
    </row>
    <row r="17" spans="1:6" ht="14.25" customHeight="1" thickBot="1" x14ac:dyDescent="0.3">
      <c r="A17" s="27"/>
      <c r="B17" s="35" t="s">
        <v>530</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c r="E20" s="41"/>
    </row>
    <row r="21" spans="1:6" ht="14.25" customHeight="1" x14ac:dyDescent="0.25">
      <c r="A21" s="27"/>
      <c r="B21" s="10"/>
      <c r="E21" s="41"/>
    </row>
    <row r="22" spans="1:6" ht="14.25" customHeight="1" x14ac:dyDescent="0.25">
      <c r="A22" s="27"/>
      <c r="B22" s="10"/>
      <c r="E22" s="41"/>
    </row>
    <row r="23" spans="1:6" ht="14.25" customHeight="1" x14ac:dyDescent="0.25">
      <c r="A23" s="27"/>
      <c r="B23" s="9"/>
      <c r="E23" s="41"/>
    </row>
    <row r="24" spans="1:6" ht="14.25" customHeight="1" x14ac:dyDescent="0.25">
      <c r="A24" s="27"/>
      <c r="B24" s="9"/>
      <c r="E24" s="41"/>
    </row>
    <row r="25" spans="1:6" ht="14.25" customHeight="1" x14ac:dyDescent="0.25">
      <c r="A25" s="27"/>
      <c r="B25" s="9"/>
      <c r="E25" s="41"/>
    </row>
    <row r="26" spans="1:6" ht="14.25" customHeight="1" x14ac:dyDescent="0.25">
      <c r="A26" s="27"/>
      <c r="B26" s="9"/>
      <c r="C26" s="3"/>
      <c r="E26" s="41"/>
    </row>
    <row r="27" spans="1:6" ht="14.25" customHeight="1" x14ac:dyDescent="0.25">
      <c r="A27" s="27"/>
      <c r="B27" s="26"/>
      <c r="C27" s="3"/>
      <c r="E27" s="41"/>
    </row>
    <row r="28" spans="1:6" ht="14.25" customHeight="1" x14ac:dyDescent="0.25">
      <c r="A28" s="27"/>
      <c r="B28" s="10"/>
      <c r="C28" s="3"/>
      <c r="E28" s="41"/>
    </row>
    <row r="29" spans="1:6" ht="14.25" customHeight="1" x14ac:dyDescent="0.25">
      <c r="A29" s="27"/>
      <c r="B29" s="9"/>
      <c r="C29" s="3"/>
      <c r="E29" s="41"/>
    </row>
    <row r="30" spans="1:6" ht="14.25" customHeight="1" x14ac:dyDescent="0.25">
      <c r="A30" s="27"/>
      <c r="B30" s="9"/>
      <c r="C30" s="3"/>
    </row>
    <row r="31" spans="1:6" ht="14.25" customHeight="1" x14ac:dyDescent="0.25">
      <c r="A31" s="27"/>
      <c r="B31" s="9"/>
      <c r="C31" s="3"/>
    </row>
    <row r="32" spans="1:6"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0"/>
  <sheetViews>
    <sheetView topLeftCell="A5" workbookViewId="0">
      <selection activeCell="B24" sqref="B24"/>
    </sheetView>
  </sheetViews>
  <sheetFormatPr defaultColWidth="8.85546875" defaultRowHeight="12" x14ac:dyDescent="0.2"/>
  <cols>
    <col min="1" max="1" width="2" style="53" customWidth="1"/>
    <col min="2" max="2" width="8.85546875" style="53"/>
    <col min="3" max="3" width="9.140625" style="53" bestFit="1" customWidth="1"/>
    <col min="4" max="4" width="15.7109375" style="53" bestFit="1" customWidth="1"/>
    <col min="5" max="16384" width="8.85546875" style="53"/>
  </cols>
  <sheetData>
    <row r="1" spans="2:17" ht="15.75" x14ac:dyDescent="0.2">
      <c r="B1" s="52"/>
    </row>
    <row r="2" spans="2:17" x14ac:dyDescent="0.2">
      <c r="B2" s="54"/>
      <c r="Q2" s="4"/>
    </row>
    <row r="3" spans="2:17" x14ac:dyDescent="0.2">
      <c r="Q3" s="4" t="str">
        <f t="shared" ref="Q3:Q66" si="0">IF((E3-S3)=0," ",E3-S3)</f>
        <v xml:space="preserve"> </v>
      </c>
    </row>
    <row r="4" spans="2:17" x14ac:dyDescent="0.2">
      <c r="B4" s="54" t="s">
        <v>527</v>
      </c>
      <c r="Q4" s="4" t="str">
        <f t="shared" si="0"/>
        <v xml:space="preserve"> </v>
      </c>
    </row>
    <row r="5" spans="2:17" x14ac:dyDescent="0.2">
      <c r="Q5" s="4" t="str">
        <f t="shared" si="0"/>
        <v xml:space="preserve"> </v>
      </c>
    </row>
    <row r="6" spans="2:17" ht="12.75" thickBot="1" x14ac:dyDescent="0.25">
      <c r="B6" s="55"/>
      <c r="C6" s="56" t="s">
        <v>528</v>
      </c>
      <c r="D6" s="56" t="s">
        <v>529</v>
      </c>
      <c r="Q6" s="4" t="str">
        <f t="shared" si="0"/>
        <v xml:space="preserve"> </v>
      </c>
    </row>
    <row r="7" spans="2:17" x14ac:dyDescent="0.2">
      <c r="B7" s="53" t="s">
        <v>543</v>
      </c>
      <c r="C7" s="57">
        <f>COUNTIF('Real Estate'!$Q$6:$Q$272,B7)</f>
        <v>5</v>
      </c>
      <c r="D7" s="58">
        <f>C7/$C$13</f>
        <v>2.8089887640449437E-2</v>
      </c>
      <c r="Q7" s="4" t="str">
        <f t="shared" si="0"/>
        <v xml:space="preserve"> </v>
      </c>
    </row>
    <row r="8" spans="2:17" x14ac:dyDescent="0.2">
      <c r="B8" s="53" t="s">
        <v>541</v>
      </c>
      <c r="C8" s="57">
        <f>COUNTIF('Real Estate'!$Q$6:$Q$272,B8)</f>
        <v>36</v>
      </c>
      <c r="D8" s="58">
        <f t="shared" ref="D8:D12" si="1">C8/$C$13</f>
        <v>0.20224719101123595</v>
      </c>
      <c r="Q8" s="4" t="str">
        <f t="shared" si="0"/>
        <v xml:space="preserve"> </v>
      </c>
    </row>
    <row r="9" spans="2:17" x14ac:dyDescent="0.2">
      <c r="B9" s="53" t="s">
        <v>540</v>
      </c>
      <c r="C9" s="57">
        <f>COUNTIF('Real Estate'!$Q$6:$Q$272,B9)</f>
        <v>52</v>
      </c>
      <c r="D9" s="58">
        <f t="shared" si="1"/>
        <v>0.29213483146067415</v>
      </c>
      <c r="Q9" s="4" t="str">
        <f t="shared" si="0"/>
        <v xml:space="preserve"> </v>
      </c>
    </row>
    <row r="10" spans="2:17" x14ac:dyDescent="0.2">
      <c r="B10" s="53" t="s">
        <v>542</v>
      </c>
      <c r="C10" s="57">
        <f>COUNTIF('Real Estate'!$Q$6:$Q$272,B10)</f>
        <v>41</v>
      </c>
      <c r="D10" s="58">
        <f t="shared" si="1"/>
        <v>0.2303370786516854</v>
      </c>
      <c r="Q10" s="4" t="str">
        <f t="shared" si="0"/>
        <v xml:space="preserve"> </v>
      </c>
    </row>
    <row r="11" spans="2:17" x14ac:dyDescent="0.2">
      <c r="B11" s="53" t="s">
        <v>538</v>
      </c>
      <c r="C11" s="57">
        <f>COUNTIF('Real Estate'!$Q$6:$Q$272,B11)</f>
        <v>26</v>
      </c>
      <c r="D11" s="58">
        <f t="shared" si="1"/>
        <v>0.14606741573033707</v>
      </c>
      <c r="Q11" s="4" t="str">
        <f t="shared" si="0"/>
        <v xml:space="preserve"> </v>
      </c>
    </row>
    <row r="12" spans="2:17" ht="12.75" thickBot="1" x14ac:dyDescent="0.25">
      <c r="B12" s="53" t="s">
        <v>539</v>
      </c>
      <c r="C12" s="57">
        <f>COUNTIF('Real Estate'!$Q$6:$Q$272,B12)</f>
        <v>18</v>
      </c>
      <c r="D12" s="58">
        <f t="shared" si="1"/>
        <v>0.10112359550561797</v>
      </c>
      <c r="Q12" s="4" t="str">
        <f t="shared" si="0"/>
        <v xml:space="preserve"> </v>
      </c>
    </row>
    <row r="13" spans="2:17" ht="12.75" thickBot="1" x14ac:dyDescent="0.25">
      <c r="B13" s="59" t="s">
        <v>530</v>
      </c>
      <c r="C13" s="59">
        <f>SUM(C7:C12)</f>
        <v>178</v>
      </c>
      <c r="D13" s="60">
        <f>SUM(D7:D12)</f>
        <v>1</v>
      </c>
      <c r="Q13" s="4" t="str">
        <f t="shared" si="0"/>
        <v xml:space="preserve"> </v>
      </c>
    </row>
    <row r="14" spans="2:17" ht="15.75" thickTop="1" x14ac:dyDescent="0.25">
      <c r="B14" s="61"/>
      <c r="C14" s="57"/>
      <c r="D14" s="58"/>
      <c r="H14" s="62"/>
      <c r="Q14" s="4" t="str">
        <f t="shared" si="0"/>
        <v xml:space="preserve"> </v>
      </c>
    </row>
    <row r="15" spans="2:17" ht="15" x14ac:dyDescent="0.25">
      <c r="B15" s="63" t="s">
        <v>544</v>
      </c>
      <c r="C15" s="64">
        <f>AVERAGE('Real Estate'!$P$6:$P$200)</f>
        <v>46.151685393258425</v>
      </c>
      <c r="D15" s="65"/>
      <c r="H15" s="62"/>
      <c r="Q15" s="4" t="str">
        <f t="shared" si="0"/>
        <v xml:space="preserve"> </v>
      </c>
    </row>
    <row r="16" spans="2:17" ht="15" x14ac:dyDescent="0.25">
      <c r="B16" s="63" t="s">
        <v>545</v>
      </c>
      <c r="C16" s="64">
        <f>MEDIAN('Real Estate'!$P$6:$P$200)</f>
        <v>45</v>
      </c>
      <c r="D16" s="58"/>
      <c r="H16" s="62"/>
      <c r="Q16" s="4" t="str">
        <f t="shared" si="0"/>
        <v xml:space="preserve"> </v>
      </c>
    </row>
    <row r="17" spans="2:17" ht="15" x14ac:dyDescent="0.25">
      <c r="B17" s="66" t="s">
        <v>546</v>
      </c>
      <c r="C17" s="64">
        <f>_xlfn.MODE.SNGL('Real Estate'!$P$6:$P$200)</f>
        <v>48</v>
      </c>
      <c r="H17" s="62"/>
      <c r="Q17" s="4" t="str">
        <f t="shared" si="0"/>
        <v xml:space="preserve"> </v>
      </c>
    </row>
    <row r="18" spans="2:17" ht="15" x14ac:dyDescent="0.25">
      <c r="B18" s="66" t="s">
        <v>549</v>
      </c>
      <c r="C18" s="64">
        <f>SKEW('Real Estate'!$P$6:$P$200)</f>
        <v>0.23853812208261232</v>
      </c>
      <c r="H18" s="62"/>
      <c r="Q18" s="4" t="str">
        <f t="shared" si="0"/>
        <v xml:space="preserve"> </v>
      </c>
    </row>
    <row r="19" spans="2:17" ht="15" x14ac:dyDescent="0.25">
      <c r="B19" s="66" t="s">
        <v>547</v>
      </c>
      <c r="C19" s="64">
        <f>_xlfn.VAR.S('Real Estate'!$P$6:$P$200)</f>
        <v>164.90906494001149</v>
      </c>
      <c r="H19" s="62"/>
      <c r="Q19" s="4" t="str">
        <f t="shared" si="0"/>
        <v xml:space="preserve"> </v>
      </c>
    </row>
    <row r="20" spans="2:17" ht="15" x14ac:dyDescent="0.25">
      <c r="B20" s="66" t="s">
        <v>548</v>
      </c>
      <c r="C20" s="64">
        <f>_xlfn.STDEV.S('Real Estate'!$P$6:$P$200)</f>
        <v>12.841692448427953</v>
      </c>
      <c r="H20" s="62"/>
      <c r="Q20" s="4" t="str">
        <f t="shared" si="0"/>
        <v xml:space="preserve"> </v>
      </c>
    </row>
    <row r="21" spans="2:17" ht="15" x14ac:dyDescent="0.25">
      <c r="H21" s="62"/>
      <c r="Q21" s="4" t="str">
        <f t="shared" si="0"/>
        <v xml:space="preserve"> </v>
      </c>
    </row>
    <row r="22" spans="2:17" ht="15" x14ac:dyDescent="0.25">
      <c r="H22" s="62"/>
      <c r="Q22" s="4" t="str">
        <f t="shared" si="0"/>
        <v xml:space="preserve"> </v>
      </c>
    </row>
    <row r="23" spans="2:17" ht="15" x14ac:dyDescent="0.25">
      <c r="B23" s="53">
        <f>AVERAGE('Real Estate'!P6:'Real Estate'!P183)</f>
        <v>46.151685393258425</v>
      </c>
      <c r="H23" s="62"/>
      <c r="Q23" s="4" t="str">
        <f t="shared" si="0"/>
        <v xml:space="preserve"> </v>
      </c>
    </row>
    <row r="24" spans="2:17" ht="15" x14ac:dyDescent="0.25">
      <c r="H24" s="62"/>
      <c r="Q24" s="4" t="str">
        <f t="shared" si="0"/>
        <v xml:space="preserve"> </v>
      </c>
    </row>
    <row r="25" spans="2:17" ht="15" x14ac:dyDescent="0.25">
      <c r="H25" s="62"/>
      <c r="Q25" s="4" t="str">
        <f t="shared" si="0"/>
        <v xml:space="preserve"> </v>
      </c>
    </row>
    <row r="26" spans="2:17" ht="15" x14ac:dyDescent="0.25">
      <c r="H26" s="62"/>
      <c r="Q26" s="4" t="str">
        <f t="shared" si="0"/>
        <v xml:space="preserve"> </v>
      </c>
    </row>
    <row r="27" spans="2:17" ht="15" x14ac:dyDescent="0.25">
      <c r="H27" s="62"/>
      <c r="Q27" s="4" t="str">
        <f t="shared" si="0"/>
        <v xml:space="preserve"> </v>
      </c>
    </row>
    <row r="28" spans="2:17" ht="15" x14ac:dyDescent="0.25">
      <c r="H28" s="62"/>
      <c r="Q28" s="4" t="str">
        <f t="shared" si="0"/>
        <v xml:space="preserve"> </v>
      </c>
    </row>
    <row r="29" spans="2:17" ht="15" x14ac:dyDescent="0.25">
      <c r="H29" s="62"/>
      <c r="Q29" s="4" t="str">
        <f t="shared" si="0"/>
        <v xml:space="preserve"> </v>
      </c>
    </row>
    <row r="30" spans="2:17" ht="15" x14ac:dyDescent="0.25">
      <c r="H30" s="62"/>
      <c r="Q30" s="4" t="str">
        <f t="shared" si="0"/>
        <v xml:space="preserve"> </v>
      </c>
    </row>
    <row r="31" spans="2:17" ht="15" x14ac:dyDescent="0.25">
      <c r="H31" s="62"/>
      <c r="Q31" s="4" t="str">
        <f t="shared" si="0"/>
        <v xml:space="preserve"> </v>
      </c>
    </row>
    <row r="32" spans="2:17" ht="15" x14ac:dyDescent="0.25">
      <c r="H32" s="62"/>
      <c r="Q32" s="4" t="str">
        <f t="shared" si="0"/>
        <v xml:space="preserve"> </v>
      </c>
    </row>
    <row r="33" spans="8:17" ht="15" x14ac:dyDescent="0.25">
      <c r="H33" s="62"/>
      <c r="Q33" s="4" t="str">
        <f t="shared" si="0"/>
        <v xml:space="preserve"> </v>
      </c>
    </row>
    <row r="34" spans="8:17" ht="15" x14ac:dyDescent="0.25">
      <c r="H34" s="62"/>
      <c r="Q34" s="4" t="str">
        <f t="shared" si="0"/>
        <v xml:space="preserve"> </v>
      </c>
    </row>
    <row r="35" spans="8:17" ht="15" x14ac:dyDescent="0.25">
      <c r="H35" s="62"/>
      <c r="Q35" s="4" t="str">
        <f t="shared" si="0"/>
        <v xml:space="preserve"> </v>
      </c>
    </row>
    <row r="36" spans="8:17" ht="15" x14ac:dyDescent="0.25">
      <c r="H36" s="62"/>
      <c r="Q36" s="4" t="str">
        <f t="shared" si="0"/>
        <v xml:space="preserve"> </v>
      </c>
    </row>
    <row r="37" spans="8:17" ht="15" x14ac:dyDescent="0.25">
      <c r="H37" s="62"/>
      <c r="Q37" s="4" t="str">
        <f t="shared" si="0"/>
        <v xml:space="preserve"> </v>
      </c>
    </row>
    <row r="38" spans="8:17" ht="15" x14ac:dyDescent="0.25">
      <c r="H38" s="62"/>
      <c r="Q38" s="4" t="str">
        <f t="shared" si="0"/>
        <v xml:space="preserve"> </v>
      </c>
    </row>
    <row r="39" spans="8:17" ht="15" x14ac:dyDescent="0.25">
      <c r="H39" s="62"/>
      <c r="Q39" s="4" t="str">
        <f t="shared" si="0"/>
        <v xml:space="preserve"> </v>
      </c>
    </row>
    <row r="40" spans="8:17" ht="15" x14ac:dyDescent="0.25">
      <c r="H40" s="62"/>
      <c r="Q40" s="4" t="str">
        <f t="shared" si="0"/>
        <v xml:space="preserve"> </v>
      </c>
    </row>
    <row r="41" spans="8:17" ht="15" x14ac:dyDescent="0.25">
      <c r="H41" s="62"/>
      <c r="Q41" s="4" t="str">
        <f t="shared" si="0"/>
        <v xml:space="preserve"> </v>
      </c>
    </row>
    <row r="42" spans="8:17" ht="15" x14ac:dyDescent="0.25">
      <c r="H42" s="62"/>
      <c r="Q42" s="4" t="str">
        <f t="shared" si="0"/>
        <v xml:space="preserve"> </v>
      </c>
    </row>
    <row r="43" spans="8:17" ht="15" x14ac:dyDescent="0.25">
      <c r="H43" s="62"/>
      <c r="Q43" s="4" t="str">
        <f t="shared" si="0"/>
        <v xml:space="preserve"> </v>
      </c>
    </row>
    <row r="44" spans="8:17" ht="15" x14ac:dyDescent="0.25">
      <c r="H44" s="62"/>
      <c r="Q44" s="4" t="str">
        <f t="shared" si="0"/>
        <v xml:space="preserve"> </v>
      </c>
    </row>
    <row r="45" spans="8:17" ht="15" x14ac:dyDescent="0.25">
      <c r="H45" s="62"/>
      <c r="Q45" s="4" t="str">
        <f t="shared" si="0"/>
        <v xml:space="preserve"> </v>
      </c>
    </row>
    <row r="46" spans="8:17" ht="15" x14ac:dyDescent="0.25">
      <c r="H46" s="62"/>
      <c r="Q46" s="4" t="str">
        <f t="shared" si="0"/>
        <v xml:space="preserve"> </v>
      </c>
    </row>
    <row r="47" spans="8:17" ht="15" x14ac:dyDescent="0.25">
      <c r="H47" s="62"/>
      <c r="Q47" s="4" t="str">
        <f t="shared" si="0"/>
        <v xml:space="preserve"> </v>
      </c>
    </row>
    <row r="48" spans="8:17" ht="15" x14ac:dyDescent="0.25">
      <c r="H48" s="62"/>
      <c r="Q48" s="4" t="str">
        <f t="shared" si="0"/>
        <v xml:space="preserve"> </v>
      </c>
    </row>
    <row r="49" spans="8:17" ht="15" x14ac:dyDescent="0.25">
      <c r="H49" s="62"/>
      <c r="Q49" s="4" t="str">
        <f t="shared" si="0"/>
        <v xml:space="preserve"> </v>
      </c>
    </row>
    <row r="50" spans="8:17" ht="15" x14ac:dyDescent="0.25">
      <c r="H50" s="62"/>
      <c r="Q50" s="4" t="str">
        <f t="shared" si="0"/>
        <v xml:space="preserve"> </v>
      </c>
    </row>
    <row r="51" spans="8:17" ht="15" x14ac:dyDescent="0.25">
      <c r="H51" s="62"/>
      <c r="Q51" s="4" t="str">
        <f t="shared" si="0"/>
        <v xml:space="preserve"> </v>
      </c>
    </row>
    <row r="52" spans="8:17" ht="15" x14ac:dyDescent="0.25">
      <c r="H52" s="62"/>
      <c r="Q52" s="4" t="str">
        <f t="shared" si="0"/>
        <v xml:space="preserve"> </v>
      </c>
    </row>
    <row r="53" spans="8:17" ht="15" x14ac:dyDescent="0.25">
      <c r="H53" s="62"/>
      <c r="Q53" s="4" t="str">
        <f t="shared" si="0"/>
        <v xml:space="preserve"> </v>
      </c>
    </row>
    <row r="54" spans="8:17" ht="15" x14ac:dyDescent="0.25">
      <c r="H54" s="62"/>
      <c r="Q54" s="4" t="str">
        <f t="shared" si="0"/>
        <v xml:space="preserve"> </v>
      </c>
    </row>
    <row r="55" spans="8:17" ht="15" x14ac:dyDescent="0.25">
      <c r="H55" s="62"/>
      <c r="Q55" s="4" t="str">
        <f t="shared" si="0"/>
        <v xml:space="preserve"> </v>
      </c>
    </row>
    <row r="56" spans="8:17" ht="15" x14ac:dyDescent="0.25">
      <c r="H56" s="62"/>
      <c r="Q56" s="4" t="str">
        <f t="shared" si="0"/>
        <v xml:space="preserve"> </v>
      </c>
    </row>
    <row r="57" spans="8:17" ht="15" x14ac:dyDescent="0.25">
      <c r="H57" s="62"/>
      <c r="Q57" s="4" t="str">
        <f t="shared" si="0"/>
        <v xml:space="preserve"> </v>
      </c>
    </row>
    <row r="58" spans="8:17" ht="15" x14ac:dyDescent="0.25">
      <c r="H58" s="62"/>
      <c r="Q58" s="4" t="str">
        <f t="shared" si="0"/>
        <v xml:space="preserve"> </v>
      </c>
    </row>
    <row r="59" spans="8:17" ht="15" x14ac:dyDescent="0.25">
      <c r="H59" s="62"/>
      <c r="Q59" s="4" t="str">
        <f t="shared" si="0"/>
        <v xml:space="preserve"> </v>
      </c>
    </row>
    <row r="60" spans="8:17" ht="15" x14ac:dyDescent="0.25">
      <c r="H60" s="62"/>
      <c r="Q60" s="4" t="str">
        <f t="shared" si="0"/>
        <v xml:space="preserve"> </v>
      </c>
    </row>
    <row r="61" spans="8:17" ht="15" x14ac:dyDescent="0.25">
      <c r="H61" s="62"/>
      <c r="Q61" s="4" t="str">
        <f t="shared" si="0"/>
        <v xml:space="preserve"> </v>
      </c>
    </row>
    <row r="62" spans="8:17" ht="15" x14ac:dyDescent="0.25">
      <c r="H62" s="62"/>
      <c r="Q62" s="4" t="str">
        <f t="shared" si="0"/>
        <v xml:space="preserve"> </v>
      </c>
    </row>
    <row r="63" spans="8:17" ht="15" x14ac:dyDescent="0.25">
      <c r="H63" s="62"/>
      <c r="Q63" s="4" t="str">
        <f t="shared" si="0"/>
        <v xml:space="preserve"> </v>
      </c>
    </row>
    <row r="64" spans="8:17" ht="15" x14ac:dyDescent="0.25">
      <c r="H64" s="62"/>
      <c r="Q64" s="4" t="str">
        <f t="shared" si="0"/>
        <v xml:space="preserve"> </v>
      </c>
    </row>
    <row r="65" spans="8:17" ht="15" x14ac:dyDescent="0.25">
      <c r="H65" s="62"/>
      <c r="Q65" s="4" t="str">
        <f t="shared" si="0"/>
        <v xml:space="preserve"> </v>
      </c>
    </row>
    <row r="66" spans="8:17" ht="15" x14ac:dyDescent="0.25">
      <c r="H66" s="62"/>
      <c r="Q66" s="4" t="str">
        <f t="shared" si="0"/>
        <v xml:space="preserve"> </v>
      </c>
    </row>
    <row r="67" spans="8:17" ht="15" x14ac:dyDescent="0.25">
      <c r="H67" s="62"/>
      <c r="Q67" s="4" t="str">
        <f t="shared" ref="Q67:Q74" si="2">IF((E67-S67)=0," ",E67-S67)</f>
        <v xml:space="preserve"> </v>
      </c>
    </row>
    <row r="68" spans="8:17" ht="15" x14ac:dyDescent="0.25">
      <c r="H68" s="62"/>
      <c r="Q68" s="4" t="str">
        <f t="shared" si="2"/>
        <v xml:space="preserve"> </v>
      </c>
    </row>
    <row r="69" spans="8:17" ht="15" x14ac:dyDescent="0.25">
      <c r="H69" s="62"/>
      <c r="Q69" s="4" t="str">
        <f t="shared" si="2"/>
        <v xml:space="preserve"> </v>
      </c>
    </row>
    <row r="70" spans="8:17" ht="15" x14ac:dyDescent="0.25">
      <c r="H70" s="62"/>
      <c r="Q70" s="4" t="str">
        <f t="shared" si="2"/>
        <v xml:space="preserve"> </v>
      </c>
    </row>
    <row r="71" spans="8:17" ht="15" x14ac:dyDescent="0.25">
      <c r="H71" s="62"/>
      <c r="Q71" s="4" t="str">
        <f t="shared" si="2"/>
        <v xml:space="preserve"> </v>
      </c>
    </row>
    <row r="72" spans="8:17" ht="15" x14ac:dyDescent="0.25">
      <c r="H72" s="62"/>
      <c r="Q72" s="4" t="str">
        <f t="shared" si="2"/>
        <v xml:space="preserve"> </v>
      </c>
    </row>
    <row r="73" spans="8:17" ht="15" x14ac:dyDescent="0.25">
      <c r="H73" s="62"/>
      <c r="Q73" s="4" t="str">
        <f t="shared" si="2"/>
        <v xml:space="preserve"> </v>
      </c>
    </row>
    <row r="74" spans="8:17" ht="15" x14ac:dyDescent="0.25">
      <c r="H74" s="62"/>
      <c r="Q74" s="4" t="str">
        <f t="shared" si="2"/>
        <v xml:space="preserve"> </v>
      </c>
    </row>
    <row r="75" spans="8:17" ht="15" x14ac:dyDescent="0.25">
      <c r="H75" s="62"/>
      <c r="Q75" s="4" t="str">
        <f>IF((E75-S75)=0," ",E75-S75)</f>
        <v xml:space="preserve"> </v>
      </c>
    </row>
    <row r="76" spans="8:17" ht="15" x14ac:dyDescent="0.25">
      <c r="H76" s="62"/>
      <c r="Q76" s="4" t="str">
        <f>IF((E76-S76)=0," ",E76-S76)</f>
        <v xml:space="preserve"> </v>
      </c>
    </row>
    <row r="77" spans="8:17" ht="15" x14ac:dyDescent="0.25">
      <c r="H77" s="62"/>
      <c r="Q77" s="4" t="str">
        <f>IF((E77-S77)=0," ",E77-S77)</f>
        <v xml:space="preserve"> </v>
      </c>
    </row>
    <row r="78" spans="8:17" ht="15" x14ac:dyDescent="0.25">
      <c r="H78" s="62"/>
      <c r="Q78" s="4" t="str">
        <f>IF((E78-S78)=0," ",E78-S78)</f>
        <v xml:space="preserve"> </v>
      </c>
    </row>
    <row r="79" spans="8:17" ht="15" x14ac:dyDescent="0.25">
      <c r="H79" s="62"/>
      <c r="Q79" s="4">
        <f>E79-S79</f>
        <v>0</v>
      </c>
    </row>
    <row r="80" spans="8:17" ht="15" x14ac:dyDescent="0.25">
      <c r="H80" s="62"/>
      <c r="Q80" s="4">
        <f>E80-S80</f>
        <v>0</v>
      </c>
    </row>
    <row r="81" spans="8:17" ht="15" x14ac:dyDescent="0.25">
      <c r="H81" s="62"/>
      <c r="Q81" s="4" t="str">
        <f>IF((E81-S81)=0," ",E81-S81)</f>
        <v xml:space="preserve"> </v>
      </c>
    </row>
    <row r="82" spans="8:17" ht="15" x14ac:dyDescent="0.25">
      <c r="H82" s="62"/>
      <c r="Q82" s="4" t="str">
        <f>IF((E82-S82)=0," ",E82-S82)</f>
        <v xml:space="preserve"> </v>
      </c>
    </row>
    <row r="83" spans="8:17" ht="15" x14ac:dyDescent="0.25">
      <c r="H83" s="62"/>
      <c r="Q83" s="4" t="str">
        <f>IF((E83-S83)=0," ",E83-S83)</f>
        <v xml:space="preserve"> </v>
      </c>
    </row>
    <row r="84" spans="8:17" ht="15" x14ac:dyDescent="0.25">
      <c r="H84" s="62"/>
      <c r="Q84" s="4" t="str">
        <f>IF((E84-S84)=0," ",E84-S84)</f>
        <v xml:space="preserve"> </v>
      </c>
    </row>
    <row r="85" spans="8:17" ht="15" x14ac:dyDescent="0.25">
      <c r="H85" s="62"/>
      <c r="Q85" s="4" t="str">
        <f>IF((E85-S85)=0," ",E85-S85)</f>
        <v xml:space="preserve"> </v>
      </c>
    </row>
    <row r="86" spans="8:17" ht="15" x14ac:dyDescent="0.25">
      <c r="H86" s="62"/>
      <c r="Q86" s="4" t="str">
        <f t="shared" ref="Q86:Q149" si="3">IF((E86-S86)=0," ",E86-S86)</f>
        <v xml:space="preserve"> </v>
      </c>
    </row>
    <row r="87" spans="8:17" ht="15" x14ac:dyDescent="0.25">
      <c r="H87" s="62"/>
      <c r="Q87" s="4" t="str">
        <f t="shared" si="3"/>
        <v xml:space="preserve"> </v>
      </c>
    </row>
    <row r="88" spans="8:17" ht="15" x14ac:dyDescent="0.25">
      <c r="H88" s="62"/>
      <c r="Q88" s="4" t="str">
        <f t="shared" si="3"/>
        <v xml:space="preserve"> </v>
      </c>
    </row>
    <row r="89" spans="8:17" ht="15" x14ac:dyDescent="0.25">
      <c r="H89" s="62"/>
      <c r="Q89" s="4" t="str">
        <f t="shared" si="3"/>
        <v xml:space="preserve"> </v>
      </c>
    </row>
    <row r="90" spans="8:17" ht="15" x14ac:dyDescent="0.25">
      <c r="H90" s="62"/>
      <c r="Q90" s="4" t="str">
        <f t="shared" si="3"/>
        <v xml:space="preserve"> </v>
      </c>
    </row>
    <row r="91" spans="8:17" ht="15" x14ac:dyDescent="0.25">
      <c r="H91" s="62"/>
      <c r="Q91" s="4" t="str">
        <f t="shared" si="3"/>
        <v xml:space="preserve"> </v>
      </c>
    </row>
    <row r="92" spans="8:17" ht="15" x14ac:dyDescent="0.25">
      <c r="H92" s="62"/>
      <c r="Q92" s="4" t="str">
        <f t="shared" si="3"/>
        <v xml:space="preserve"> </v>
      </c>
    </row>
    <row r="93" spans="8:17" ht="15" x14ac:dyDescent="0.25">
      <c r="H93" s="62"/>
      <c r="Q93" s="4" t="str">
        <f t="shared" si="3"/>
        <v xml:space="preserve"> </v>
      </c>
    </row>
    <row r="94" spans="8:17" ht="15" x14ac:dyDescent="0.25">
      <c r="H94" s="62"/>
      <c r="Q94" s="4" t="str">
        <f t="shared" si="3"/>
        <v xml:space="preserve"> </v>
      </c>
    </row>
    <row r="95" spans="8:17" ht="15" x14ac:dyDescent="0.25">
      <c r="H95" s="62"/>
      <c r="Q95" s="4" t="str">
        <f t="shared" si="3"/>
        <v xml:space="preserve"> </v>
      </c>
    </row>
    <row r="96" spans="8:17" ht="15" x14ac:dyDescent="0.25">
      <c r="H96" s="62"/>
      <c r="Q96" s="4" t="str">
        <f t="shared" si="3"/>
        <v xml:space="preserve"> </v>
      </c>
    </row>
    <row r="97" spans="8:17" ht="15" x14ac:dyDescent="0.25">
      <c r="H97" s="62"/>
      <c r="Q97" s="4" t="str">
        <f t="shared" si="3"/>
        <v xml:space="preserve"> </v>
      </c>
    </row>
    <row r="98" spans="8:17" ht="15" x14ac:dyDescent="0.25">
      <c r="H98" s="62"/>
      <c r="Q98" s="4" t="str">
        <f t="shared" si="3"/>
        <v xml:space="preserve"> </v>
      </c>
    </row>
    <row r="99" spans="8:17" ht="15" x14ac:dyDescent="0.25">
      <c r="H99" s="62"/>
      <c r="Q99" s="4" t="str">
        <f t="shared" si="3"/>
        <v xml:space="preserve"> </v>
      </c>
    </row>
    <row r="100" spans="8:17" ht="15" x14ac:dyDescent="0.25">
      <c r="H100" s="62"/>
      <c r="Q100" s="4" t="str">
        <f t="shared" si="3"/>
        <v xml:space="preserve"> </v>
      </c>
    </row>
    <row r="101" spans="8:17" ht="15" x14ac:dyDescent="0.25">
      <c r="H101" s="62"/>
      <c r="Q101" s="4" t="str">
        <f t="shared" si="3"/>
        <v xml:space="preserve"> </v>
      </c>
    </row>
    <row r="102" spans="8:17" ht="15" x14ac:dyDescent="0.25">
      <c r="H102" s="62"/>
      <c r="Q102" s="4" t="str">
        <f t="shared" si="3"/>
        <v xml:space="preserve"> </v>
      </c>
    </row>
    <row r="103" spans="8:17" ht="15" x14ac:dyDescent="0.25">
      <c r="H103" s="62"/>
      <c r="Q103" s="4" t="str">
        <f t="shared" si="3"/>
        <v xml:space="preserve"> </v>
      </c>
    </row>
    <row r="104" spans="8:17" ht="15" x14ac:dyDescent="0.25">
      <c r="H104" s="62"/>
      <c r="Q104" s="4" t="str">
        <f t="shared" si="3"/>
        <v xml:space="preserve"> </v>
      </c>
    </row>
    <row r="105" spans="8:17" ht="15" x14ac:dyDescent="0.25">
      <c r="H105" s="62"/>
      <c r="Q105" s="4" t="str">
        <f t="shared" si="3"/>
        <v xml:space="preserve"> </v>
      </c>
    </row>
    <row r="106" spans="8:17" ht="15" x14ac:dyDescent="0.25">
      <c r="H106" s="62"/>
      <c r="Q106" s="4" t="str">
        <f t="shared" si="3"/>
        <v xml:space="preserve"> </v>
      </c>
    </row>
    <row r="107" spans="8:17" ht="15" x14ac:dyDescent="0.25">
      <c r="H107" s="62"/>
      <c r="Q107" s="4" t="str">
        <f t="shared" si="3"/>
        <v xml:space="preserve"> </v>
      </c>
    </row>
    <row r="108" spans="8:17" ht="15" x14ac:dyDescent="0.25">
      <c r="H108" s="62"/>
      <c r="Q108" s="4" t="str">
        <f t="shared" si="3"/>
        <v xml:space="preserve"> </v>
      </c>
    </row>
    <row r="109" spans="8:17" ht="15" x14ac:dyDescent="0.25">
      <c r="H109" s="62"/>
      <c r="Q109" s="4" t="str">
        <f t="shared" si="3"/>
        <v xml:space="preserve"> </v>
      </c>
    </row>
    <row r="110" spans="8:17" ht="15" x14ac:dyDescent="0.25">
      <c r="H110" s="62"/>
      <c r="Q110" s="4" t="str">
        <f t="shared" si="3"/>
        <v xml:space="preserve"> </v>
      </c>
    </row>
    <row r="111" spans="8:17" ht="15" x14ac:dyDescent="0.25">
      <c r="H111" s="62"/>
      <c r="Q111" s="4" t="str">
        <f t="shared" si="3"/>
        <v xml:space="preserve"> </v>
      </c>
    </row>
    <row r="112" spans="8:17" ht="15" x14ac:dyDescent="0.25">
      <c r="H112" s="62"/>
      <c r="Q112" s="4" t="str">
        <f t="shared" si="3"/>
        <v xml:space="preserve"> </v>
      </c>
    </row>
    <row r="113" spans="8:17" ht="15" x14ac:dyDescent="0.25">
      <c r="H113" s="62"/>
      <c r="Q113" s="4" t="str">
        <f t="shared" si="3"/>
        <v xml:space="preserve"> </v>
      </c>
    </row>
    <row r="114" spans="8:17" ht="15" x14ac:dyDescent="0.25">
      <c r="H114" s="62"/>
      <c r="Q114" s="4" t="str">
        <f t="shared" si="3"/>
        <v xml:space="preserve"> </v>
      </c>
    </row>
    <row r="115" spans="8:17" ht="15" x14ac:dyDescent="0.25">
      <c r="H115" s="62"/>
      <c r="Q115" s="4" t="str">
        <f t="shared" si="3"/>
        <v xml:space="preserve"> </v>
      </c>
    </row>
    <row r="116" spans="8:17" ht="15" x14ac:dyDescent="0.25">
      <c r="H116" s="62"/>
      <c r="Q116" s="4" t="str">
        <f t="shared" si="3"/>
        <v xml:space="preserve"> </v>
      </c>
    </row>
    <row r="117" spans="8:17" ht="15" x14ac:dyDescent="0.25">
      <c r="H117" s="62"/>
      <c r="Q117" s="4" t="str">
        <f t="shared" si="3"/>
        <v xml:space="preserve"> </v>
      </c>
    </row>
    <row r="118" spans="8:17" ht="15" x14ac:dyDescent="0.25">
      <c r="H118" s="62"/>
      <c r="Q118" s="4" t="str">
        <f t="shared" si="3"/>
        <v xml:space="preserve"> </v>
      </c>
    </row>
    <row r="119" spans="8:17" ht="15" x14ac:dyDescent="0.25">
      <c r="H119" s="62"/>
      <c r="Q119" s="4" t="str">
        <f t="shared" si="3"/>
        <v xml:space="preserve"> </v>
      </c>
    </row>
    <row r="120" spans="8:17" ht="15" x14ac:dyDescent="0.25">
      <c r="H120" s="62"/>
      <c r="Q120" s="4" t="str">
        <f t="shared" si="3"/>
        <v xml:space="preserve"> </v>
      </c>
    </row>
    <row r="121" spans="8:17" ht="15" x14ac:dyDescent="0.25">
      <c r="H121" s="62"/>
      <c r="Q121" s="4" t="str">
        <f t="shared" si="3"/>
        <v xml:space="preserve"> </v>
      </c>
    </row>
    <row r="122" spans="8:17" ht="15" x14ac:dyDescent="0.25">
      <c r="H122" s="62"/>
      <c r="Q122" s="4" t="str">
        <f t="shared" si="3"/>
        <v xml:space="preserve"> </v>
      </c>
    </row>
    <row r="123" spans="8:17" ht="15" x14ac:dyDescent="0.25">
      <c r="H123" s="62"/>
      <c r="Q123" s="4" t="str">
        <f t="shared" si="3"/>
        <v xml:space="preserve"> </v>
      </c>
    </row>
    <row r="124" spans="8:17" ht="15" x14ac:dyDescent="0.25">
      <c r="H124" s="62"/>
      <c r="Q124" s="4" t="str">
        <f t="shared" si="3"/>
        <v xml:space="preserve"> </v>
      </c>
    </row>
    <row r="125" spans="8:17" ht="15" x14ac:dyDescent="0.25">
      <c r="H125" s="62"/>
      <c r="Q125" s="4" t="str">
        <f t="shared" si="3"/>
        <v xml:space="preserve"> </v>
      </c>
    </row>
    <row r="126" spans="8:17" ht="15" x14ac:dyDescent="0.25">
      <c r="H126" s="62"/>
      <c r="Q126" s="4" t="str">
        <f t="shared" si="3"/>
        <v xml:space="preserve"> </v>
      </c>
    </row>
    <row r="127" spans="8:17" ht="15" x14ac:dyDescent="0.25">
      <c r="H127" s="62"/>
      <c r="Q127" s="4" t="str">
        <f t="shared" si="3"/>
        <v xml:space="preserve"> </v>
      </c>
    </row>
    <row r="128" spans="8:17" ht="15" x14ac:dyDescent="0.25">
      <c r="H128" s="62"/>
      <c r="Q128" s="4" t="str">
        <f t="shared" si="3"/>
        <v xml:space="preserve"> </v>
      </c>
    </row>
    <row r="129" spans="8:17" ht="15" x14ac:dyDescent="0.25">
      <c r="H129" s="62"/>
      <c r="Q129" s="4" t="str">
        <f t="shared" si="3"/>
        <v xml:space="preserve"> </v>
      </c>
    </row>
    <row r="130" spans="8:17" ht="15" x14ac:dyDescent="0.25">
      <c r="H130" s="62"/>
      <c r="Q130" s="4" t="str">
        <f t="shared" si="3"/>
        <v xml:space="preserve"> </v>
      </c>
    </row>
    <row r="131" spans="8:17" ht="15" x14ac:dyDescent="0.25">
      <c r="H131" s="62"/>
      <c r="Q131" s="4" t="str">
        <f t="shared" si="3"/>
        <v xml:space="preserve"> </v>
      </c>
    </row>
    <row r="132" spans="8:17" ht="15" x14ac:dyDescent="0.25">
      <c r="H132" s="62"/>
      <c r="Q132" s="4" t="str">
        <f t="shared" si="3"/>
        <v xml:space="preserve"> </v>
      </c>
    </row>
    <row r="133" spans="8:17" ht="15" x14ac:dyDescent="0.25">
      <c r="H133" s="62"/>
      <c r="Q133" s="4" t="str">
        <f t="shared" si="3"/>
        <v xml:space="preserve"> </v>
      </c>
    </row>
    <row r="134" spans="8:17" ht="15" x14ac:dyDescent="0.25">
      <c r="H134" s="62"/>
      <c r="Q134" s="4" t="str">
        <f t="shared" si="3"/>
        <v xml:space="preserve"> </v>
      </c>
    </row>
    <row r="135" spans="8:17" ht="15" x14ac:dyDescent="0.25">
      <c r="H135" s="62"/>
      <c r="Q135" s="4" t="str">
        <f t="shared" si="3"/>
        <v xml:space="preserve"> </v>
      </c>
    </row>
    <row r="136" spans="8:17" ht="15" x14ac:dyDescent="0.25">
      <c r="H136" s="62"/>
      <c r="Q136" s="4" t="str">
        <f t="shared" si="3"/>
        <v xml:space="preserve"> </v>
      </c>
    </row>
    <row r="137" spans="8:17" ht="15" x14ac:dyDescent="0.25">
      <c r="H137" s="62"/>
      <c r="Q137" s="4" t="str">
        <f t="shared" si="3"/>
        <v xml:space="preserve"> </v>
      </c>
    </row>
    <row r="138" spans="8:17" ht="15" x14ac:dyDescent="0.25">
      <c r="H138" s="62"/>
      <c r="Q138" s="4" t="str">
        <f t="shared" si="3"/>
        <v xml:space="preserve"> </v>
      </c>
    </row>
    <row r="139" spans="8:17" ht="15" x14ac:dyDescent="0.25">
      <c r="H139" s="62"/>
      <c r="Q139" s="4" t="str">
        <f t="shared" si="3"/>
        <v xml:space="preserve"> </v>
      </c>
    </row>
    <row r="140" spans="8:17" ht="15" x14ac:dyDescent="0.25">
      <c r="H140" s="62"/>
      <c r="Q140" s="4" t="str">
        <f t="shared" si="3"/>
        <v xml:space="preserve"> </v>
      </c>
    </row>
    <row r="141" spans="8:17" ht="15" x14ac:dyDescent="0.25">
      <c r="H141" s="62"/>
      <c r="Q141" s="4" t="str">
        <f t="shared" si="3"/>
        <v xml:space="preserve"> </v>
      </c>
    </row>
    <row r="142" spans="8:17" ht="15" x14ac:dyDescent="0.25">
      <c r="H142" s="62"/>
      <c r="Q142" s="4" t="str">
        <f t="shared" si="3"/>
        <v xml:space="preserve"> </v>
      </c>
    </row>
    <row r="143" spans="8:17" ht="15" x14ac:dyDescent="0.25">
      <c r="H143" s="62"/>
      <c r="Q143" s="4" t="str">
        <f t="shared" si="3"/>
        <v xml:space="preserve"> </v>
      </c>
    </row>
    <row r="144" spans="8:17" ht="15" x14ac:dyDescent="0.25">
      <c r="H144" s="62"/>
      <c r="Q144" s="4" t="str">
        <f t="shared" si="3"/>
        <v xml:space="preserve"> </v>
      </c>
    </row>
    <row r="145" spans="8:17" ht="15" x14ac:dyDescent="0.25">
      <c r="H145" s="62"/>
      <c r="Q145" s="4" t="str">
        <f t="shared" si="3"/>
        <v xml:space="preserve"> </v>
      </c>
    </row>
    <row r="146" spans="8:17" ht="15" x14ac:dyDescent="0.25">
      <c r="H146" s="62"/>
      <c r="Q146" s="4" t="str">
        <f t="shared" si="3"/>
        <v xml:space="preserve"> </v>
      </c>
    </row>
    <row r="147" spans="8:17" ht="15" x14ac:dyDescent="0.25">
      <c r="H147" s="62"/>
      <c r="Q147" s="4" t="str">
        <f t="shared" si="3"/>
        <v xml:space="preserve"> </v>
      </c>
    </row>
    <row r="148" spans="8:17" ht="15" x14ac:dyDescent="0.25">
      <c r="H148" s="62"/>
      <c r="Q148" s="4" t="str">
        <f t="shared" si="3"/>
        <v xml:space="preserve"> </v>
      </c>
    </row>
    <row r="149" spans="8:17" ht="15" x14ac:dyDescent="0.25">
      <c r="H149" s="62"/>
      <c r="Q149" s="4" t="str">
        <f t="shared" si="3"/>
        <v xml:space="preserve"> </v>
      </c>
    </row>
    <row r="150" spans="8:17" ht="15" x14ac:dyDescent="0.25">
      <c r="H150" s="62"/>
      <c r="Q150" s="4" t="str">
        <f t="shared" ref="Q150:Q180" si="4">IF((E150-S150)=0," ",E150-S150)</f>
        <v xml:space="preserve"> </v>
      </c>
    </row>
    <row r="151" spans="8:17" ht="15" x14ac:dyDescent="0.25">
      <c r="H151" s="62"/>
      <c r="Q151" s="4" t="str">
        <f t="shared" si="4"/>
        <v xml:space="preserve"> </v>
      </c>
    </row>
    <row r="152" spans="8:17" ht="15" x14ac:dyDescent="0.25">
      <c r="H152" s="62"/>
      <c r="Q152" s="4" t="str">
        <f t="shared" si="4"/>
        <v xml:space="preserve"> </v>
      </c>
    </row>
    <row r="153" spans="8:17" ht="15" x14ac:dyDescent="0.25">
      <c r="H153" s="62"/>
      <c r="Q153" s="4" t="str">
        <f t="shared" si="4"/>
        <v xml:space="preserve"> </v>
      </c>
    </row>
    <row r="154" spans="8:17" ht="15" x14ac:dyDescent="0.25">
      <c r="H154" s="62"/>
      <c r="Q154" s="4" t="str">
        <f t="shared" si="4"/>
        <v xml:space="preserve"> </v>
      </c>
    </row>
    <row r="155" spans="8:17" ht="15" x14ac:dyDescent="0.25">
      <c r="H155" s="62"/>
      <c r="Q155" s="4" t="str">
        <f t="shared" si="4"/>
        <v xml:space="preserve"> </v>
      </c>
    </row>
    <row r="156" spans="8:17" ht="15" x14ac:dyDescent="0.25">
      <c r="H156" s="62"/>
      <c r="Q156" s="4" t="str">
        <f t="shared" si="4"/>
        <v xml:space="preserve"> </v>
      </c>
    </row>
    <row r="157" spans="8:17" ht="15" x14ac:dyDescent="0.25">
      <c r="H157" s="62"/>
      <c r="Q157" s="4" t="str">
        <f t="shared" si="4"/>
        <v xml:space="preserve"> </v>
      </c>
    </row>
    <row r="158" spans="8:17" ht="15" x14ac:dyDescent="0.25">
      <c r="H158" s="62"/>
      <c r="Q158" s="4" t="str">
        <f t="shared" si="4"/>
        <v xml:space="preserve"> </v>
      </c>
    </row>
    <row r="159" spans="8:17" ht="15" x14ac:dyDescent="0.25">
      <c r="H159" s="62"/>
      <c r="Q159" s="4" t="str">
        <f t="shared" si="4"/>
        <v xml:space="preserve"> </v>
      </c>
    </row>
    <row r="160" spans="8:17" ht="15" x14ac:dyDescent="0.25">
      <c r="H160" s="62"/>
      <c r="Q160" s="4" t="str">
        <f t="shared" si="4"/>
        <v xml:space="preserve"> </v>
      </c>
    </row>
    <row r="161" spans="8:17" ht="15" x14ac:dyDescent="0.25">
      <c r="H161" s="62"/>
      <c r="Q161" s="4" t="str">
        <f t="shared" si="4"/>
        <v xml:space="preserve"> </v>
      </c>
    </row>
    <row r="162" spans="8:17" ht="15" x14ac:dyDescent="0.25">
      <c r="H162" s="62"/>
      <c r="Q162" s="4" t="str">
        <f t="shared" si="4"/>
        <v xml:space="preserve"> </v>
      </c>
    </row>
    <row r="163" spans="8:17" ht="15" x14ac:dyDescent="0.25">
      <c r="H163" s="62"/>
      <c r="Q163" s="4" t="str">
        <f t="shared" si="4"/>
        <v xml:space="preserve"> </v>
      </c>
    </row>
    <row r="164" spans="8:17" ht="15" x14ac:dyDescent="0.25">
      <c r="H164" s="62"/>
      <c r="Q164" s="4" t="str">
        <f t="shared" si="4"/>
        <v xml:space="preserve"> </v>
      </c>
    </row>
    <row r="165" spans="8:17" ht="15" x14ac:dyDescent="0.25">
      <c r="H165" s="62"/>
      <c r="Q165" s="4" t="str">
        <f t="shared" si="4"/>
        <v xml:space="preserve"> </v>
      </c>
    </row>
    <row r="166" spans="8:17" ht="15" x14ac:dyDescent="0.25">
      <c r="H166" s="62"/>
      <c r="Q166" s="4" t="str">
        <f t="shared" si="4"/>
        <v xml:space="preserve"> </v>
      </c>
    </row>
    <row r="167" spans="8:17" ht="15" x14ac:dyDescent="0.25">
      <c r="H167" s="62"/>
      <c r="Q167" s="4" t="str">
        <f t="shared" si="4"/>
        <v xml:space="preserve"> </v>
      </c>
    </row>
    <row r="168" spans="8:17" ht="15" x14ac:dyDescent="0.25">
      <c r="H168" s="62"/>
      <c r="Q168" s="4" t="str">
        <f t="shared" si="4"/>
        <v xml:space="preserve"> </v>
      </c>
    </row>
    <row r="169" spans="8:17" ht="15" x14ac:dyDescent="0.25">
      <c r="H169" s="62"/>
      <c r="Q169" s="4" t="str">
        <f t="shared" si="4"/>
        <v xml:space="preserve"> </v>
      </c>
    </row>
    <row r="170" spans="8:17" ht="15" x14ac:dyDescent="0.25">
      <c r="H170" s="62"/>
      <c r="Q170" s="4" t="str">
        <f t="shared" si="4"/>
        <v xml:space="preserve"> </v>
      </c>
    </row>
    <row r="171" spans="8:17" ht="15" x14ac:dyDescent="0.25">
      <c r="H171" s="62"/>
      <c r="Q171" s="4" t="str">
        <f t="shared" si="4"/>
        <v xml:space="preserve"> </v>
      </c>
    </row>
    <row r="172" spans="8:17" ht="15" x14ac:dyDescent="0.25">
      <c r="H172" s="62"/>
      <c r="Q172" s="4" t="str">
        <f t="shared" si="4"/>
        <v xml:space="preserve"> </v>
      </c>
    </row>
    <row r="173" spans="8:17" ht="15" x14ac:dyDescent="0.25">
      <c r="H173" s="62"/>
      <c r="Q173" s="4" t="str">
        <f t="shared" si="4"/>
        <v xml:space="preserve"> </v>
      </c>
    </row>
    <row r="174" spans="8:17" ht="15" x14ac:dyDescent="0.25">
      <c r="H174" s="62"/>
      <c r="Q174" s="4" t="str">
        <f t="shared" si="4"/>
        <v xml:space="preserve"> </v>
      </c>
    </row>
    <row r="175" spans="8:17" ht="15" x14ac:dyDescent="0.25">
      <c r="H175" s="62"/>
      <c r="Q175" s="4" t="str">
        <f t="shared" si="4"/>
        <v xml:space="preserve"> </v>
      </c>
    </row>
    <row r="176" spans="8:17" ht="15" x14ac:dyDescent="0.25">
      <c r="H176" s="62"/>
      <c r="Q176" s="4" t="str">
        <f t="shared" si="4"/>
        <v xml:space="preserve"> </v>
      </c>
    </row>
    <row r="177" spans="8:17" ht="15" x14ac:dyDescent="0.25">
      <c r="H177" s="62"/>
      <c r="Q177" s="4" t="str">
        <f t="shared" si="4"/>
        <v xml:space="preserve"> </v>
      </c>
    </row>
    <row r="178" spans="8:17" ht="15" x14ac:dyDescent="0.25">
      <c r="H178" s="62"/>
      <c r="Q178" s="4" t="str">
        <f t="shared" si="4"/>
        <v xml:space="preserve"> </v>
      </c>
    </row>
    <row r="179" spans="8:17" ht="15" x14ac:dyDescent="0.25">
      <c r="H179" s="62"/>
      <c r="Q179" s="4" t="str">
        <f t="shared" si="4"/>
        <v xml:space="preserve"> </v>
      </c>
    </row>
    <row r="180" spans="8:17" ht="15" x14ac:dyDescent="0.25">
      <c r="H180" s="62"/>
      <c r="Q180" s="4" t="str">
        <f t="shared" si="4"/>
        <v xml:space="preserve"> </v>
      </c>
    </row>
    <row r="181" spans="8:17" ht="15" x14ac:dyDescent="0.25">
      <c r="H181" s="62"/>
      <c r="Q181" s="1" t="s">
        <v>555</v>
      </c>
    </row>
    <row r="182" spans="8:17" ht="15" x14ac:dyDescent="0.25">
      <c r="H182" s="62"/>
      <c r="Q182" s="1" t="s">
        <v>555</v>
      </c>
    </row>
    <row r="183" spans="8:17" ht="15" x14ac:dyDescent="0.25">
      <c r="H183" s="62"/>
      <c r="Q183" s="1" t="s">
        <v>555</v>
      </c>
    </row>
    <row r="184" spans="8:17" ht="15" x14ac:dyDescent="0.25">
      <c r="H184" s="62"/>
      <c r="Q184" s="1" t="s">
        <v>555</v>
      </c>
    </row>
    <row r="185" spans="8:17" ht="15" x14ac:dyDescent="0.25">
      <c r="H185" s="62"/>
      <c r="Q185" s="1" t="s">
        <v>555</v>
      </c>
    </row>
    <row r="186" spans="8:17" ht="15" x14ac:dyDescent="0.25">
      <c r="H186" s="62"/>
      <c r="Q186" s="1" t="s">
        <v>555</v>
      </c>
    </row>
    <row r="187" spans="8:17" ht="15" x14ac:dyDescent="0.25">
      <c r="H187" s="62"/>
      <c r="Q187" s="1" t="s">
        <v>555</v>
      </c>
    </row>
    <row r="188" spans="8:17" ht="15" x14ac:dyDescent="0.25">
      <c r="H188" s="62"/>
      <c r="Q188" s="1" t="s">
        <v>555</v>
      </c>
    </row>
    <row r="189" spans="8:17" ht="15" x14ac:dyDescent="0.25">
      <c r="H189" s="62"/>
      <c r="Q189" s="1" t="s">
        <v>555</v>
      </c>
    </row>
    <row r="190" spans="8:17" ht="15" x14ac:dyDescent="0.25">
      <c r="H190" s="62"/>
      <c r="Q190" s="1" t="s">
        <v>555</v>
      </c>
    </row>
    <row r="191" spans="8:17" ht="15" x14ac:dyDescent="0.25">
      <c r="H191" s="62"/>
      <c r="Q191" s="1" t="s">
        <v>555</v>
      </c>
    </row>
    <row r="192" spans="8:17" ht="15" x14ac:dyDescent="0.25">
      <c r="H192" s="62"/>
      <c r="Q192" s="1" t="s">
        <v>555</v>
      </c>
    </row>
    <row r="193" spans="8:17" ht="15" x14ac:dyDescent="0.25">
      <c r="H193" s="62"/>
      <c r="Q193" s="1" t="s">
        <v>555</v>
      </c>
    </row>
    <row r="194" spans="8:17" ht="15" x14ac:dyDescent="0.25">
      <c r="H194" s="62"/>
      <c r="Q194" s="1" t="s">
        <v>555</v>
      </c>
    </row>
    <row r="195" spans="8:17" ht="15" x14ac:dyDescent="0.25">
      <c r="H195" s="62"/>
      <c r="Q195" s="1" t="s">
        <v>555</v>
      </c>
    </row>
    <row r="196" spans="8:17" ht="15" x14ac:dyDescent="0.25">
      <c r="H196" s="62"/>
      <c r="Q196" s="1" t="s">
        <v>555</v>
      </c>
    </row>
    <row r="197" spans="8:17" ht="15" x14ac:dyDescent="0.25">
      <c r="H197" s="62"/>
      <c r="Q197" s="1" t="s">
        <v>555</v>
      </c>
    </row>
    <row r="198" spans="8:17" ht="15" x14ac:dyDescent="0.25">
      <c r="H198" s="62"/>
    </row>
    <row r="199" spans="8:17" ht="15" x14ac:dyDescent="0.25">
      <c r="H199" s="62"/>
    </row>
    <row r="200" spans="8:17" ht="15" x14ac:dyDescent="0.25">
      <c r="H200" s="62"/>
    </row>
  </sheetData>
  <dataValidations disablePrompts="1"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workbookViewId="0">
      <selection activeCell="I9" sqref="I9"/>
    </sheetView>
  </sheetViews>
  <sheetFormatPr defaultColWidth="8.85546875" defaultRowHeight="12" x14ac:dyDescent="0.2"/>
  <cols>
    <col min="1" max="1" width="2" style="38" customWidth="1"/>
    <col min="2" max="2" width="19" style="38" customWidth="1"/>
    <col min="3" max="3" width="14.7109375" style="38" customWidth="1"/>
    <col min="4" max="16384" width="8.85546875" style="38"/>
  </cols>
  <sheetData>
    <row r="1" spans="2:3" ht="15.75" x14ac:dyDescent="0.2">
      <c r="B1" s="24"/>
    </row>
    <row r="2" spans="2:3" x14ac:dyDescent="0.2">
      <c r="B2" s="25" t="s">
        <v>550</v>
      </c>
    </row>
    <row r="4" spans="2:3" ht="12.75" thickBot="1" x14ac:dyDescent="0.25">
      <c r="B4" s="45" t="s">
        <v>552</v>
      </c>
    </row>
    <row r="5" spans="2:3" x14ac:dyDescent="0.2">
      <c r="B5" s="44"/>
    </row>
    <row r="6" spans="2:3" x14ac:dyDescent="0.2">
      <c r="B6" s="39" t="s">
        <v>551</v>
      </c>
      <c r="C6" s="46">
        <f>_xlfn.COVARIANCE.S('Real Estate'!I6:I272,'Real Estate'!P6:P272)</f>
        <v>-176361.87100999182</v>
      </c>
    </row>
    <row r="7" spans="2:3" x14ac:dyDescent="0.2">
      <c r="B7" s="39" t="s">
        <v>553</v>
      </c>
      <c r="C7" s="46">
        <f>CORREL('Real Estate'!I6:I272,'Real Estate'!P6:P272)</f>
        <v>-0.17489349098612006</v>
      </c>
    </row>
    <row r="13" spans="2:3" x14ac:dyDescent="0.2">
      <c r="B13" s="38">
        <f>_xlfn.COVARIANCE.S('Real Estate'!I6:'Real Estate'!I272,'Real Estate'!P6:'Real Estate'!P272)</f>
        <v>-176361.87100999182</v>
      </c>
    </row>
    <row r="31" spans="2:2" x14ac:dyDescent="0.2">
      <c r="B31" s="26" t="s">
        <v>559</v>
      </c>
    </row>
  </sheetData>
  <dataValidations count="1">
    <dataValidation allowBlank="1" showErrorMessage="1" sqref="B1:B2"/>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920"/>
  <sheetViews>
    <sheetView topLeftCell="A5" workbookViewId="0">
      <selection activeCell="E8" sqref="E8"/>
    </sheetView>
  </sheetViews>
  <sheetFormatPr defaultRowHeight="15" x14ac:dyDescent="0.25"/>
  <cols>
    <col min="2" max="2" width="18.5703125" style="20" customWidth="1"/>
    <col min="4" max="4" width="13.140625" bestFit="1" customWidth="1"/>
    <col min="5" max="5" width="15.140625" bestFit="1" customWidth="1"/>
  </cols>
  <sheetData>
    <row r="4" spans="2:5" x14ac:dyDescent="0.25">
      <c r="B4"/>
    </row>
    <row r="5" spans="2:5" ht="15.75" thickBot="1" x14ac:dyDescent="0.3">
      <c r="B5" s="48" t="s">
        <v>39</v>
      </c>
      <c r="D5" s="67" t="s">
        <v>560</v>
      </c>
      <c r="E5" t="s">
        <v>562</v>
      </c>
    </row>
    <row r="6" spans="2:5" x14ac:dyDescent="0.25">
      <c r="B6" s="3" t="s">
        <v>525</v>
      </c>
      <c r="D6" s="68" t="s">
        <v>40</v>
      </c>
      <c r="E6" s="69">
        <v>58</v>
      </c>
    </row>
    <row r="7" spans="2:5" x14ac:dyDescent="0.25">
      <c r="B7" s="3" t="s">
        <v>525</v>
      </c>
      <c r="D7" s="68" t="s">
        <v>182</v>
      </c>
      <c r="E7" s="69">
        <v>17</v>
      </c>
    </row>
    <row r="8" spans="2:5" x14ac:dyDescent="0.25">
      <c r="B8" s="3" t="s">
        <v>182</v>
      </c>
      <c r="D8" s="68" t="s">
        <v>525</v>
      </c>
      <c r="E8" s="69">
        <v>103</v>
      </c>
    </row>
    <row r="9" spans="2:5" x14ac:dyDescent="0.25">
      <c r="B9" s="3" t="s">
        <v>525</v>
      </c>
      <c r="D9" s="68" t="s">
        <v>561</v>
      </c>
      <c r="E9" s="69">
        <v>178</v>
      </c>
    </row>
    <row r="10" spans="2:5" x14ac:dyDescent="0.25">
      <c r="B10" s="3" t="s">
        <v>40</v>
      </c>
    </row>
    <row r="11" spans="2:5" x14ac:dyDescent="0.25">
      <c r="B11" s="3" t="s">
        <v>182</v>
      </c>
    </row>
    <row r="12" spans="2:5" x14ac:dyDescent="0.25">
      <c r="B12" s="3" t="s">
        <v>40</v>
      </c>
    </row>
    <row r="13" spans="2:5" x14ac:dyDescent="0.25">
      <c r="B13" s="3" t="s">
        <v>182</v>
      </c>
    </row>
    <row r="14" spans="2:5" x14ac:dyDescent="0.25">
      <c r="B14" s="3" t="s">
        <v>525</v>
      </c>
    </row>
    <row r="15" spans="2:5" x14ac:dyDescent="0.25">
      <c r="B15" s="3" t="s">
        <v>40</v>
      </c>
    </row>
    <row r="16" spans="2:5" x14ac:dyDescent="0.25">
      <c r="B16" s="3" t="s">
        <v>40</v>
      </c>
    </row>
    <row r="17" spans="2:2" x14ac:dyDescent="0.25">
      <c r="B17" s="3" t="s">
        <v>525</v>
      </c>
    </row>
    <row r="18" spans="2:2" x14ac:dyDescent="0.25">
      <c r="B18" s="3" t="s">
        <v>525</v>
      </c>
    </row>
    <row r="19" spans="2:2" x14ac:dyDescent="0.25">
      <c r="B19" s="3" t="s">
        <v>525</v>
      </c>
    </row>
    <row r="20" spans="2:2" x14ac:dyDescent="0.25">
      <c r="B20" s="3" t="s">
        <v>40</v>
      </c>
    </row>
    <row r="21" spans="2:2" x14ac:dyDescent="0.25">
      <c r="B21" s="3" t="s">
        <v>525</v>
      </c>
    </row>
    <row r="22" spans="2:2" x14ac:dyDescent="0.25">
      <c r="B22" s="3" t="s">
        <v>525</v>
      </c>
    </row>
    <row r="23" spans="2:2" x14ac:dyDescent="0.25">
      <c r="B23" s="3" t="s">
        <v>40</v>
      </c>
    </row>
    <row r="24" spans="2:2" x14ac:dyDescent="0.25">
      <c r="B24" s="3" t="s">
        <v>182</v>
      </c>
    </row>
    <row r="25" spans="2:2" x14ac:dyDescent="0.25">
      <c r="B25" s="3" t="s">
        <v>182</v>
      </c>
    </row>
    <row r="26" spans="2:2" x14ac:dyDescent="0.25">
      <c r="B26" s="3" t="s">
        <v>525</v>
      </c>
    </row>
    <row r="27" spans="2:2" x14ac:dyDescent="0.25">
      <c r="B27" s="3" t="s">
        <v>40</v>
      </c>
    </row>
    <row r="28" spans="2:2" x14ac:dyDescent="0.25">
      <c r="B28" s="3" t="s">
        <v>40</v>
      </c>
    </row>
    <row r="29" spans="2:2" x14ac:dyDescent="0.25">
      <c r="B29" s="3" t="s">
        <v>40</v>
      </c>
    </row>
    <row r="30" spans="2:2" x14ac:dyDescent="0.25">
      <c r="B30" s="3" t="s">
        <v>525</v>
      </c>
    </row>
    <row r="31" spans="2:2" x14ac:dyDescent="0.25">
      <c r="B31" s="3" t="s">
        <v>182</v>
      </c>
    </row>
    <row r="32" spans="2:2" x14ac:dyDescent="0.25">
      <c r="B32" s="3" t="s">
        <v>525</v>
      </c>
    </row>
    <row r="33" spans="2:2" x14ac:dyDescent="0.25">
      <c r="B33" s="3" t="s">
        <v>40</v>
      </c>
    </row>
    <row r="34" spans="2:2" x14ac:dyDescent="0.25">
      <c r="B34" s="3" t="s">
        <v>525</v>
      </c>
    </row>
    <row r="35" spans="2:2" x14ac:dyDescent="0.25">
      <c r="B35" s="3" t="s">
        <v>182</v>
      </c>
    </row>
    <row r="36" spans="2:2" x14ac:dyDescent="0.25">
      <c r="B36" s="3" t="s">
        <v>525</v>
      </c>
    </row>
    <row r="37" spans="2:2" x14ac:dyDescent="0.25">
      <c r="B37" s="3" t="s">
        <v>182</v>
      </c>
    </row>
    <row r="38" spans="2:2" x14ac:dyDescent="0.25">
      <c r="B38" s="3" t="s">
        <v>40</v>
      </c>
    </row>
    <row r="39" spans="2:2" x14ac:dyDescent="0.25">
      <c r="B39" s="3" t="s">
        <v>525</v>
      </c>
    </row>
    <row r="40" spans="2:2" x14ac:dyDescent="0.25">
      <c r="B40" s="3" t="s">
        <v>40</v>
      </c>
    </row>
    <row r="41" spans="2:2" x14ac:dyDescent="0.25">
      <c r="B41" s="3" t="s">
        <v>40</v>
      </c>
    </row>
    <row r="42" spans="2:2" x14ac:dyDescent="0.25">
      <c r="B42" s="3" t="s">
        <v>525</v>
      </c>
    </row>
    <row r="43" spans="2:2" x14ac:dyDescent="0.25">
      <c r="B43" s="3" t="s">
        <v>40</v>
      </c>
    </row>
    <row r="44" spans="2:2" x14ac:dyDescent="0.25">
      <c r="B44" s="3" t="s">
        <v>525</v>
      </c>
    </row>
    <row r="45" spans="2:2" x14ac:dyDescent="0.25">
      <c r="B45" s="3" t="s">
        <v>525</v>
      </c>
    </row>
    <row r="46" spans="2:2" x14ac:dyDescent="0.25">
      <c r="B46" s="3" t="s">
        <v>525</v>
      </c>
    </row>
    <row r="47" spans="2:2" x14ac:dyDescent="0.25">
      <c r="B47" s="3" t="s">
        <v>40</v>
      </c>
    </row>
    <row r="48" spans="2:2" x14ac:dyDescent="0.25">
      <c r="B48" s="3" t="s">
        <v>525</v>
      </c>
    </row>
    <row r="49" spans="2:2" x14ac:dyDescent="0.25">
      <c r="B49" s="3" t="s">
        <v>525</v>
      </c>
    </row>
    <row r="50" spans="2:2" x14ac:dyDescent="0.25">
      <c r="B50" s="3" t="s">
        <v>525</v>
      </c>
    </row>
    <row r="51" spans="2:2" x14ac:dyDescent="0.25">
      <c r="B51" s="3" t="s">
        <v>525</v>
      </c>
    </row>
    <row r="52" spans="2:2" x14ac:dyDescent="0.25">
      <c r="B52" s="3" t="s">
        <v>525</v>
      </c>
    </row>
    <row r="53" spans="2:2" x14ac:dyDescent="0.25">
      <c r="B53" s="3" t="s">
        <v>525</v>
      </c>
    </row>
    <row r="54" spans="2:2" x14ac:dyDescent="0.25">
      <c r="B54" s="3" t="s">
        <v>40</v>
      </c>
    </row>
    <row r="55" spans="2:2" x14ac:dyDescent="0.25">
      <c r="B55" s="3" t="s">
        <v>525</v>
      </c>
    </row>
    <row r="56" spans="2:2" x14ac:dyDescent="0.25">
      <c r="B56" s="3" t="s">
        <v>40</v>
      </c>
    </row>
    <row r="57" spans="2:2" x14ac:dyDescent="0.25">
      <c r="B57" s="3" t="s">
        <v>525</v>
      </c>
    </row>
    <row r="58" spans="2:2" x14ac:dyDescent="0.25">
      <c r="B58" s="3" t="s">
        <v>525</v>
      </c>
    </row>
    <row r="59" spans="2:2" x14ac:dyDescent="0.25">
      <c r="B59" s="3" t="s">
        <v>40</v>
      </c>
    </row>
    <row r="60" spans="2:2" x14ac:dyDescent="0.25">
      <c r="B60" s="3" t="s">
        <v>40</v>
      </c>
    </row>
    <row r="61" spans="2:2" x14ac:dyDescent="0.25">
      <c r="B61" s="11" t="s">
        <v>525</v>
      </c>
    </row>
    <row r="62" spans="2:2" x14ac:dyDescent="0.25">
      <c r="B62" s="3" t="s">
        <v>525</v>
      </c>
    </row>
    <row r="63" spans="2:2" x14ac:dyDescent="0.25">
      <c r="B63" s="3" t="s">
        <v>525</v>
      </c>
    </row>
    <row r="64" spans="2:2" x14ac:dyDescent="0.25">
      <c r="B64" s="3" t="s">
        <v>40</v>
      </c>
    </row>
    <row r="65" spans="2:2" x14ac:dyDescent="0.25">
      <c r="B65" s="3" t="s">
        <v>40</v>
      </c>
    </row>
    <row r="66" spans="2:2" x14ac:dyDescent="0.25">
      <c r="B66" s="3" t="s">
        <v>40</v>
      </c>
    </row>
    <row r="67" spans="2:2" x14ac:dyDescent="0.25">
      <c r="B67" s="3" t="s">
        <v>182</v>
      </c>
    </row>
    <row r="68" spans="2:2" x14ac:dyDescent="0.25">
      <c r="B68" s="3" t="s">
        <v>40</v>
      </c>
    </row>
    <row r="69" spans="2:2" x14ac:dyDescent="0.25">
      <c r="B69" s="3" t="s">
        <v>525</v>
      </c>
    </row>
    <row r="70" spans="2:2" x14ac:dyDescent="0.25">
      <c r="B70" s="3" t="s">
        <v>40</v>
      </c>
    </row>
    <row r="71" spans="2:2" x14ac:dyDescent="0.25">
      <c r="B71" s="3" t="s">
        <v>40</v>
      </c>
    </row>
    <row r="72" spans="2:2" x14ac:dyDescent="0.25">
      <c r="B72" s="3" t="s">
        <v>40</v>
      </c>
    </row>
    <row r="73" spans="2:2" x14ac:dyDescent="0.25">
      <c r="B73" s="3" t="s">
        <v>40</v>
      </c>
    </row>
    <row r="74" spans="2:2" x14ac:dyDescent="0.25">
      <c r="B74" s="3" t="s">
        <v>525</v>
      </c>
    </row>
    <row r="75" spans="2:2" x14ac:dyDescent="0.25">
      <c r="B75" s="3" t="s">
        <v>525</v>
      </c>
    </row>
    <row r="76" spans="2:2" x14ac:dyDescent="0.25">
      <c r="B76" s="3" t="s">
        <v>40</v>
      </c>
    </row>
    <row r="77" spans="2:2" x14ac:dyDescent="0.25">
      <c r="B77" s="3" t="s">
        <v>40</v>
      </c>
    </row>
    <row r="78" spans="2:2" x14ac:dyDescent="0.25">
      <c r="B78" s="3" t="s">
        <v>525</v>
      </c>
    </row>
    <row r="79" spans="2:2" x14ac:dyDescent="0.25">
      <c r="B79" s="3" t="s">
        <v>40</v>
      </c>
    </row>
    <row r="80" spans="2:2" x14ac:dyDescent="0.25">
      <c r="B80" s="3" t="s">
        <v>525</v>
      </c>
    </row>
    <row r="81" spans="2:2" x14ac:dyDescent="0.25">
      <c r="B81" s="3" t="s">
        <v>525</v>
      </c>
    </row>
    <row r="82" spans="2:2" x14ac:dyDescent="0.25">
      <c r="B82" s="3" t="s">
        <v>40</v>
      </c>
    </row>
    <row r="83" spans="2:2" x14ac:dyDescent="0.25">
      <c r="B83" s="3" t="s">
        <v>525</v>
      </c>
    </row>
    <row r="84" spans="2:2" x14ac:dyDescent="0.25">
      <c r="B84" s="3" t="s">
        <v>525</v>
      </c>
    </row>
    <row r="85" spans="2:2" x14ac:dyDescent="0.25">
      <c r="B85" s="3" t="s">
        <v>40</v>
      </c>
    </row>
    <row r="86" spans="2:2" x14ac:dyDescent="0.25">
      <c r="B86" s="3" t="s">
        <v>40</v>
      </c>
    </row>
    <row r="87" spans="2:2" x14ac:dyDescent="0.25">
      <c r="B87" s="3" t="s">
        <v>40</v>
      </c>
    </row>
    <row r="88" spans="2:2" x14ac:dyDescent="0.25">
      <c r="B88" s="3" t="s">
        <v>40</v>
      </c>
    </row>
    <row r="89" spans="2:2" x14ac:dyDescent="0.25">
      <c r="B89" s="3" t="s">
        <v>525</v>
      </c>
    </row>
    <row r="90" spans="2:2" x14ac:dyDescent="0.25">
      <c r="B90" s="3" t="s">
        <v>525</v>
      </c>
    </row>
    <row r="91" spans="2:2" x14ac:dyDescent="0.25">
      <c r="B91" s="3" t="s">
        <v>525</v>
      </c>
    </row>
    <row r="92" spans="2:2" x14ac:dyDescent="0.25">
      <c r="B92" s="3" t="s">
        <v>525</v>
      </c>
    </row>
    <row r="93" spans="2:2" x14ac:dyDescent="0.25">
      <c r="B93" s="3" t="s">
        <v>525</v>
      </c>
    </row>
    <row r="94" spans="2:2" x14ac:dyDescent="0.25">
      <c r="B94" s="3" t="s">
        <v>525</v>
      </c>
    </row>
    <row r="95" spans="2:2" x14ac:dyDescent="0.25">
      <c r="B95" s="3" t="s">
        <v>182</v>
      </c>
    </row>
    <row r="96" spans="2:2" x14ac:dyDescent="0.25">
      <c r="B96" s="3" t="s">
        <v>525</v>
      </c>
    </row>
    <row r="97" spans="2:2" x14ac:dyDescent="0.25">
      <c r="B97" s="3" t="s">
        <v>40</v>
      </c>
    </row>
    <row r="98" spans="2:2" x14ac:dyDescent="0.25">
      <c r="B98" s="3" t="s">
        <v>525</v>
      </c>
    </row>
    <row r="99" spans="2:2" x14ac:dyDescent="0.25">
      <c r="B99" s="3" t="s">
        <v>525</v>
      </c>
    </row>
    <row r="100" spans="2:2" x14ac:dyDescent="0.25">
      <c r="B100" s="3" t="s">
        <v>525</v>
      </c>
    </row>
    <row r="101" spans="2:2" x14ac:dyDescent="0.25">
      <c r="B101" s="3" t="s">
        <v>182</v>
      </c>
    </row>
    <row r="102" spans="2:2" x14ac:dyDescent="0.25">
      <c r="B102" s="3" t="s">
        <v>525</v>
      </c>
    </row>
    <row r="103" spans="2:2" x14ac:dyDescent="0.25">
      <c r="B103" s="3" t="s">
        <v>525</v>
      </c>
    </row>
    <row r="104" spans="2:2" x14ac:dyDescent="0.25">
      <c r="B104" s="3" t="s">
        <v>40</v>
      </c>
    </row>
    <row r="105" spans="2:2" x14ac:dyDescent="0.25">
      <c r="B105" s="3" t="s">
        <v>525</v>
      </c>
    </row>
    <row r="106" spans="2:2" x14ac:dyDescent="0.25">
      <c r="B106" s="3" t="s">
        <v>182</v>
      </c>
    </row>
    <row r="107" spans="2:2" x14ac:dyDescent="0.25">
      <c r="B107" s="3" t="s">
        <v>525</v>
      </c>
    </row>
    <row r="108" spans="2:2" x14ac:dyDescent="0.25">
      <c r="B108" s="3" t="s">
        <v>40</v>
      </c>
    </row>
    <row r="109" spans="2:2" x14ac:dyDescent="0.25">
      <c r="B109" s="3" t="s">
        <v>525</v>
      </c>
    </row>
    <row r="110" spans="2:2" x14ac:dyDescent="0.25">
      <c r="B110" s="3" t="s">
        <v>525</v>
      </c>
    </row>
    <row r="111" spans="2:2" x14ac:dyDescent="0.25">
      <c r="B111" s="3" t="s">
        <v>40</v>
      </c>
    </row>
    <row r="112" spans="2:2" x14ac:dyDescent="0.25">
      <c r="B112" s="3" t="s">
        <v>525</v>
      </c>
    </row>
    <row r="113" spans="2:2" x14ac:dyDescent="0.25">
      <c r="B113" s="3" t="s">
        <v>40</v>
      </c>
    </row>
    <row r="114" spans="2:2" x14ac:dyDescent="0.25">
      <c r="B114" s="3" t="s">
        <v>525</v>
      </c>
    </row>
    <row r="115" spans="2:2" x14ac:dyDescent="0.25">
      <c r="B115" s="3" t="s">
        <v>182</v>
      </c>
    </row>
    <row r="116" spans="2:2" x14ac:dyDescent="0.25">
      <c r="B116" s="3" t="s">
        <v>40</v>
      </c>
    </row>
    <row r="117" spans="2:2" x14ac:dyDescent="0.25">
      <c r="B117" s="3" t="s">
        <v>525</v>
      </c>
    </row>
    <row r="118" spans="2:2" x14ac:dyDescent="0.25">
      <c r="B118" s="3" t="s">
        <v>40</v>
      </c>
    </row>
    <row r="119" spans="2:2" x14ac:dyDescent="0.25">
      <c r="B119" s="3" t="s">
        <v>40</v>
      </c>
    </row>
    <row r="120" spans="2:2" x14ac:dyDescent="0.25">
      <c r="B120" s="3" t="s">
        <v>40</v>
      </c>
    </row>
    <row r="121" spans="2:2" x14ac:dyDescent="0.25">
      <c r="B121" s="3" t="s">
        <v>525</v>
      </c>
    </row>
    <row r="122" spans="2:2" x14ac:dyDescent="0.25">
      <c r="B122" s="3" t="s">
        <v>525</v>
      </c>
    </row>
    <row r="123" spans="2:2" x14ac:dyDescent="0.25">
      <c r="B123" s="3" t="s">
        <v>182</v>
      </c>
    </row>
    <row r="124" spans="2:2" x14ac:dyDescent="0.25">
      <c r="B124" s="3" t="s">
        <v>40</v>
      </c>
    </row>
    <row r="125" spans="2:2" x14ac:dyDescent="0.25">
      <c r="B125" s="3" t="s">
        <v>525</v>
      </c>
    </row>
    <row r="126" spans="2:2" x14ac:dyDescent="0.25">
      <c r="B126" s="3" t="s">
        <v>525</v>
      </c>
    </row>
    <row r="127" spans="2:2" x14ac:dyDescent="0.25">
      <c r="B127" s="3" t="s">
        <v>40</v>
      </c>
    </row>
    <row r="128" spans="2:2" x14ac:dyDescent="0.25">
      <c r="B128" s="3" t="s">
        <v>525</v>
      </c>
    </row>
    <row r="129" spans="2:2" x14ac:dyDescent="0.25">
      <c r="B129" s="3" t="s">
        <v>525</v>
      </c>
    </row>
    <row r="130" spans="2:2" x14ac:dyDescent="0.25">
      <c r="B130" s="3" t="s">
        <v>525</v>
      </c>
    </row>
    <row r="131" spans="2:2" x14ac:dyDescent="0.25">
      <c r="B131" s="3" t="s">
        <v>525</v>
      </c>
    </row>
    <row r="132" spans="2:2" x14ac:dyDescent="0.25">
      <c r="B132" s="3" t="s">
        <v>40</v>
      </c>
    </row>
    <row r="133" spans="2:2" x14ac:dyDescent="0.25">
      <c r="B133" s="3" t="s">
        <v>525</v>
      </c>
    </row>
    <row r="134" spans="2:2" x14ac:dyDescent="0.25">
      <c r="B134" s="3" t="s">
        <v>182</v>
      </c>
    </row>
    <row r="135" spans="2:2" x14ac:dyDescent="0.25">
      <c r="B135" s="3" t="s">
        <v>525</v>
      </c>
    </row>
    <row r="136" spans="2:2" x14ac:dyDescent="0.25">
      <c r="B136" s="3" t="s">
        <v>525</v>
      </c>
    </row>
    <row r="137" spans="2:2" x14ac:dyDescent="0.25">
      <c r="B137" s="3" t="s">
        <v>525</v>
      </c>
    </row>
    <row r="138" spans="2:2" x14ac:dyDescent="0.25">
      <c r="B138" s="3" t="s">
        <v>525</v>
      </c>
    </row>
    <row r="139" spans="2:2" x14ac:dyDescent="0.25">
      <c r="B139" s="3" t="s">
        <v>525</v>
      </c>
    </row>
    <row r="140" spans="2:2" x14ac:dyDescent="0.25">
      <c r="B140" s="3" t="s">
        <v>40</v>
      </c>
    </row>
    <row r="141" spans="2:2" x14ac:dyDescent="0.25">
      <c r="B141" s="3" t="s">
        <v>525</v>
      </c>
    </row>
    <row r="142" spans="2:2" x14ac:dyDescent="0.25">
      <c r="B142" s="3" t="s">
        <v>525</v>
      </c>
    </row>
    <row r="143" spans="2:2" x14ac:dyDescent="0.25">
      <c r="B143" s="3" t="s">
        <v>525</v>
      </c>
    </row>
    <row r="144" spans="2:2" x14ac:dyDescent="0.25">
      <c r="B144" s="3" t="s">
        <v>182</v>
      </c>
    </row>
    <row r="145" spans="2:2" x14ac:dyDescent="0.25">
      <c r="B145" s="3" t="s">
        <v>40</v>
      </c>
    </row>
    <row r="146" spans="2:2" x14ac:dyDescent="0.25">
      <c r="B146" s="3" t="s">
        <v>525</v>
      </c>
    </row>
    <row r="147" spans="2:2" x14ac:dyDescent="0.25">
      <c r="B147" s="3" t="s">
        <v>525</v>
      </c>
    </row>
    <row r="148" spans="2:2" x14ac:dyDescent="0.25">
      <c r="B148" s="3" t="s">
        <v>40</v>
      </c>
    </row>
    <row r="149" spans="2:2" x14ac:dyDescent="0.25">
      <c r="B149" s="3" t="s">
        <v>40</v>
      </c>
    </row>
    <row r="150" spans="2:2" x14ac:dyDescent="0.25">
      <c r="B150" s="3" t="s">
        <v>40</v>
      </c>
    </row>
    <row r="151" spans="2:2" x14ac:dyDescent="0.25">
      <c r="B151" s="3" t="s">
        <v>40</v>
      </c>
    </row>
    <row r="152" spans="2:2" x14ac:dyDescent="0.25">
      <c r="B152" s="3" t="s">
        <v>525</v>
      </c>
    </row>
    <row r="153" spans="2:2" x14ac:dyDescent="0.25">
      <c r="B153" s="3" t="s">
        <v>525</v>
      </c>
    </row>
    <row r="154" spans="2:2" x14ac:dyDescent="0.25">
      <c r="B154" s="3" t="s">
        <v>525</v>
      </c>
    </row>
    <row r="155" spans="2:2" x14ac:dyDescent="0.25">
      <c r="B155" s="13" t="s">
        <v>525</v>
      </c>
    </row>
    <row r="156" spans="2:2" x14ac:dyDescent="0.25">
      <c r="B156" s="3" t="s">
        <v>525</v>
      </c>
    </row>
    <row r="157" spans="2:2" x14ac:dyDescent="0.25">
      <c r="B157" s="13" t="s">
        <v>525</v>
      </c>
    </row>
    <row r="158" spans="2:2" x14ac:dyDescent="0.25">
      <c r="B158" s="13" t="s">
        <v>525</v>
      </c>
    </row>
    <row r="159" spans="2:2" x14ac:dyDescent="0.25">
      <c r="B159" s="3" t="s">
        <v>525</v>
      </c>
    </row>
    <row r="160" spans="2:2" x14ac:dyDescent="0.25">
      <c r="B160" s="3" t="s">
        <v>40</v>
      </c>
    </row>
    <row r="161" spans="2:2" x14ac:dyDescent="0.25">
      <c r="B161" s="3" t="s">
        <v>525</v>
      </c>
    </row>
    <row r="162" spans="2:2" x14ac:dyDescent="0.25">
      <c r="B162" s="3" t="s">
        <v>40</v>
      </c>
    </row>
    <row r="163" spans="2:2" x14ac:dyDescent="0.25">
      <c r="B163" s="3" t="s">
        <v>525</v>
      </c>
    </row>
    <row r="164" spans="2:2" x14ac:dyDescent="0.25">
      <c r="B164" s="3" t="s">
        <v>525</v>
      </c>
    </row>
    <row r="165" spans="2:2" x14ac:dyDescent="0.25">
      <c r="B165" s="3" t="s">
        <v>525</v>
      </c>
    </row>
    <row r="166" spans="2:2" x14ac:dyDescent="0.25">
      <c r="B166" s="3" t="s">
        <v>525</v>
      </c>
    </row>
    <row r="167" spans="2:2" x14ac:dyDescent="0.25">
      <c r="B167" s="3" t="s">
        <v>182</v>
      </c>
    </row>
    <row r="168" spans="2:2" x14ac:dyDescent="0.25">
      <c r="B168" s="3" t="s">
        <v>525</v>
      </c>
    </row>
    <row r="169" spans="2:2" x14ac:dyDescent="0.25">
      <c r="B169" s="3" t="s">
        <v>525</v>
      </c>
    </row>
    <row r="170" spans="2:2" x14ac:dyDescent="0.25">
      <c r="B170" s="3" t="s">
        <v>525</v>
      </c>
    </row>
    <row r="171" spans="2:2" x14ac:dyDescent="0.25">
      <c r="B171" s="3" t="s">
        <v>525</v>
      </c>
    </row>
    <row r="172" spans="2:2" x14ac:dyDescent="0.25">
      <c r="B172" s="3" t="s">
        <v>525</v>
      </c>
    </row>
    <row r="173" spans="2:2" x14ac:dyDescent="0.25">
      <c r="B173" s="3" t="s">
        <v>40</v>
      </c>
    </row>
    <row r="174" spans="2:2" x14ac:dyDescent="0.25">
      <c r="B174" s="3" t="s">
        <v>525</v>
      </c>
    </row>
    <row r="175" spans="2:2" x14ac:dyDescent="0.25">
      <c r="B175" s="3" t="s">
        <v>525</v>
      </c>
    </row>
    <row r="176" spans="2:2" x14ac:dyDescent="0.25">
      <c r="B176" s="3" t="s">
        <v>525</v>
      </c>
    </row>
    <row r="177" spans="2:2" x14ac:dyDescent="0.25">
      <c r="B177" s="3" t="s">
        <v>525</v>
      </c>
    </row>
    <row r="178" spans="2:2" x14ac:dyDescent="0.25">
      <c r="B178" s="3" t="s">
        <v>525</v>
      </c>
    </row>
    <row r="179" spans="2:2" x14ac:dyDescent="0.25">
      <c r="B179" s="3" t="s">
        <v>525</v>
      </c>
    </row>
    <row r="180" spans="2:2" x14ac:dyDescent="0.25">
      <c r="B180" s="3" t="s">
        <v>525</v>
      </c>
    </row>
    <row r="181" spans="2:2" x14ac:dyDescent="0.25">
      <c r="B181" s="3" t="s">
        <v>40</v>
      </c>
    </row>
    <row r="182" spans="2:2" x14ac:dyDescent="0.25">
      <c r="B182" s="3" t="s">
        <v>40</v>
      </c>
    </row>
    <row r="183" spans="2:2" x14ac:dyDescent="0.25">
      <c r="B183" s="3" t="s">
        <v>525</v>
      </c>
    </row>
    <row r="184" spans="2:2" x14ac:dyDescent="0.25">
      <c r="B184" s="3"/>
    </row>
    <row r="185" spans="2:2" x14ac:dyDescent="0.25">
      <c r="B185" s="3" t="s">
        <v>40</v>
      </c>
    </row>
    <row r="186" spans="2:2" x14ac:dyDescent="0.25">
      <c r="B186" s="3" t="s">
        <v>525</v>
      </c>
    </row>
    <row r="187" spans="2:2" x14ac:dyDescent="0.25">
      <c r="B187" s="3" t="s">
        <v>525</v>
      </c>
    </row>
    <row r="188" spans="2:2" x14ac:dyDescent="0.25">
      <c r="B188" s="3" t="s">
        <v>525</v>
      </c>
    </row>
    <row r="189" spans="2:2" x14ac:dyDescent="0.25">
      <c r="B189" s="3" t="s">
        <v>525</v>
      </c>
    </row>
    <row r="190" spans="2:2" x14ac:dyDescent="0.25">
      <c r="B190" s="3" t="s">
        <v>525</v>
      </c>
    </row>
    <row r="191" spans="2:2" x14ac:dyDescent="0.25">
      <c r="B191" s="3" t="s">
        <v>525</v>
      </c>
    </row>
    <row r="192" spans="2:2" x14ac:dyDescent="0.25">
      <c r="B192" s="11" t="s">
        <v>525</v>
      </c>
    </row>
    <row r="193" spans="2:2" x14ac:dyDescent="0.25">
      <c r="B193" s="3" t="s">
        <v>525</v>
      </c>
    </row>
    <row r="194" spans="2:2" x14ac:dyDescent="0.25">
      <c r="B194" s="3" t="s">
        <v>525</v>
      </c>
    </row>
    <row r="195" spans="2:2" x14ac:dyDescent="0.25">
      <c r="B195" s="3" t="s">
        <v>525</v>
      </c>
    </row>
    <row r="196" spans="2:2" x14ac:dyDescent="0.25">
      <c r="B196" s="3" t="s">
        <v>525</v>
      </c>
    </row>
    <row r="197" spans="2:2" x14ac:dyDescent="0.25">
      <c r="B197" s="3" t="s">
        <v>525</v>
      </c>
    </row>
    <row r="198" spans="2:2" x14ac:dyDescent="0.25">
      <c r="B198" s="3" t="s">
        <v>525</v>
      </c>
    </row>
    <row r="199" spans="2:2" x14ac:dyDescent="0.25">
      <c r="B199" s="3" t="s">
        <v>525</v>
      </c>
    </row>
    <row r="200" spans="2:2" x14ac:dyDescent="0.25">
      <c r="B200" s="3" t="s">
        <v>525</v>
      </c>
    </row>
    <row r="201" spans="2:2" x14ac:dyDescent="0.25">
      <c r="B201" s="3" t="s">
        <v>525</v>
      </c>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row r="630" spans="2:2" x14ac:dyDescent="0.25">
      <c r="B630" s="3"/>
    </row>
    <row r="631" spans="2:2" x14ac:dyDescent="0.25">
      <c r="B631" s="3"/>
    </row>
    <row r="632" spans="2:2" x14ac:dyDescent="0.25">
      <c r="B632" s="3"/>
    </row>
    <row r="633" spans="2:2" x14ac:dyDescent="0.25">
      <c r="B633" s="3"/>
    </row>
    <row r="634" spans="2:2" x14ac:dyDescent="0.25">
      <c r="B634" s="3"/>
    </row>
    <row r="635" spans="2:2" x14ac:dyDescent="0.25">
      <c r="B635" s="3"/>
    </row>
    <row r="636" spans="2:2" x14ac:dyDescent="0.25">
      <c r="B636" s="3"/>
    </row>
    <row r="637" spans="2:2" x14ac:dyDescent="0.25">
      <c r="B637" s="3"/>
    </row>
    <row r="638" spans="2:2" x14ac:dyDescent="0.25">
      <c r="B638" s="3"/>
    </row>
    <row r="639" spans="2:2" x14ac:dyDescent="0.25">
      <c r="B639" s="3"/>
    </row>
    <row r="640" spans="2:2" x14ac:dyDescent="0.25">
      <c r="B640" s="3"/>
    </row>
    <row r="641" spans="2:2" x14ac:dyDescent="0.25">
      <c r="B641" s="3"/>
    </row>
    <row r="642" spans="2:2" x14ac:dyDescent="0.25">
      <c r="B642" s="3"/>
    </row>
    <row r="643" spans="2:2" x14ac:dyDescent="0.25">
      <c r="B643" s="3"/>
    </row>
    <row r="644" spans="2:2" x14ac:dyDescent="0.25">
      <c r="B644" s="3"/>
    </row>
    <row r="645" spans="2:2" x14ac:dyDescent="0.25">
      <c r="B645" s="3"/>
    </row>
    <row r="646" spans="2:2" x14ac:dyDescent="0.25">
      <c r="B646" s="3"/>
    </row>
    <row r="647" spans="2:2" x14ac:dyDescent="0.25">
      <c r="B647" s="3"/>
    </row>
    <row r="648" spans="2:2" x14ac:dyDescent="0.25">
      <c r="B648" s="3"/>
    </row>
    <row r="649" spans="2:2" x14ac:dyDescent="0.25">
      <c r="B649" s="3"/>
    </row>
    <row r="650" spans="2:2" x14ac:dyDescent="0.25">
      <c r="B650" s="3"/>
    </row>
    <row r="651" spans="2:2" x14ac:dyDescent="0.25">
      <c r="B651" s="3"/>
    </row>
    <row r="652" spans="2:2" x14ac:dyDescent="0.25">
      <c r="B652" s="3"/>
    </row>
    <row r="653" spans="2:2" x14ac:dyDescent="0.25">
      <c r="B653" s="3"/>
    </row>
    <row r="654" spans="2:2" x14ac:dyDescent="0.25">
      <c r="B654" s="3"/>
    </row>
    <row r="655" spans="2:2" x14ac:dyDescent="0.25">
      <c r="B655" s="3"/>
    </row>
    <row r="656" spans="2:2" x14ac:dyDescent="0.25">
      <c r="B656" s="3"/>
    </row>
    <row r="657" spans="2:2" x14ac:dyDescent="0.25">
      <c r="B657" s="3"/>
    </row>
    <row r="658" spans="2:2" x14ac:dyDescent="0.25">
      <c r="B658" s="3"/>
    </row>
    <row r="659" spans="2:2" x14ac:dyDescent="0.25">
      <c r="B659" s="3"/>
    </row>
    <row r="660" spans="2:2" x14ac:dyDescent="0.25">
      <c r="B660" s="3"/>
    </row>
    <row r="661" spans="2:2" x14ac:dyDescent="0.25">
      <c r="B661" s="3"/>
    </row>
    <row r="662" spans="2:2" x14ac:dyDescent="0.25">
      <c r="B662" s="3"/>
    </row>
    <row r="663" spans="2:2" x14ac:dyDescent="0.25">
      <c r="B663" s="3"/>
    </row>
    <row r="664" spans="2:2" x14ac:dyDescent="0.25">
      <c r="B664" s="3"/>
    </row>
    <row r="665" spans="2:2" x14ac:dyDescent="0.25">
      <c r="B665" s="3"/>
    </row>
    <row r="666" spans="2:2" x14ac:dyDescent="0.25">
      <c r="B666" s="3"/>
    </row>
    <row r="667" spans="2:2" x14ac:dyDescent="0.25">
      <c r="B667" s="3"/>
    </row>
    <row r="668" spans="2:2" x14ac:dyDescent="0.25">
      <c r="B668" s="3"/>
    </row>
    <row r="669" spans="2:2" x14ac:dyDescent="0.25">
      <c r="B669" s="3"/>
    </row>
    <row r="670" spans="2:2" x14ac:dyDescent="0.25">
      <c r="B670" s="3"/>
    </row>
    <row r="671" spans="2:2" x14ac:dyDescent="0.25">
      <c r="B671" s="3"/>
    </row>
    <row r="672" spans="2:2" x14ac:dyDescent="0.25">
      <c r="B672" s="3"/>
    </row>
    <row r="673" spans="2:2" x14ac:dyDescent="0.25">
      <c r="B673" s="3"/>
    </row>
    <row r="674" spans="2:2" x14ac:dyDescent="0.25">
      <c r="B674" s="3"/>
    </row>
    <row r="675" spans="2:2" x14ac:dyDescent="0.25">
      <c r="B675" s="3"/>
    </row>
    <row r="676" spans="2:2" x14ac:dyDescent="0.25">
      <c r="B676" s="3"/>
    </row>
    <row r="677" spans="2:2" x14ac:dyDescent="0.25">
      <c r="B677" s="3"/>
    </row>
    <row r="678" spans="2:2" x14ac:dyDescent="0.25">
      <c r="B678" s="3"/>
    </row>
    <row r="679" spans="2:2" x14ac:dyDescent="0.25">
      <c r="B679" s="3"/>
    </row>
    <row r="680" spans="2:2" x14ac:dyDescent="0.25">
      <c r="B680" s="3"/>
    </row>
    <row r="681" spans="2:2" x14ac:dyDescent="0.25">
      <c r="B681" s="3"/>
    </row>
    <row r="682" spans="2:2" x14ac:dyDescent="0.25">
      <c r="B682" s="3"/>
    </row>
    <row r="683" spans="2:2" x14ac:dyDescent="0.25">
      <c r="B683" s="3"/>
    </row>
    <row r="684" spans="2:2" x14ac:dyDescent="0.25">
      <c r="B684" s="3"/>
    </row>
    <row r="685" spans="2:2" x14ac:dyDescent="0.25">
      <c r="B685" s="3"/>
    </row>
    <row r="686" spans="2:2" x14ac:dyDescent="0.25">
      <c r="B686" s="3"/>
    </row>
    <row r="687" spans="2:2" x14ac:dyDescent="0.25">
      <c r="B687" s="3"/>
    </row>
    <row r="688" spans="2:2" x14ac:dyDescent="0.25">
      <c r="B688" s="3"/>
    </row>
    <row r="689" spans="2:2" x14ac:dyDescent="0.25">
      <c r="B689" s="3"/>
    </row>
    <row r="690" spans="2:2" x14ac:dyDescent="0.25">
      <c r="B690" s="3"/>
    </row>
    <row r="691" spans="2:2" x14ac:dyDescent="0.25">
      <c r="B691" s="3"/>
    </row>
    <row r="692" spans="2:2" x14ac:dyDescent="0.25">
      <c r="B692" s="3"/>
    </row>
    <row r="693" spans="2:2" x14ac:dyDescent="0.25">
      <c r="B693" s="3"/>
    </row>
    <row r="694" spans="2:2" x14ac:dyDescent="0.25">
      <c r="B694" s="3"/>
    </row>
    <row r="695" spans="2:2" x14ac:dyDescent="0.25">
      <c r="B695" s="3"/>
    </row>
    <row r="696" spans="2:2" x14ac:dyDescent="0.25">
      <c r="B696" s="3"/>
    </row>
    <row r="697" spans="2:2" x14ac:dyDescent="0.25">
      <c r="B697" s="3"/>
    </row>
    <row r="698" spans="2:2" x14ac:dyDescent="0.25">
      <c r="B698" s="3"/>
    </row>
    <row r="699" spans="2:2" x14ac:dyDescent="0.25">
      <c r="B699" s="3"/>
    </row>
    <row r="700" spans="2:2" x14ac:dyDescent="0.25">
      <c r="B700" s="3"/>
    </row>
    <row r="701" spans="2:2" x14ac:dyDescent="0.25">
      <c r="B701" s="3"/>
    </row>
    <row r="702" spans="2:2" x14ac:dyDescent="0.25">
      <c r="B702" s="3"/>
    </row>
    <row r="703" spans="2:2" x14ac:dyDescent="0.25">
      <c r="B703" s="3"/>
    </row>
    <row r="704" spans="2:2" x14ac:dyDescent="0.25">
      <c r="B704" s="3"/>
    </row>
    <row r="705" spans="2:2" x14ac:dyDescent="0.25">
      <c r="B705" s="3"/>
    </row>
    <row r="706" spans="2:2" x14ac:dyDescent="0.25">
      <c r="B706" s="3"/>
    </row>
    <row r="707" spans="2:2" x14ac:dyDescent="0.25">
      <c r="B707" s="3"/>
    </row>
    <row r="708" spans="2:2" x14ac:dyDescent="0.25">
      <c r="B708" s="3"/>
    </row>
    <row r="709" spans="2:2" x14ac:dyDescent="0.25">
      <c r="B709" s="3"/>
    </row>
    <row r="710" spans="2:2" x14ac:dyDescent="0.25">
      <c r="B710" s="3"/>
    </row>
    <row r="711" spans="2:2" x14ac:dyDescent="0.25">
      <c r="B711" s="3"/>
    </row>
    <row r="712" spans="2:2" x14ac:dyDescent="0.25">
      <c r="B712" s="3"/>
    </row>
    <row r="713" spans="2:2" x14ac:dyDescent="0.25">
      <c r="B713" s="3"/>
    </row>
    <row r="714" spans="2:2" x14ac:dyDescent="0.25">
      <c r="B714" s="3"/>
    </row>
    <row r="715" spans="2:2" x14ac:dyDescent="0.25">
      <c r="B715" s="3"/>
    </row>
    <row r="716" spans="2:2" x14ac:dyDescent="0.25">
      <c r="B716" s="3"/>
    </row>
    <row r="717" spans="2:2" x14ac:dyDescent="0.25">
      <c r="B717" s="3"/>
    </row>
    <row r="718" spans="2:2" x14ac:dyDescent="0.25">
      <c r="B718" s="3"/>
    </row>
    <row r="719" spans="2:2" x14ac:dyDescent="0.25">
      <c r="B719" s="3"/>
    </row>
    <row r="720" spans="2:2" x14ac:dyDescent="0.25">
      <c r="B720" s="3"/>
    </row>
    <row r="721" spans="2:2" x14ac:dyDescent="0.25">
      <c r="B721" s="3"/>
    </row>
    <row r="722" spans="2:2" x14ac:dyDescent="0.25">
      <c r="B722" s="3"/>
    </row>
    <row r="723" spans="2:2" x14ac:dyDescent="0.25">
      <c r="B723" s="3"/>
    </row>
    <row r="724" spans="2:2" x14ac:dyDescent="0.25">
      <c r="B724" s="3"/>
    </row>
    <row r="725" spans="2:2" x14ac:dyDescent="0.25">
      <c r="B725" s="3"/>
    </row>
    <row r="726" spans="2:2" x14ac:dyDescent="0.25">
      <c r="B726" s="3"/>
    </row>
    <row r="727" spans="2:2" x14ac:dyDescent="0.25">
      <c r="B727" s="3"/>
    </row>
    <row r="728" spans="2:2" x14ac:dyDescent="0.25">
      <c r="B728" s="3"/>
    </row>
    <row r="729" spans="2:2" x14ac:dyDescent="0.25">
      <c r="B729" s="3"/>
    </row>
    <row r="730" spans="2:2" x14ac:dyDescent="0.25">
      <c r="B730" s="3"/>
    </row>
    <row r="731" spans="2:2" x14ac:dyDescent="0.25">
      <c r="B731" s="3"/>
    </row>
    <row r="732" spans="2:2" x14ac:dyDescent="0.25">
      <c r="B732" s="3"/>
    </row>
    <row r="733" spans="2:2" x14ac:dyDescent="0.25">
      <c r="B733" s="3"/>
    </row>
    <row r="734" spans="2:2" x14ac:dyDescent="0.25">
      <c r="B734" s="3"/>
    </row>
    <row r="735" spans="2:2" x14ac:dyDescent="0.25">
      <c r="B735" s="3"/>
    </row>
    <row r="736" spans="2:2" x14ac:dyDescent="0.25">
      <c r="B736" s="3"/>
    </row>
    <row r="737" spans="2:2" x14ac:dyDescent="0.25">
      <c r="B737" s="3"/>
    </row>
    <row r="738" spans="2:2" x14ac:dyDescent="0.25">
      <c r="B738" s="3"/>
    </row>
    <row r="739" spans="2:2" x14ac:dyDescent="0.25">
      <c r="B739" s="3"/>
    </row>
    <row r="740" spans="2:2" x14ac:dyDescent="0.25">
      <c r="B740" s="3"/>
    </row>
    <row r="741" spans="2:2" x14ac:dyDescent="0.25">
      <c r="B741" s="3"/>
    </row>
    <row r="742" spans="2:2" x14ac:dyDescent="0.25">
      <c r="B742" s="3"/>
    </row>
    <row r="743" spans="2:2" x14ac:dyDescent="0.25">
      <c r="B743" s="3"/>
    </row>
    <row r="744" spans="2:2" x14ac:dyDescent="0.25">
      <c r="B744" s="3"/>
    </row>
    <row r="745" spans="2:2" x14ac:dyDescent="0.25">
      <c r="B745" s="3"/>
    </row>
    <row r="746" spans="2:2" x14ac:dyDescent="0.25">
      <c r="B746" s="3"/>
    </row>
    <row r="747" spans="2:2" x14ac:dyDescent="0.25">
      <c r="B747" s="3"/>
    </row>
    <row r="748" spans="2:2" x14ac:dyDescent="0.25">
      <c r="B748" s="3"/>
    </row>
    <row r="749" spans="2:2" x14ac:dyDescent="0.25">
      <c r="B749" s="3"/>
    </row>
    <row r="750" spans="2:2" x14ac:dyDescent="0.25">
      <c r="B750" s="3"/>
    </row>
    <row r="751" spans="2:2" x14ac:dyDescent="0.25">
      <c r="B751" s="3"/>
    </row>
    <row r="752" spans="2:2" x14ac:dyDescent="0.25">
      <c r="B752" s="3"/>
    </row>
    <row r="753" spans="2:2" x14ac:dyDescent="0.25">
      <c r="B753" s="3"/>
    </row>
    <row r="754" spans="2:2" x14ac:dyDescent="0.25">
      <c r="B754" s="3"/>
    </row>
    <row r="755" spans="2:2" x14ac:dyDescent="0.25">
      <c r="B755" s="3"/>
    </row>
    <row r="756" spans="2:2" x14ac:dyDescent="0.25">
      <c r="B756" s="3"/>
    </row>
    <row r="757" spans="2:2" x14ac:dyDescent="0.25">
      <c r="B757" s="3"/>
    </row>
    <row r="758" spans="2:2" x14ac:dyDescent="0.25">
      <c r="B758" s="3"/>
    </row>
    <row r="759" spans="2:2" x14ac:dyDescent="0.25">
      <c r="B759" s="3"/>
    </row>
    <row r="760" spans="2:2" x14ac:dyDescent="0.25">
      <c r="B760" s="3"/>
    </row>
    <row r="761" spans="2:2" x14ac:dyDescent="0.25">
      <c r="B761" s="3"/>
    </row>
    <row r="762" spans="2:2" x14ac:dyDescent="0.25">
      <c r="B762" s="3"/>
    </row>
    <row r="763" spans="2:2" x14ac:dyDescent="0.25">
      <c r="B763" s="3"/>
    </row>
    <row r="764" spans="2:2" x14ac:dyDescent="0.25">
      <c r="B764" s="3"/>
    </row>
    <row r="765" spans="2:2" x14ac:dyDescent="0.25">
      <c r="B765" s="3"/>
    </row>
    <row r="766" spans="2:2" x14ac:dyDescent="0.25">
      <c r="B766" s="3"/>
    </row>
    <row r="767" spans="2:2" x14ac:dyDescent="0.25">
      <c r="B767" s="3"/>
    </row>
    <row r="768" spans="2:2" x14ac:dyDescent="0.25">
      <c r="B768" s="3"/>
    </row>
    <row r="769" spans="2:2" x14ac:dyDescent="0.25">
      <c r="B769" s="3"/>
    </row>
    <row r="770" spans="2:2" x14ac:dyDescent="0.25">
      <c r="B770" s="3"/>
    </row>
    <row r="771" spans="2:2" x14ac:dyDescent="0.25">
      <c r="B771" s="3"/>
    </row>
    <row r="772" spans="2:2" x14ac:dyDescent="0.25">
      <c r="B772" s="3"/>
    </row>
    <row r="773" spans="2:2" x14ac:dyDescent="0.25">
      <c r="B773" s="3"/>
    </row>
    <row r="774" spans="2:2" x14ac:dyDescent="0.25">
      <c r="B774" s="3"/>
    </row>
    <row r="775" spans="2:2" x14ac:dyDescent="0.25">
      <c r="B775" s="3"/>
    </row>
    <row r="776" spans="2:2" x14ac:dyDescent="0.25">
      <c r="B776" s="3"/>
    </row>
    <row r="777" spans="2:2" x14ac:dyDescent="0.25">
      <c r="B777" s="3"/>
    </row>
    <row r="778" spans="2:2" x14ac:dyDescent="0.25">
      <c r="B778" s="3"/>
    </row>
    <row r="779" spans="2:2" x14ac:dyDescent="0.25">
      <c r="B779" s="3"/>
    </row>
    <row r="780" spans="2:2" x14ac:dyDescent="0.25">
      <c r="B780" s="3"/>
    </row>
    <row r="781" spans="2:2" x14ac:dyDescent="0.25">
      <c r="B781" s="3"/>
    </row>
    <row r="782" spans="2:2" x14ac:dyDescent="0.25">
      <c r="B782" s="3"/>
    </row>
    <row r="783" spans="2:2" x14ac:dyDescent="0.25">
      <c r="B783" s="3"/>
    </row>
    <row r="784" spans="2:2" x14ac:dyDescent="0.25">
      <c r="B784" s="3"/>
    </row>
    <row r="785" spans="2:2" x14ac:dyDescent="0.25">
      <c r="B785" s="3"/>
    </row>
    <row r="786" spans="2:2" x14ac:dyDescent="0.25">
      <c r="B786" s="3"/>
    </row>
    <row r="787" spans="2:2" x14ac:dyDescent="0.25">
      <c r="B787" s="3"/>
    </row>
    <row r="788" spans="2:2" x14ac:dyDescent="0.25">
      <c r="B788" s="3"/>
    </row>
    <row r="789" spans="2:2" x14ac:dyDescent="0.25">
      <c r="B789" s="3"/>
    </row>
    <row r="790" spans="2:2" x14ac:dyDescent="0.25">
      <c r="B790" s="3"/>
    </row>
    <row r="791" spans="2:2" x14ac:dyDescent="0.25">
      <c r="B791" s="3"/>
    </row>
    <row r="792" spans="2:2" x14ac:dyDescent="0.25">
      <c r="B792" s="3"/>
    </row>
    <row r="793" spans="2:2" x14ac:dyDescent="0.25">
      <c r="B793" s="3"/>
    </row>
    <row r="794" spans="2:2" x14ac:dyDescent="0.25">
      <c r="B794" s="3"/>
    </row>
    <row r="795" spans="2:2" x14ac:dyDescent="0.25">
      <c r="B795" s="3"/>
    </row>
    <row r="796" spans="2:2" x14ac:dyDescent="0.25">
      <c r="B796" s="3"/>
    </row>
    <row r="797" spans="2:2" x14ac:dyDescent="0.25">
      <c r="B797" s="3"/>
    </row>
    <row r="798" spans="2:2" x14ac:dyDescent="0.25">
      <c r="B798" s="3"/>
    </row>
    <row r="799" spans="2:2" x14ac:dyDescent="0.25">
      <c r="B799" s="3"/>
    </row>
    <row r="800" spans="2:2" x14ac:dyDescent="0.25">
      <c r="B800" s="3"/>
    </row>
    <row r="801" spans="2:2" x14ac:dyDescent="0.25">
      <c r="B801" s="3"/>
    </row>
    <row r="802" spans="2:2" x14ac:dyDescent="0.25">
      <c r="B802" s="3"/>
    </row>
    <row r="803" spans="2:2" x14ac:dyDescent="0.25">
      <c r="B803" s="3"/>
    </row>
    <row r="804" spans="2:2" x14ac:dyDescent="0.25">
      <c r="B804" s="3"/>
    </row>
    <row r="805" spans="2:2" x14ac:dyDescent="0.25">
      <c r="B805" s="3"/>
    </row>
    <row r="806" spans="2:2" x14ac:dyDescent="0.25">
      <c r="B806" s="3"/>
    </row>
    <row r="807" spans="2:2" x14ac:dyDescent="0.25">
      <c r="B807" s="3"/>
    </row>
    <row r="808" spans="2:2" x14ac:dyDescent="0.25">
      <c r="B808" s="3"/>
    </row>
    <row r="809" spans="2:2" x14ac:dyDescent="0.25">
      <c r="B809" s="3"/>
    </row>
    <row r="810" spans="2:2" x14ac:dyDescent="0.25">
      <c r="B810" s="3"/>
    </row>
    <row r="811" spans="2:2" x14ac:dyDescent="0.25">
      <c r="B811" s="3"/>
    </row>
    <row r="812" spans="2:2" x14ac:dyDescent="0.25">
      <c r="B812" s="3"/>
    </row>
    <row r="813" spans="2:2" x14ac:dyDescent="0.25">
      <c r="B813" s="3"/>
    </row>
    <row r="814" spans="2:2" x14ac:dyDescent="0.25">
      <c r="B814" s="3"/>
    </row>
    <row r="815" spans="2:2" x14ac:dyDescent="0.25">
      <c r="B815" s="3"/>
    </row>
    <row r="816" spans="2:2" x14ac:dyDescent="0.25">
      <c r="B816" s="3"/>
    </row>
    <row r="817" spans="2:2" x14ac:dyDescent="0.25">
      <c r="B817" s="3"/>
    </row>
    <row r="818" spans="2:2" x14ac:dyDescent="0.25">
      <c r="B818" s="3"/>
    </row>
    <row r="819" spans="2:2" x14ac:dyDescent="0.25">
      <c r="B819" s="3"/>
    </row>
    <row r="820" spans="2:2" x14ac:dyDescent="0.25">
      <c r="B820" s="3"/>
    </row>
    <row r="821" spans="2:2" x14ac:dyDescent="0.25">
      <c r="B821" s="3"/>
    </row>
    <row r="822" spans="2:2" x14ac:dyDescent="0.25">
      <c r="B822" s="3"/>
    </row>
    <row r="823" spans="2:2" x14ac:dyDescent="0.25">
      <c r="B823" s="3"/>
    </row>
    <row r="824" spans="2:2" x14ac:dyDescent="0.25">
      <c r="B824" s="3"/>
    </row>
    <row r="825" spans="2:2" x14ac:dyDescent="0.25">
      <c r="B825" s="3"/>
    </row>
    <row r="826" spans="2:2" x14ac:dyDescent="0.25">
      <c r="B826" s="3"/>
    </row>
    <row r="827" spans="2:2" x14ac:dyDescent="0.25">
      <c r="B827" s="3"/>
    </row>
    <row r="828" spans="2:2" x14ac:dyDescent="0.25">
      <c r="B828" s="3"/>
    </row>
    <row r="829" spans="2:2" x14ac:dyDescent="0.25">
      <c r="B829" s="3"/>
    </row>
    <row r="830" spans="2:2" x14ac:dyDescent="0.25">
      <c r="B830" s="3"/>
    </row>
    <row r="831" spans="2:2" x14ac:dyDescent="0.25">
      <c r="B831" s="3"/>
    </row>
    <row r="832" spans="2:2" x14ac:dyDescent="0.25">
      <c r="B832" s="3"/>
    </row>
    <row r="833" spans="2:2" x14ac:dyDescent="0.25">
      <c r="B833" s="3"/>
    </row>
    <row r="834" spans="2:2" x14ac:dyDescent="0.25">
      <c r="B834" s="3"/>
    </row>
    <row r="835" spans="2:2" x14ac:dyDescent="0.25">
      <c r="B835" s="3"/>
    </row>
    <row r="836" spans="2:2" x14ac:dyDescent="0.25">
      <c r="B836" s="3"/>
    </row>
    <row r="837" spans="2:2" x14ac:dyDescent="0.25">
      <c r="B837" s="3"/>
    </row>
    <row r="838" spans="2:2" x14ac:dyDescent="0.25">
      <c r="B838" s="3"/>
    </row>
    <row r="839" spans="2:2" x14ac:dyDescent="0.25">
      <c r="B839" s="3"/>
    </row>
    <row r="840" spans="2:2" x14ac:dyDescent="0.25">
      <c r="B840" s="3"/>
    </row>
    <row r="841" spans="2:2" x14ac:dyDescent="0.25">
      <c r="B841" s="3"/>
    </row>
    <row r="842" spans="2:2" x14ac:dyDescent="0.25">
      <c r="B842" s="3"/>
    </row>
    <row r="843" spans="2:2" x14ac:dyDescent="0.25">
      <c r="B843" s="3"/>
    </row>
    <row r="844" spans="2:2" x14ac:dyDescent="0.25">
      <c r="B844" s="3"/>
    </row>
    <row r="845" spans="2:2" x14ac:dyDescent="0.25">
      <c r="B845" s="3"/>
    </row>
    <row r="846" spans="2:2" x14ac:dyDescent="0.25">
      <c r="B846" s="3"/>
    </row>
    <row r="847" spans="2:2" x14ac:dyDescent="0.25">
      <c r="B847" s="3"/>
    </row>
    <row r="848" spans="2:2" x14ac:dyDescent="0.25">
      <c r="B848" s="3"/>
    </row>
    <row r="849" spans="2:2" x14ac:dyDescent="0.25">
      <c r="B849" s="3"/>
    </row>
    <row r="850" spans="2:2" x14ac:dyDescent="0.25">
      <c r="B850" s="3"/>
    </row>
    <row r="851" spans="2:2" x14ac:dyDescent="0.25">
      <c r="B851" s="3"/>
    </row>
    <row r="852" spans="2:2" x14ac:dyDescent="0.25">
      <c r="B852" s="3"/>
    </row>
    <row r="853" spans="2:2" x14ac:dyDescent="0.25">
      <c r="B853" s="3"/>
    </row>
    <row r="854" spans="2:2" x14ac:dyDescent="0.25">
      <c r="B854" s="3"/>
    </row>
    <row r="855" spans="2:2" x14ac:dyDescent="0.25">
      <c r="B855" s="3"/>
    </row>
    <row r="856" spans="2:2" x14ac:dyDescent="0.25">
      <c r="B856" s="3"/>
    </row>
    <row r="857" spans="2:2" x14ac:dyDescent="0.25">
      <c r="B857" s="3"/>
    </row>
    <row r="858" spans="2:2" x14ac:dyDescent="0.25">
      <c r="B858" s="3"/>
    </row>
    <row r="859" spans="2:2" x14ac:dyDescent="0.25">
      <c r="B859" s="3"/>
    </row>
    <row r="860" spans="2:2" x14ac:dyDescent="0.25">
      <c r="B860" s="3"/>
    </row>
    <row r="861" spans="2:2" x14ac:dyDescent="0.25">
      <c r="B861" s="3"/>
    </row>
    <row r="862" spans="2:2" x14ac:dyDescent="0.25">
      <c r="B862" s="3"/>
    </row>
    <row r="863" spans="2:2" x14ac:dyDescent="0.25">
      <c r="B863" s="3"/>
    </row>
    <row r="864" spans="2:2" x14ac:dyDescent="0.25">
      <c r="B864" s="3"/>
    </row>
    <row r="865" spans="2:2" x14ac:dyDescent="0.25">
      <c r="B865" s="3"/>
    </row>
    <row r="866" spans="2:2" x14ac:dyDescent="0.25">
      <c r="B866" s="3"/>
    </row>
    <row r="867" spans="2:2" x14ac:dyDescent="0.25">
      <c r="B867" s="3"/>
    </row>
    <row r="868" spans="2:2" x14ac:dyDescent="0.25">
      <c r="B868" s="3"/>
    </row>
    <row r="869" spans="2:2" x14ac:dyDescent="0.25">
      <c r="B869" s="3"/>
    </row>
    <row r="870" spans="2:2" x14ac:dyDescent="0.25">
      <c r="B870" s="3"/>
    </row>
    <row r="871" spans="2:2" x14ac:dyDescent="0.25">
      <c r="B871" s="3"/>
    </row>
    <row r="872" spans="2:2" x14ac:dyDescent="0.25">
      <c r="B872" s="3"/>
    </row>
    <row r="873" spans="2:2" x14ac:dyDescent="0.25">
      <c r="B873" s="3"/>
    </row>
    <row r="874" spans="2:2" x14ac:dyDescent="0.25">
      <c r="B874" s="3"/>
    </row>
    <row r="875" spans="2:2" x14ac:dyDescent="0.25">
      <c r="B875" s="3"/>
    </row>
    <row r="876" spans="2:2" x14ac:dyDescent="0.25">
      <c r="B876" s="3"/>
    </row>
    <row r="877" spans="2:2" x14ac:dyDescent="0.25">
      <c r="B877" s="3"/>
    </row>
    <row r="878" spans="2:2" x14ac:dyDescent="0.25">
      <c r="B878" s="3"/>
    </row>
    <row r="879" spans="2:2" x14ac:dyDescent="0.25">
      <c r="B879" s="3"/>
    </row>
    <row r="880" spans="2:2" x14ac:dyDescent="0.25">
      <c r="B880" s="3"/>
    </row>
    <row r="881" spans="2:2" x14ac:dyDescent="0.25">
      <c r="B881" s="3"/>
    </row>
    <row r="882" spans="2:2" x14ac:dyDescent="0.25">
      <c r="B882" s="3"/>
    </row>
    <row r="883" spans="2:2" x14ac:dyDescent="0.25">
      <c r="B883" s="3"/>
    </row>
    <row r="884" spans="2:2" x14ac:dyDescent="0.25">
      <c r="B884" s="3"/>
    </row>
    <row r="885" spans="2:2" x14ac:dyDescent="0.25">
      <c r="B885" s="3"/>
    </row>
    <row r="886" spans="2:2" x14ac:dyDescent="0.25">
      <c r="B886" s="3"/>
    </row>
    <row r="887" spans="2:2" x14ac:dyDescent="0.25">
      <c r="B887" s="3"/>
    </row>
    <row r="888" spans="2:2" x14ac:dyDescent="0.25">
      <c r="B888" s="3"/>
    </row>
    <row r="889" spans="2:2" x14ac:dyDescent="0.25">
      <c r="B889" s="3"/>
    </row>
    <row r="890" spans="2:2" x14ac:dyDescent="0.25">
      <c r="B890" s="3"/>
    </row>
    <row r="891" spans="2:2" x14ac:dyDescent="0.25">
      <c r="B891" s="3"/>
    </row>
    <row r="892" spans="2:2" x14ac:dyDescent="0.25">
      <c r="B892" s="3"/>
    </row>
    <row r="893" spans="2:2" x14ac:dyDescent="0.25">
      <c r="B893" s="3"/>
    </row>
    <row r="894" spans="2:2" x14ac:dyDescent="0.25">
      <c r="B894" s="3"/>
    </row>
    <row r="895" spans="2:2" x14ac:dyDescent="0.25">
      <c r="B895" s="3"/>
    </row>
    <row r="896" spans="2:2" x14ac:dyDescent="0.25">
      <c r="B896" s="3"/>
    </row>
    <row r="897" spans="2:2" x14ac:dyDescent="0.25">
      <c r="B897" s="3"/>
    </row>
    <row r="898" spans="2:2" x14ac:dyDescent="0.25">
      <c r="B898" s="3"/>
    </row>
    <row r="899" spans="2:2" x14ac:dyDescent="0.25">
      <c r="B899" s="3"/>
    </row>
    <row r="900" spans="2:2" x14ac:dyDescent="0.25">
      <c r="B900" s="3"/>
    </row>
    <row r="901" spans="2:2" x14ac:dyDescent="0.25">
      <c r="B901" s="3"/>
    </row>
    <row r="902" spans="2:2" x14ac:dyDescent="0.25">
      <c r="B902" s="3"/>
    </row>
    <row r="903" spans="2:2" x14ac:dyDescent="0.25">
      <c r="B903" s="3"/>
    </row>
    <row r="904" spans="2:2" x14ac:dyDescent="0.25">
      <c r="B904" s="3"/>
    </row>
    <row r="905" spans="2:2" x14ac:dyDescent="0.25">
      <c r="B905" s="3"/>
    </row>
    <row r="906" spans="2:2" x14ac:dyDescent="0.25">
      <c r="B906" s="3"/>
    </row>
    <row r="907" spans="2:2" x14ac:dyDescent="0.25">
      <c r="B907" s="3"/>
    </row>
    <row r="908" spans="2:2" x14ac:dyDescent="0.25">
      <c r="B908" s="3"/>
    </row>
    <row r="909" spans="2:2" x14ac:dyDescent="0.25">
      <c r="B909" s="3"/>
    </row>
    <row r="910" spans="2:2" x14ac:dyDescent="0.25">
      <c r="B910" s="3"/>
    </row>
    <row r="911" spans="2:2" x14ac:dyDescent="0.25">
      <c r="B911" s="3"/>
    </row>
    <row r="912" spans="2:2" x14ac:dyDescent="0.25">
      <c r="B912" s="3"/>
    </row>
    <row r="913" spans="2:2" x14ac:dyDescent="0.25">
      <c r="B913" s="3"/>
    </row>
    <row r="914" spans="2:2" x14ac:dyDescent="0.25">
      <c r="B914" s="3"/>
    </row>
    <row r="915" spans="2:2" x14ac:dyDescent="0.25">
      <c r="B915" s="3"/>
    </row>
    <row r="916" spans="2:2" x14ac:dyDescent="0.25">
      <c r="B916" s="3"/>
    </row>
    <row r="917" spans="2:2" x14ac:dyDescent="0.25">
      <c r="B917" s="3"/>
    </row>
    <row r="918" spans="2:2" x14ac:dyDescent="0.25">
      <c r="B918" s="3"/>
    </row>
    <row r="919" spans="2:2" x14ac:dyDescent="0.25">
      <c r="B919" s="3"/>
    </row>
    <row r="920" spans="2:2" x14ac:dyDescent="0.25">
      <c r="B920"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920"/>
  <sheetViews>
    <sheetView topLeftCell="A5" workbookViewId="0">
      <selection activeCell="E6" sqref="E6"/>
    </sheetView>
  </sheetViews>
  <sheetFormatPr defaultRowHeight="15" x14ac:dyDescent="0.25"/>
  <cols>
    <col min="2" max="2" width="10.140625" style="11" customWidth="1"/>
    <col min="4" max="4" width="13.140625" bestFit="1" customWidth="1"/>
    <col min="5" max="5" width="19.5703125" bestFit="1" customWidth="1"/>
  </cols>
  <sheetData>
    <row r="4" spans="2:5" x14ac:dyDescent="0.25">
      <c r="B4"/>
    </row>
    <row r="5" spans="2:5" ht="15.75" thickBot="1" x14ac:dyDescent="0.3">
      <c r="B5" s="48" t="s">
        <v>27</v>
      </c>
      <c r="D5" s="67" t="s">
        <v>560</v>
      </c>
      <c r="E5" t="s">
        <v>563</v>
      </c>
    </row>
    <row r="6" spans="2:5" x14ac:dyDescent="0.25">
      <c r="B6" s="4">
        <v>2005</v>
      </c>
      <c r="D6" s="68">
        <v>2007</v>
      </c>
      <c r="E6" s="69">
        <v>102</v>
      </c>
    </row>
    <row r="7" spans="2:5" x14ac:dyDescent="0.25">
      <c r="B7" s="4">
        <v>2005</v>
      </c>
      <c r="D7" s="68">
        <v>2006</v>
      </c>
      <c r="E7" s="69">
        <v>40</v>
      </c>
    </row>
    <row r="8" spans="2:5" x14ac:dyDescent="0.25">
      <c r="B8" s="4">
        <v>2007</v>
      </c>
      <c r="D8" s="68">
        <v>2005</v>
      </c>
      <c r="E8" s="69">
        <v>27</v>
      </c>
    </row>
    <row r="9" spans="2:5" x14ac:dyDescent="0.25">
      <c r="B9" s="4">
        <v>2007</v>
      </c>
      <c r="D9" s="68">
        <v>2004</v>
      </c>
      <c r="E9" s="69">
        <v>16</v>
      </c>
    </row>
    <row r="10" spans="2:5" x14ac:dyDescent="0.25">
      <c r="B10" s="4">
        <v>2004</v>
      </c>
      <c r="D10" s="68">
        <v>2008</v>
      </c>
      <c r="E10" s="69">
        <v>9</v>
      </c>
    </row>
    <row r="11" spans="2:5" x14ac:dyDescent="0.25">
      <c r="B11" s="4">
        <v>2007</v>
      </c>
      <c r="D11" s="68">
        <v>2010</v>
      </c>
      <c r="E11" s="69">
        <v>1</v>
      </c>
    </row>
    <row r="12" spans="2:5" x14ac:dyDescent="0.25">
      <c r="B12" s="4">
        <v>2007</v>
      </c>
      <c r="D12" s="68" t="s">
        <v>561</v>
      </c>
      <c r="E12" s="69">
        <v>195</v>
      </c>
    </row>
    <row r="13" spans="2:5" x14ac:dyDescent="0.25">
      <c r="B13" s="4">
        <v>2008</v>
      </c>
    </row>
    <row r="14" spans="2:5" x14ac:dyDescent="0.25">
      <c r="B14" s="4">
        <v>2006</v>
      </c>
    </row>
    <row r="15" spans="2:5" x14ac:dyDescent="0.25">
      <c r="B15" s="4">
        <v>2006</v>
      </c>
    </row>
    <row r="16" spans="2:5" x14ac:dyDescent="0.25">
      <c r="B16" s="4">
        <v>2004</v>
      </c>
    </row>
    <row r="17" spans="2:2" x14ac:dyDescent="0.25">
      <c r="B17" s="4">
        <v>2006</v>
      </c>
    </row>
    <row r="18" spans="2:2" x14ac:dyDescent="0.25">
      <c r="B18" s="4">
        <v>2007</v>
      </c>
    </row>
    <row r="19" spans="2:2" x14ac:dyDescent="0.25">
      <c r="B19" s="4">
        <v>2006</v>
      </c>
    </row>
    <row r="20" spans="2:2" x14ac:dyDescent="0.25">
      <c r="B20" s="4">
        <v>2007</v>
      </c>
    </row>
    <row r="21" spans="2:2" x14ac:dyDescent="0.25">
      <c r="B21" s="4">
        <v>2007</v>
      </c>
    </row>
    <row r="22" spans="2:2" x14ac:dyDescent="0.25">
      <c r="B22" s="4">
        <v>2006</v>
      </c>
    </row>
    <row r="23" spans="2:2" x14ac:dyDescent="0.25">
      <c r="B23" s="4">
        <v>2006</v>
      </c>
    </row>
    <row r="24" spans="2:2" x14ac:dyDescent="0.25">
      <c r="B24" s="4">
        <v>2007</v>
      </c>
    </row>
    <row r="25" spans="2:2" x14ac:dyDescent="0.25">
      <c r="B25" s="4">
        <v>2007</v>
      </c>
    </row>
    <row r="26" spans="2:2" x14ac:dyDescent="0.25">
      <c r="B26" s="4">
        <v>2006</v>
      </c>
    </row>
    <row r="27" spans="2:2" x14ac:dyDescent="0.25">
      <c r="B27" s="4">
        <v>2006</v>
      </c>
    </row>
    <row r="28" spans="2:2" x14ac:dyDescent="0.25">
      <c r="B28" s="4">
        <v>2006</v>
      </c>
    </row>
    <row r="29" spans="2:2" x14ac:dyDescent="0.25">
      <c r="B29" s="4">
        <v>2007</v>
      </c>
    </row>
    <row r="30" spans="2:2" x14ac:dyDescent="0.25">
      <c r="B30" s="4">
        <v>2005</v>
      </c>
    </row>
    <row r="31" spans="2:2" x14ac:dyDescent="0.25">
      <c r="B31" s="4">
        <v>2006</v>
      </c>
    </row>
    <row r="32" spans="2:2" x14ac:dyDescent="0.25">
      <c r="B32" s="4">
        <v>2007</v>
      </c>
    </row>
    <row r="33" spans="2:2" x14ac:dyDescent="0.25">
      <c r="B33" s="4">
        <v>2005</v>
      </c>
    </row>
    <row r="34" spans="2:2" x14ac:dyDescent="0.25">
      <c r="B34" s="4">
        <v>2006</v>
      </c>
    </row>
    <row r="35" spans="2:2" x14ac:dyDescent="0.25">
      <c r="B35" s="4">
        <v>2007</v>
      </c>
    </row>
    <row r="36" spans="2:2" x14ac:dyDescent="0.25">
      <c r="B36" s="4">
        <v>2007</v>
      </c>
    </row>
    <row r="37" spans="2:2" x14ac:dyDescent="0.25">
      <c r="B37" s="4">
        <v>2007</v>
      </c>
    </row>
    <row r="38" spans="2:2" x14ac:dyDescent="0.25">
      <c r="B38" s="4">
        <v>2007</v>
      </c>
    </row>
    <row r="39" spans="2:2" x14ac:dyDescent="0.25">
      <c r="B39" s="4">
        <v>2004</v>
      </c>
    </row>
    <row r="40" spans="2:2" x14ac:dyDescent="0.25">
      <c r="B40" s="4">
        <v>2006</v>
      </c>
    </row>
    <row r="41" spans="2:2" x14ac:dyDescent="0.25">
      <c r="B41" s="4">
        <v>2007</v>
      </c>
    </row>
    <row r="42" spans="2:2" x14ac:dyDescent="0.25">
      <c r="B42" s="4">
        <v>2007</v>
      </c>
    </row>
    <row r="43" spans="2:2" x14ac:dyDescent="0.25">
      <c r="B43" s="4">
        <v>2007</v>
      </c>
    </row>
    <row r="44" spans="2:2" x14ac:dyDescent="0.25">
      <c r="B44" s="4">
        <v>2006</v>
      </c>
    </row>
    <row r="45" spans="2:2" x14ac:dyDescent="0.25">
      <c r="B45" s="4">
        <v>2008</v>
      </c>
    </row>
    <row r="46" spans="2:2" x14ac:dyDescent="0.25">
      <c r="B46" s="4">
        <v>2007</v>
      </c>
    </row>
    <row r="47" spans="2:2" x14ac:dyDescent="0.25">
      <c r="B47" s="4">
        <v>2005</v>
      </c>
    </row>
    <row r="48" spans="2:2" x14ac:dyDescent="0.25">
      <c r="B48" s="4">
        <v>2007</v>
      </c>
    </row>
    <row r="49" spans="2:2" x14ac:dyDescent="0.25">
      <c r="B49" s="4">
        <v>2005</v>
      </c>
    </row>
    <row r="50" spans="2:2" x14ac:dyDescent="0.25">
      <c r="B50" s="4">
        <v>2005</v>
      </c>
    </row>
    <row r="51" spans="2:2" x14ac:dyDescent="0.25">
      <c r="B51" s="4">
        <v>2008</v>
      </c>
    </row>
    <row r="52" spans="2:2" x14ac:dyDescent="0.25">
      <c r="B52" s="4">
        <v>2006</v>
      </c>
    </row>
    <row r="53" spans="2:2" x14ac:dyDescent="0.25">
      <c r="B53" s="4">
        <v>2007</v>
      </c>
    </row>
    <row r="54" spans="2:2" x14ac:dyDescent="0.25">
      <c r="B54" s="4">
        <v>2007</v>
      </c>
    </row>
    <row r="55" spans="2:2" x14ac:dyDescent="0.25">
      <c r="B55" s="4">
        <v>2005</v>
      </c>
    </row>
    <row r="56" spans="2:2" x14ac:dyDescent="0.25">
      <c r="B56" s="4">
        <v>2007</v>
      </c>
    </row>
    <row r="57" spans="2:2" x14ac:dyDescent="0.25">
      <c r="B57" s="4">
        <v>2007</v>
      </c>
    </row>
    <row r="58" spans="2:2" x14ac:dyDescent="0.25">
      <c r="B58" s="4">
        <v>2007</v>
      </c>
    </row>
    <row r="59" spans="2:2" x14ac:dyDescent="0.25">
      <c r="B59" s="4">
        <v>2004</v>
      </c>
    </row>
    <row r="60" spans="2:2" x14ac:dyDescent="0.25">
      <c r="B60" s="4">
        <v>2007</v>
      </c>
    </row>
    <row r="61" spans="2:2" x14ac:dyDescent="0.25">
      <c r="B61" s="4">
        <v>2007</v>
      </c>
    </row>
    <row r="62" spans="2:2" x14ac:dyDescent="0.25">
      <c r="B62" s="4">
        <v>2007</v>
      </c>
    </row>
    <row r="63" spans="2:2" x14ac:dyDescent="0.25">
      <c r="B63" s="4">
        <v>2007</v>
      </c>
    </row>
    <row r="64" spans="2:2" x14ac:dyDescent="0.25">
      <c r="B64" s="4">
        <v>2007</v>
      </c>
    </row>
    <row r="65" spans="2:2" x14ac:dyDescent="0.25">
      <c r="B65" s="4">
        <v>2007</v>
      </c>
    </row>
    <row r="66" spans="2:2" x14ac:dyDescent="0.25">
      <c r="B66" s="4">
        <v>2007</v>
      </c>
    </row>
    <row r="67" spans="2:2" x14ac:dyDescent="0.25">
      <c r="B67" s="4">
        <v>2007</v>
      </c>
    </row>
    <row r="68" spans="2:2" x14ac:dyDescent="0.25">
      <c r="B68" s="4">
        <v>2007</v>
      </c>
    </row>
    <row r="69" spans="2:2" x14ac:dyDescent="0.25">
      <c r="B69" s="4">
        <v>2007</v>
      </c>
    </row>
    <row r="70" spans="2:2" x14ac:dyDescent="0.25">
      <c r="B70" s="4">
        <v>2006</v>
      </c>
    </row>
    <row r="71" spans="2:2" x14ac:dyDescent="0.25">
      <c r="B71" s="4">
        <v>2006</v>
      </c>
    </row>
    <row r="72" spans="2:2" x14ac:dyDescent="0.25">
      <c r="B72" s="4">
        <v>2007</v>
      </c>
    </row>
    <row r="73" spans="2:2" x14ac:dyDescent="0.25">
      <c r="B73" s="4">
        <v>2007</v>
      </c>
    </row>
    <row r="74" spans="2:2" x14ac:dyDescent="0.25">
      <c r="B74" s="4">
        <v>2007</v>
      </c>
    </row>
    <row r="75" spans="2:2" x14ac:dyDescent="0.25">
      <c r="B75" s="4">
        <v>2007</v>
      </c>
    </row>
    <row r="76" spans="2:2" x14ac:dyDescent="0.25">
      <c r="B76" s="4">
        <v>2007</v>
      </c>
    </row>
    <row r="77" spans="2:2" x14ac:dyDescent="0.25">
      <c r="B77" s="4">
        <v>2007</v>
      </c>
    </row>
    <row r="78" spans="2:2" x14ac:dyDescent="0.25">
      <c r="B78" s="4">
        <v>2004</v>
      </c>
    </row>
    <row r="79" spans="2:2" x14ac:dyDescent="0.25">
      <c r="B79" s="4">
        <v>2006</v>
      </c>
    </row>
    <row r="80" spans="2:2" x14ac:dyDescent="0.25">
      <c r="B80" s="4">
        <v>2006</v>
      </c>
    </row>
    <row r="81" spans="2:2" x14ac:dyDescent="0.25">
      <c r="B81" s="4">
        <v>2007</v>
      </c>
    </row>
    <row r="82" spans="2:2" x14ac:dyDescent="0.25">
      <c r="B82" s="4">
        <v>2007</v>
      </c>
    </row>
    <row r="83" spans="2:2" x14ac:dyDescent="0.25">
      <c r="B83" s="4">
        <v>2005</v>
      </c>
    </row>
    <row r="84" spans="2:2" x14ac:dyDescent="0.25">
      <c r="B84" s="4">
        <v>2006</v>
      </c>
    </row>
    <row r="85" spans="2:2" x14ac:dyDescent="0.25">
      <c r="B85" s="4">
        <v>2006</v>
      </c>
    </row>
    <row r="86" spans="2:2" x14ac:dyDescent="0.25">
      <c r="B86" s="4">
        <v>2007</v>
      </c>
    </row>
    <row r="87" spans="2:2" x14ac:dyDescent="0.25">
      <c r="B87" s="4">
        <v>2007</v>
      </c>
    </row>
    <row r="88" spans="2:2" x14ac:dyDescent="0.25">
      <c r="B88" s="4">
        <v>2007</v>
      </c>
    </row>
    <row r="89" spans="2:2" x14ac:dyDescent="0.25">
      <c r="B89" s="4">
        <v>2004</v>
      </c>
    </row>
    <row r="90" spans="2:2" x14ac:dyDescent="0.25">
      <c r="B90" s="4">
        <v>2006</v>
      </c>
    </row>
    <row r="91" spans="2:2" x14ac:dyDescent="0.25">
      <c r="B91" s="4">
        <v>2007</v>
      </c>
    </row>
    <row r="92" spans="2:2" x14ac:dyDescent="0.25">
      <c r="B92" s="5">
        <v>2007</v>
      </c>
    </row>
    <row r="93" spans="2:2" x14ac:dyDescent="0.25">
      <c r="B93" s="4">
        <v>2007</v>
      </c>
    </row>
    <row r="94" spans="2:2" x14ac:dyDescent="0.25">
      <c r="B94" s="4">
        <v>2007</v>
      </c>
    </row>
    <row r="95" spans="2:2" x14ac:dyDescent="0.25">
      <c r="B95" s="4">
        <v>2008</v>
      </c>
    </row>
    <row r="96" spans="2:2" x14ac:dyDescent="0.25">
      <c r="B96" s="4">
        <v>2007</v>
      </c>
    </row>
    <row r="97" spans="2:2" x14ac:dyDescent="0.25">
      <c r="B97" s="4">
        <v>2007</v>
      </c>
    </row>
    <row r="98" spans="2:2" x14ac:dyDescent="0.25">
      <c r="B98" s="4">
        <v>2007</v>
      </c>
    </row>
    <row r="99" spans="2:2" x14ac:dyDescent="0.25">
      <c r="B99" s="4">
        <v>2007</v>
      </c>
    </row>
    <row r="100" spans="2:2" x14ac:dyDescent="0.25">
      <c r="B100" s="4">
        <v>2007</v>
      </c>
    </row>
    <row r="101" spans="2:2" x14ac:dyDescent="0.25">
      <c r="B101" s="4">
        <v>2006</v>
      </c>
    </row>
    <row r="102" spans="2:2" x14ac:dyDescent="0.25">
      <c r="B102" s="4">
        <v>2007</v>
      </c>
    </row>
    <row r="103" spans="2:2" x14ac:dyDescent="0.25">
      <c r="B103" s="4">
        <v>2005</v>
      </c>
    </row>
    <row r="104" spans="2:2" x14ac:dyDescent="0.25">
      <c r="B104" s="4">
        <v>2007</v>
      </c>
    </row>
    <row r="105" spans="2:2" x14ac:dyDescent="0.25">
      <c r="B105" s="4">
        <v>2007</v>
      </c>
    </row>
    <row r="106" spans="2:2" x14ac:dyDescent="0.25">
      <c r="B106" s="4">
        <v>2007</v>
      </c>
    </row>
    <row r="107" spans="2:2" x14ac:dyDescent="0.25">
      <c r="B107" s="4">
        <v>2007</v>
      </c>
    </row>
    <row r="108" spans="2:2" x14ac:dyDescent="0.25">
      <c r="B108" s="4">
        <v>2007</v>
      </c>
    </row>
    <row r="109" spans="2:2" x14ac:dyDescent="0.25">
      <c r="B109" s="4">
        <v>2007</v>
      </c>
    </row>
    <row r="110" spans="2:2" x14ac:dyDescent="0.25">
      <c r="B110" s="4">
        <v>2007</v>
      </c>
    </row>
    <row r="111" spans="2:2" x14ac:dyDescent="0.25">
      <c r="B111" s="4">
        <v>2007</v>
      </c>
    </row>
    <row r="112" spans="2:2" x14ac:dyDescent="0.25">
      <c r="B112" s="4">
        <v>2007</v>
      </c>
    </row>
    <row r="113" spans="2:2" x14ac:dyDescent="0.25">
      <c r="B113" s="4">
        <v>2006</v>
      </c>
    </row>
    <row r="114" spans="2:2" x14ac:dyDescent="0.25">
      <c r="B114" s="4">
        <v>2007</v>
      </c>
    </row>
    <row r="115" spans="2:2" x14ac:dyDescent="0.25">
      <c r="B115" s="4">
        <v>2007</v>
      </c>
    </row>
    <row r="116" spans="2:2" x14ac:dyDescent="0.25">
      <c r="B116" s="4">
        <v>2008</v>
      </c>
    </row>
    <row r="117" spans="2:2" x14ac:dyDescent="0.25">
      <c r="B117" s="4">
        <v>2006</v>
      </c>
    </row>
    <row r="118" spans="2:2" x14ac:dyDescent="0.25">
      <c r="B118" s="4">
        <v>2006</v>
      </c>
    </row>
    <row r="119" spans="2:2" x14ac:dyDescent="0.25">
      <c r="B119" s="4">
        <v>2006</v>
      </c>
    </row>
    <row r="120" spans="2:2" x14ac:dyDescent="0.25">
      <c r="B120" s="4">
        <v>2006</v>
      </c>
    </row>
    <row r="121" spans="2:2" x14ac:dyDescent="0.25">
      <c r="B121" s="4">
        <v>2008</v>
      </c>
    </row>
    <row r="122" spans="2:2" x14ac:dyDescent="0.25">
      <c r="B122" s="4">
        <v>2010</v>
      </c>
    </row>
    <row r="123" spans="2:2" x14ac:dyDescent="0.25">
      <c r="B123" s="4">
        <v>2008</v>
      </c>
    </row>
    <row r="124" spans="2:2" x14ac:dyDescent="0.25">
      <c r="B124" s="4">
        <v>2006</v>
      </c>
    </row>
    <row r="125" spans="2:2" x14ac:dyDescent="0.25">
      <c r="B125" s="4">
        <v>2007</v>
      </c>
    </row>
    <row r="126" spans="2:2" x14ac:dyDescent="0.25">
      <c r="B126" s="4">
        <v>2007</v>
      </c>
    </row>
    <row r="127" spans="2:2" x14ac:dyDescent="0.25">
      <c r="B127" s="4">
        <v>2007</v>
      </c>
    </row>
    <row r="128" spans="2:2" x14ac:dyDescent="0.25">
      <c r="B128" s="4">
        <v>2006</v>
      </c>
    </row>
    <row r="129" spans="2:2" x14ac:dyDescent="0.25">
      <c r="B129" s="4">
        <v>2007</v>
      </c>
    </row>
    <row r="130" spans="2:2" x14ac:dyDescent="0.25">
      <c r="B130" s="4">
        <v>2007</v>
      </c>
    </row>
    <row r="131" spans="2:2" x14ac:dyDescent="0.25">
      <c r="B131" s="4">
        <v>2007</v>
      </c>
    </row>
    <row r="132" spans="2:2" x14ac:dyDescent="0.25">
      <c r="B132" s="4">
        <v>2004</v>
      </c>
    </row>
    <row r="133" spans="2:2" x14ac:dyDescent="0.25">
      <c r="B133" s="4">
        <v>2005</v>
      </c>
    </row>
    <row r="134" spans="2:2" x14ac:dyDescent="0.25">
      <c r="B134" s="4">
        <v>2007</v>
      </c>
    </row>
    <row r="135" spans="2:2" x14ac:dyDescent="0.25">
      <c r="B135" s="4">
        <v>2007</v>
      </c>
    </row>
    <row r="136" spans="2:2" x14ac:dyDescent="0.25">
      <c r="B136" s="4">
        <v>2008</v>
      </c>
    </row>
    <row r="137" spans="2:2" x14ac:dyDescent="0.25">
      <c r="B137" s="4">
        <v>2008</v>
      </c>
    </row>
    <row r="138" spans="2:2" x14ac:dyDescent="0.25">
      <c r="B138" s="4">
        <v>2004</v>
      </c>
    </row>
    <row r="139" spans="2:2" x14ac:dyDescent="0.25">
      <c r="B139" s="4">
        <v>2004</v>
      </c>
    </row>
    <row r="140" spans="2:2" x14ac:dyDescent="0.25">
      <c r="B140" s="4">
        <v>2005</v>
      </c>
    </row>
    <row r="141" spans="2:2" x14ac:dyDescent="0.25">
      <c r="B141" s="4">
        <v>2005</v>
      </c>
    </row>
    <row r="142" spans="2:2" x14ac:dyDescent="0.25">
      <c r="B142" s="4">
        <v>2007</v>
      </c>
    </row>
    <row r="143" spans="2:2" x14ac:dyDescent="0.25">
      <c r="B143" s="4">
        <v>2004</v>
      </c>
    </row>
    <row r="144" spans="2:2" x14ac:dyDescent="0.25">
      <c r="B144" s="4">
        <v>2005</v>
      </c>
    </row>
    <row r="145" spans="2:2" x14ac:dyDescent="0.25">
      <c r="B145" s="4">
        <v>2006</v>
      </c>
    </row>
    <row r="146" spans="2:2" x14ac:dyDescent="0.25">
      <c r="B146" s="4">
        <v>2007</v>
      </c>
    </row>
    <row r="147" spans="2:2" x14ac:dyDescent="0.25">
      <c r="B147" s="4">
        <v>2006</v>
      </c>
    </row>
    <row r="148" spans="2:2" x14ac:dyDescent="0.25">
      <c r="B148" s="4">
        <v>2007</v>
      </c>
    </row>
    <row r="149" spans="2:2" x14ac:dyDescent="0.25">
      <c r="B149" s="4">
        <v>2007</v>
      </c>
    </row>
    <row r="150" spans="2:2" x14ac:dyDescent="0.25">
      <c r="B150" s="4">
        <v>2006</v>
      </c>
    </row>
    <row r="151" spans="2:2" x14ac:dyDescent="0.25">
      <c r="B151" s="4">
        <v>2006</v>
      </c>
    </row>
    <row r="152" spans="2:2" x14ac:dyDescent="0.25">
      <c r="B152" s="4">
        <v>2007</v>
      </c>
    </row>
    <row r="153" spans="2:2" x14ac:dyDescent="0.25">
      <c r="B153" s="4">
        <v>2007</v>
      </c>
    </row>
    <row r="154" spans="2:2" x14ac:dyDescent="0.25">
      <c r="B154" s="4">
        <v>2007</v>
      </c>
    </row>
    <row r="155" spans="2:2" x14ac:dyDescent="0.25">
      <c r="B155" s="4">
        <v>2007</v>
      </c>
    </row>
    <row r="156" spans="2:2" x14ac:dyDescent="0.25">
      <c r="B156" s="14">
        <v>2007</v>
      </c>
    </row>
    <row r="157" spans="2:2" x14ac:dyDescent="0.25">
      <c r="B157" s="4">
        <v>2007</v>
      </c>
    </row>
    <row r="158" spans="2:2" x14ac:dyDescent="0.25">
      <c r="B158" s="4">
        <v>2007</v>
      </c>
    </row>
    <row r="159" spans="2:2" x14ac:dyDescent="0.25">
      <c r="B159" s="4">
        <v>2004</v>
      </c>
    </row>
    <row r="160" spans="2:2" x14ac:dyDescent="0.25">
      <c r="B160" s="4">
        <v>2007</v>
      </c>
    </row>
    <row r="161" spans="2:2" x14ac:dyDescent="0.25">
      <c r="B161" s="4">
        <v>2007</v>
      </c>
    </row>
    <row r="162" spans="2:2" x14ac:dyDescent="0.25">
      <c r="B162" s="4">
        <v>2006</v>
      </c>
    </row>
    <row r="163" spans="2:2" x14ac:dyDescent="0.25">
      <c r="B163" s="4">
        <v>2007</v>
      </c>
    </row>
    <row r="164" spans="2:2" x14ac:dyDescent="0.25">
      <c r="B164" s="4">
        <v>2007</v>
      </c>
    </row>
    <row r="165" spans="2:2" x14ac:dyDescent="0.25">
      <c r="B165" s="4">
        <v>2007</v>
      </c>
    </row>
    <row r="166" spans="2:2" x14ac:dyDescent="0.25">
      <c r="B166" s="4">
        <v>2006</v>
      </c>
    </row>
    <row r="167" spans="2:2" x14ac:dyDescent="0.25">
      <c r="B167" s="4">
        <v>2007</v>
      </c>
    </row>
    <row r="168" spans="2:2" x14ac:dyDescent="0.25">
      <c r="B168" s="4">
        <v>2007</v>
      </c>
    </row>
    <row r="169" spans="2:2" x14ac:dyDescent="0.25">
      <c r="B169" s="4">
        <v>2007</v>
      </c>
    </row>
    <row r="170" spans="2:2" x14ac:dyDescent="0.25">
      <c r="B170" s="4">
        <v>2004</v>
      </c>
    </row>
    <row r="171" spans="2:2" x14ac:dyDescent="0.25">
      <c r="B171" s="4">
        <v>2006</v>
      </c>
    </row>
    <row r="172" spans="2:2" x14ac:dyDescent="0.25">
      <c r="B172" s="4">
        <v>2006</v>
      </c>
    </row>
    <row r="173" spans="2:2" x14ac:dyDescent="0.25">
      <c r="B173" s="4">
        <v>2007</v>
      </c>
    </row>
    <row r="174" spans="2:2" x14ac:dyDescent="0.25">
      <c r="B174" s="4">
        <v>2007</v>
      </c>
    </row>
    <row r="175" spans="2:2" x14ac:dyDescent="0.25">
      <c r="B175" s="4">
        <v>2007</v>
      </c>
    </row>
    <row r="176" spans="2:2" x14ac:dyDescent="0.25">
      <c r="B176" s="4">
        <v>2007</v>
      </c>
    </row>
    <row r="177" spans="2:2" x14ac:dyDescent="0.25">
      <c r="B177" s="4">
        <v>2007</v>
      </c>
    </row>
    <row r="178" spans="2:2" x14ac:dyDescent="0.25">
      <c r="B178" s="4">
        <v>2007</v>
      </c>
    </row>
    <row r="179" spans="2:2" x14ac:dyDescent="0.25">
      <c r="B179" s="4">
        <v>2007</v>
      </c>
    </row>
    <row r="180" spans="2:2" x14ac:dyDescent="0.25">
      <c r="B180" s="4">
        <v>2005</v>
      </c>
    </row>
    <row r="181" spans="2:2" x14ac:dyDescent="0.25">
      <c r="B181" s="4">
        <v>2006</v>
      </c>
    </row>
    <row r="182" spans="2:2" x14ac:dyDescent="0.25">
      <c r="B182" s="4">
        <v>2006</v>
      </c>
    </row>
    <row r="183" spans="2:2" x14ac:dyDescent="0.25">
      <c r="B183" s="4">
        <v>2007</v>
      </c>
    </row>
    <row r="184" spans="2:2" x14ac:dyDescent="0.25">
      <c r="B184" s="4"/>
    </row>
    <row r="185" spans="2:2" x14ac:dyDescent="0.25">
      <c r="B185" s="4">
        <v>2004</v>
      </c>
    </row>
    <row r="186" spans="2:2" x14ac:dyDescent="0.25">
      <c r="B186" s="4">
        <v>2004</v>
      </c>
    </row>
    <row r="187" spans="2:2" x14ac:dyDescent="0.25">
      <c r="B187" s="4">
        <v>2004</v>
      </c>
    </row>
    <row r="188" spans="2:2" x14ac:dyDescent="0.25">
      <c r="B188" s="4">
        <v>2005</v>
      </c>
    </row>
    <row r="189" spans="2:2" x14ac:dyDescent="0.25">
      <c r="B189" s="4">
        <v>2005</v>
      </c>
    </row>
    <row r="190" spans="2:2" x14ac:dyDescent="0.25">
      <c r="B190" s="4">
        <v>2005</v>
      </c>
    </row>
    <row r="191" spans="2:2" x14ac:dyDescent="0.25">
      <c r="B191" s="4">
        <v>2006</v>
      </c>
    </row>
    <row r="192" spans="2:2" x14ac:dyDescent="0.25">
      <c r="B192" s="4">
        <v>2004</v>
      </c>
    </row>
    <row r="193" spans="2:2" x14ac:dyDescent="0.25">
      <c r="B193" s="4">
        <v>2005</v>
      </c>
    </row>
    <row r="194" spans="2:2" x14ac:dyDescent="0.25">
      <c r="B194" s="4">
        <v>2005</v>
      </c>
    </row>
    <row r="195" spans="2:2" x14ac:dyDescent="0.25">
      <c r="B195" s="4">
        <v>2005</v>
      </c>
    </row>
    <row r="196" spans="2:2" x14ac:dyDescent="0.25">
      <c r="B196" s="4">
        <v>2005</v>
      </c>
    </row>
    <row r="197" spans="2:2" x14ac:dyDescent="0.25">
      <c r="B197" s="4">
        <v>2005</v>
      </c>
    </row>
    <row r="198" spans="2:2" x14ac:dyDescent="0.25">
      <c r="B198" s="4">
        <v>2005</v>
      </c>
    </row>
    <row r="199" spans="2:2" x14ac:dyDescent="0.25">
      <c r="B199" s="4">
        <v>2005</v>
      </c>
    </row>
    <row r="200" spans="2:2" x14ac:dyDescent="0.25">
      <c r="B200" s="4">
        <v>2005</v>
      </c>
    </row>
    <row r="201" spans="2:2" x14ac:dyDescent="0.25">
      <c r="B201" s="4">
        <v>2005</v>
      </c>
    </row>
    <row r="202" spans="2:2" x14ac:dyDescent="0.25">
      <c r="B202" s="4"/>
    </row>
    <row r="203" spans="2:2" x14ac:dyDescent="0.25">
      <c r="B203" s="4"/>
    </row>
    <row r="204" spans="2:2" x14ac:dyDescent="0.25">
      <c r="B204" s="4"/>
    </row>
    <row r="205" spans="2:2" x14ac:dyDescent="0.25">
      <c r="B205" s="4"/>
    </row>
    <row r="206" spans="2:2" x14ac:dyDescent="0.25">
      <c r="B206" s="4"/>
    </row>
    <row r="207" spans="2:2" x14ac:dyDescent="0.25">
      <c r="B207" s="4"/>
    </row>
    <row r="208" spans="2:2"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row r="221" spans="2:2" x14ac:dyDescent="0.25">
      <c r="B221" s="4"/>
    </row>
    <row r="222" spans="2:2" x14ac:dyDescent="0.25">
      <c r="B222" s="4"/>
    </row>
    <row r="223" spans="2:2" x14ac:dyDescent="0.25">
      <c r="B223" s="4"/>
    </row>
    <row r="224" spans="2:2" x14ac:dyDescent="0.25">
      <c r="B224" s="4"/>
    </row>
    <row r="225" spans="2:2" x14ac:dyDescent="0.25">
      <c r="B225" s="4"/>
    </row>
    <row r="226" spans="2:2" x14ac:dyDescent="0.25">
      <c r="B226" s="4"/>
    </row>
    <row r="227" spans="2:2" x14ac:dyDescent="0.25">
      <c r="B227" s="4"/>
    </row>
    <row r="228" spans="2:2" x14ac:dyDescent="0.25">
      <c r="B228" s="4"/>
    </row>
    <row r="229" spans="2:2" x14ac:dyDescent="0.25">
      <c r="B229" s="4"/>
    </row>
    <row r="230" spans="2:2" x14ac:dyDescent="0.25">
      <c r="B230" s="4"/>
    </row>
    <row r="231" spans="2:2" x14ac:dyDescent="0.25">
      <c r="B231" s="4"/>
    </row>
    <row r="232" spans="2:2" x14ac:dyDescent="0.25">
      <c r="B232" s="4"/>
    </row>
    <row r="233" spans="2:2" x14ac:dyDescent="0.25">
      <c r="B233" s="4"/>
    </row>
    <row r="234" spans="2:2" x14ac:dyDescent="0.25">
      <c r="B234" s="4"/>
    </row>
    <row r="235" spans="2:2" x14ac:dyDescent="0.25">
      <c r="B235" s="4"/>
    </row>
    <row r="236" spans="2:2" x14ac:dyDescent="0.25">
      <c r="B236" s="4"/>
    </row>
    <row r="237" spans="2:2" x14ac:dyDescent="0.25">
      <c r="B237" s="4"/>
    </row>
    <row r="238" spans="2:2" x14ac:dyDescent="0.25">
      <c r="B238" s="4"/>
    </row>
    <row r="239" spans="2:2" x14ac:dyDescent="0.25">
      <c r="B239" s="4"/>
    </row>
    <row r="240" spans="2:2" x14ac:dyDescent="0.25">
      <c r="B240" s="4"/>
    </row>
    <row r="241" spans="2:2" x14ac:dyDescent="0.25">
      <c r="B241" s="4"/>
    </row>
    <row r="242" spans="2:2" x14ac:dyDescent="0.25">
      <c r="B242" s="4"/>
    </row>
    <row r="243" spans="2:2" x14ac:dyDescent="0.25">
      <c r="B243" s="4"/>
    </row>
    <row r="244" spans="2:2" x14ac:dyDescent="0.25">
      <c r="B244" s="4"/>
    </row>
    <row r="245" spans="2:2" x14ac:dyDescent="0.25">
      <c r="B245" s="4"/>
    </row>
    <row r="246" spans="2:2" x14ac:dyDescent="0.25">
      <c r="B246" s="4"/>
    </row>
    <row r="247" spans="2:2" x14ac:dyDescent="0.25">
      <c r="B247" s="4"/>
    </row>
    <row r="248" spans="2:2" x14ac:dyDescent="0.25">
      <c r="B248" s="4"/>
    </row>
    <row r="249" spans="2:2" x14ac:dyDescent="0.25">
      <c r="B249" s="4"/>
    </row>
    <row r="250" spans="2:2" x14ac:dyDescent="0.25">
      <c r="B250" s="4"/>
    </row>
    <row r="251" spans="2:2" x14ac:dyDescent="0.25">
      <c r="B251" s="4"/>
    </row>
    <row r="252" spans="2:2" x14ac:dyDescent="0.25">
      <c r="B252" s="4"/>
    </row>
    <row r="253" spans="2:2" x14ac:dyDescent="0.25">
      <c r="B253" s="4"/>
    </row>
    <row r="254" spans="2:2" x14ac:dyDescent="0.25">
      <c r="B254" s="4"/>
    </row>
    <row r="255" spans="2:2" x14ac:dyDescent="0.25">
      <c r="B255" s="4"/>
    </row>
    <row r="256" spans="2:2" x14ac:dyDescent="0.25">
      <c r="B256" s="4"/>
    </row>
    <row r="257" spans="2:2" x14ac:dyDescent="0.25">
      <c r="B257" s="4"/>
    </row>
    <row r="258" spans="2:2" x14ac:dyDescent="0.25">
      <c r="B258" s="4"/>
    </row>
    <row r="259" spans="2:2" x14ac:dyDescent="0.25">
      <c r="B259" s="4"/>
    </row>
    <row r="260" spans="2:2" x14ac:dyDescent="0.25">
      <c r="B260" s="4"/>
    </row>
    <row r="261" spans="2:2" x14ac:dyDescent="0.25">
      <c r="B261" s="4"/>
    </row>
    <row r="262" spans="2:2" x14ac:dyDescent="0.25">
      <c r="B262" s="4"/>
    </row>
    <row r="263" spans="2:2" x14ac:dyDescent="0.25">
      <c r="B263" s="4"/>
    </row>
    <row r="264" spans="2:2" x14ac:dyDescent="0.25">
      <c r="B264" s="4"/>
    </row>
    <row r="265" spans="2:2" x14ac:dyDescent="0.25">
      <c r="B265" s="4"/>
    </row>
    <row r="266" spans="2:2" x14ac:dyDescent="0.25">
      <c r="B266" s="4"/>
    </row>
    <row r="267" spans="2:2" x14ac:dyDescent="0.25">
      <c r="B267" s="4"/>
    </row>
    <row r="268" spans="2:2" x14ac:dyDescent="0.25">
      <c r="B268" s="4"/>
    </row>
    <row r="269" spans="2:2" x14ac:dyDescent="0.25">
      <c r="B269" s="4"/>
    </row>
    <row r="270" spans="2:2" x14ac:dyDescent="0.25">
      <c r="B270" s="4"/>
    </row>
    <row r="271" spans="2:2" x14ac:dyDescent="0.25">
      <c r="B271" s="4"/>
    </row>
    <row r="272" spans="2:2" x14ac:dyDescent="0.25">
      <c r="B272" s="4"/>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920"/>
  <sheetViews>
    <sheetView tabSelected="1" workbookViewId="0">
      <selection activeCell="K21" sqref="K21"/>
    </sheetView>
  </sheetViews>
  <sheetFormatPr defaultRowHeight="15" x14ac:dyDescent="0.25"/>
  <cols>
    <col min="3" max="3" width="14.140625" style="70" customWidth="1"/>
    <col min="4" max="4" width="13.5703125" style="70" customWidth="1"/>
    <col min="6" max="6" width="16.42578125" customWidth="1"/>
    <col min="7" max="7" width="16.28515625" customWidth="1"/>
    <col min="8" max="8" width="11.140625" customWidth="1"/>
    <col min="9" max="9" width="11.28515625" bestFit="1" customWidth="1"/>
    <col min="10" max="10" width="20.42578125" bestFit="1" customWidth="1"/>
  </cols>
  <sheetData>
    <row r="1" spans="3:10" ht="15.75" thickBot="1" x14ac:dyDescent="0.3">
      <c r="C1" s="71" t="s">
        <v>27</v>
      </c>
      <c r="D1" s="71" t="s">
        <v>41</v>
      </c>
      <c r="F1" s="67" t="s">
        <v>564</v>
      </c>
      <c r="G1" s="67" t="s">
        <v>565</v>
      </c>
    </row>
    <row r="2" spans="3:10" x14ac:dyDescent="0.25">
      <c r="C2" s="1">
        <v>2005</v>
      </c>
      <c r="D2" s="1" t="s">
        <v>34</v>
      </c>
      <c r="F2" s="67" t="s">
        <v>560</v>
      </c>
      <c r="G2" t="s">
        <v>34</v>
      </c>
      <c r="H2" t="s">
        <v>35</v>
      </c>
      <c r="I2" t="s">
        <v>561</v>
      </c>
      <c r="J2" s="73"/>
    </row>
    <row r="3" spans="3:10" x14ac:dyDescent="0.25">
      <c r="C3" s="1">
        <v>2005</v>
      </c>
      <c r="D3" s="1" t="s">
        <v>34</v>
      </c>
      <c r="F3" s="68">
        <v>2007</v>
      </c>
      <c r="G3" s="69">
        <v>62</v>
      </c>
      <c r="H3" s="69">
        <v>40</v>
      </c>
      <c r="I3" s="69">
        <v>102</v>
      </c>
      <c r="J3" s="74"/>
    </row>
    <row r="4" spans="3:10" x14ac:dyDescent="0.25">
      <c r="C4" s="1">
        <v>2007</v>
      </c>
      <c r="D4" s="1" t="s">
        <v>34</v>
      </c>
      <c r="F4" s="68">
        <v>2006</v>
      </c>
      <c r="G4" s="69">
        <v>27</v>
      </c>
      <c r="H4" s="69">
        <v>12</v>
      </c>
      <c r="I4" s="69">
        <v>39</v>
      </c>
      <c r="J4" s="74"/>
    </row>
    <row r="5" spans="3:10" x14ac:dyDescent="0.25">
      <c r="C5" s="1">
        <v>2007</v>
      </c>
      <c r="D5" s="1" t="s">
        <v>35</v>
      </c>
      <c r="F5" s="68">
        <v>2005</v>
      </c>
      <c r="G5" s="69">
        <v>13</v>
      </c>
      <c r="H5" s="69">
        <v>2</v>
      </c>
      <c r="I5" s="69">
        <v>15</v>
      </c>
      <c r="J5" s="74"/>
    </row>
    <row r="6" spans="3:10" x14ac:dyDescent="0.25">
      <c r="C6" s="1">
        <v>2004</v>
      </c>
      <c r="D6" s="1" t="s">
        <v>34</v>
      </c>
      <c r="F6" s="68">
        <v>2004</v>
      </c>
      <c r="G6" s="69">
        <v>10</v>
      </c>
      <c r="H6" s="69">
        <v>2</v>
      </c>
      <c r="I6" s="69">
        <v>12</v>
      </c>
      <c r="J6" s="74"/>
    </row>
    <row r="7" spans="3:10" x14ac:dyDescent="0.25">
      <c r="C7" s="1">
        <v>2007</v>
      </c>
      <c r="D7" s="1" t="s">
        <v>35</v>
      </c>
      <c r="F7" s="68">
        <v>2008</v>
      </c>
      <c r="G7" s="69">
        <v>5</v>
      </c>
      <c r="H7" s="69">
        <v>4</v>
      </c>
      <c r="I7" s="69">
        <v>9</v>
      </c>
      <c r="J7" s="74"/>
    </row>
    <row r="8" spans="3:10" x14ac:dyDescent="0.25">
      <c r="C8" s="1">
        <v>2007</v>
      </c>
      <c r="D8" s="1" t="s">
        <v>35</v>
      </c>
      <c r="F8" s="68">
        <v>2010</v>
      </c>
      <c r="G8" s="69">
        <v>1</v>
      </c>
      <c r="H8" s="69"/>
      <c r="I8" s="69">
        <v>1</v>
      </c>
      <c r="J8" s="74"/>
    </row>
    <row r="9" spans="3:10" x14ac:dyDescent="0.25">
      <c r="C9" s="1">
        <v>2008</v>
      </c>
      <c r="D9" s="1" t="s">
        <v>34</v>
      </c>
      <c r="F9" s="68" t="s">
        <v>561</v>
      </c>
      <c r="G9" s="69">
        <v>118</v>
      </c>
      <c r="H9" s="69">
        <v>60</v>
      </c>
      <c r="I9" s="69">
        <v>178</v>
      </c>
    </row>
    <row r="10" spans="3:10" x14ac:dyDescent="0.25">
      <c r="C10" s="1">
        <v>2006</v>
      </c>
      <c r="D10" s="1" t="s">
        <v>34</v>
      </c>
    </row>
    <row r="11" spans="3:10" x14ac:dyDescent="0.25">
      <c r="C11" s="1">
        <v>2006</v>
      </c>
      <c r="D11" s="1" t="s">
        <v>35</v>
      </c>
    </row>
    <row r="12" spans="3:10" x14ac:dyDescent="0.25">
      <c r="C12" s="1">
        <v>2004</v>
      </c>
      <c r="D12" s="1" t="s">
        <v>34</v>
      </c>
    </row>
    <row r="13" spans="3:10" x14ac:dyDescent="0.25">
      <c r="C13" s="1">
        <v>2006</v>
      </c>
      <c r="D13" s="1" t="s">
        <v>34</v>
      </c>
    </row>
    <row r="14" spans="3:10" x14ac:dyDescent="0.25">
      <c r="C14" s="1">
        <v>2007</v>
      </c>
      <c r="D14" s="1" t="s">
        <v>34</v>
      </c>
    </row>
    <row r="15" spans="3:10" x14ac:dyDescent="0.25">
      <c r="C15" s="1">
        <v>2006</v>
      </c>
      <c r="D15" s="1" t="s">
        <v>34</v>
      </c>
    </row>
    <row r="16" spans="3:10" x14ac:dyDescent="0.25">
      <c r="C16" s="1">
        <v>2007</v>
      </c>
      <c r="D16" s="1" t="s">
        <v>34</v>
      </c>
    </row>
    <row r="17" spans="3:4" x14ac:dyDescent="0.25">
      <c r="C17" s="1">
        <v>2007</v>
      </c>
      <c r="D17" s="1" t="s">
        <v>34</v>
      </c>
    </row>
    <row r="18" spans="3:4" x14ac:dyDescent="0.25">
      <c r="C18" s="1">
        <v>2006</v>
      </c>
      <c r="D18" s="1" t="s">
        <v>34</v>
      </c>
    </row>
    <row r="19" spans="3:4" x14ac:dyDescent="0.25">
      <c r="C19" s="1">
        <v>2006</v>
      </c>
      <c r="D19" s="1" t="s">
        <v>34</v>
      </c>
    </row>
    <row r="20" spans="3:4" x14ac:dyDescent="0.25">
      <c r="C20" s="1">
        <v>2007</v>
      </c>
      <c r="D20" s="1" t="s">
        <v>34</v>
      </c>
    </row>
    <row r="21" spans="3:4" x14ac:dyDescent="0.25">
      <c r="C21" s="1">
        <v>2007</v>
      </c>
      <c r="D21" s="1" t="s">
        <v>34</v>
      </c>
    </row>
    <row r="22" spans="3:4" x14ac:dyDescent="0.25">
      <c r="C22" s="1">
        <v>2006</v>
      </c>
      <c r="D22" s="1" t="s">
        <v>34</v>
      </c>
    </row>
    <row r="23" spans="3:4" x14ac:dyDescent="0.25">
      <c r="C23" s="1">
        <v>2006</v>
      </c>
      <c r="D23" s="1" t="s">
        <v>35</v>
      </c>
    </row>
    <row r="24" spans="3:4" x14ac:dyDescent="0.25">
      <c r="C24" s="1">
        <v>2006</v>
      </c>
      <c r="D24" s="1" t="s">
        <v>35</v>
      </c>
    </row>
    <row r="25" spans="3:4" x14ac:dyDescent="0.25">
      <c r="C25" s="1">
        <v>2007</v>
      </c>
      <c r="D25" s="1" t="s">
        <v>34</v>
      </c>
    </row>
    <row r="26" spans="3:4" x14ac:dyDescent="0.25">
      <c r="C26" s="1">
        <v>2005</v>
      </c>
      <c r="D26" s="1" t="s">
        <v>34</v>
      </c>
    </row>
    <row r="27" spans="3:4" x14ac:dyDescent="0.25">
      <c r="C27" s="1">
        <v>2006</v>
      </c>
      <c r="D27" s="1" t="s">
        <v>34</v>
      </c>
    </row>
    <row r="28" spans="3:4" x14ac:dyDescent="0.25">
      <c r="C28" s="1">
        <v>2007</v>
      </c>
      <c r="D28" s="1" t="s">
        <v>34</v>
      </c>
    </row>
    <row r="29" spans="3:4" x14ac:dyDescent="0.25">
      <c r="C29" s="1">
        <v>2005</v>
      </c>
      <c r="D29" s="1" t="s">
        <v>34</v>
      </c>
    </row>
    <row r="30" spans="3:4" x14ac:dyDescent="0.25">
      <c r="C30" s="1">
        <v>2006</v>
      </c>
      <c r="D30" s="1" t="s">
        <v>34</v>
      </c>
    </row>
    <row r="31" spans="3:4" x14ac:dyDescent="0.25">
      <c r="C31" s="1">
        <v>2007</v>
      </c>
      <c r="D31" s="1" t="s">
        <v>35</v>
      </c>
    </row>
    <row r="32" spans="3:4" x14ac:dyDescent="0.25">
      <c r="C32" s="1">
        <v>2007</v>
      </c>
      <c r="D32" s="1" t="s">
        <v>34</v>
      </c>
    </row>
    <row r="33" spans="3:4" x14ac:dyDescent="0.25">
      <c r="C33" s="1">
        <v>2007</v>
      </c>
      <c r="D33" s="1" t="s">
        <v>35</v>
      </c>
    </row>
    <row r="34" spans="3:4" x14ac:dyDescent="0.25">
      <c r="C34" s="1">
        <v>2007</v>
      </c>
      <c r="D34" s="1" t="s">
        <v>35</v>
      </c>
    </row>
    <row r="35" spans="3:4" x14ac:dyDescent="0.25">
      <c r="C35" s="1">
        <v>2004</v>
      </c>
      <c r="D35" s="1" t="s">
        <v>34</v>
      </c>
    </row>
    <row r="36" spans="3:4" x14ac:dyDescent="0.25">
      <c r="C36" s="1">
        <v>2006</v>
      </c>
      <c r="D36" s="1" t="s">
        <v>35</v>
      </c>
    </row>
    <row r="37" spans="3:4" x14ac:dyDescent="0.25">
      <c r="C37" s="1">
        <v>2007</v>
      </c>
      <c r="D37" s="1" t="s">
        <v>34</v>
      </c>
    </row>
    <row r="38" spans="3:4" x14ac:dyDescent="0.25">
      <c r="C38" s="1">
        <v>2007</v>
      </c>
      <c r="D38" s="1" t="s">
        <v>34</v>
      </c>
    </row>
    <row r="39" spans="3:4" x14ac:dyDescent="0.25">
      <c r="C39" s="1">
        <v>2007</v>
      </c>
      <c r="D39" s="1" t="s">
        <v>34</v>
      </c>
    </row>
    <row r="40" spans="3:4" x14ac:dyDescent="0.25">
      <c r="C40" s="1">
        <v>2006</v>
      </c>
      <c r="D40" s="1" t="s">
        <v>34</v>
      </c>
    </row>
    <row r="41" spans="3:4" x14ac:dyDescent="0.25">
      <c r="C41" s="1">
        <v>2008</v>
      </c>
      <c r="D41" s="1" t="s">
        <v>35</v>
      </c>
    </row>
    <row r="42" spans="3:4" x14ac:dyDescent="0.25">
      <c r="C42" s="1">
        <v>2007</v>
      </c>
      <c r="D42" s="1" t="s">
        <v>34</v>
      </c>
    </row>
    <row r="43" spans="3:4" x14ac:dyDescent="0.25">
      <c r="C43" s="1">
        <v>2005</v>
      </c>
      <c r="D43" s="1" t="s">
        <v>34</v>
      </c>
    </row>
    <row r="44" spans="3:4" x14ac:dyDescent="0.25">
      <c r="C44" s="1">
        <v>2007</v>
      </c>
      <c r="D44" s="1" t="s">
        <v>34</v>
      </c>
    </row>
    <row r="45" spans="3:4" x14ac:dyDescent="0.25">
      <c r="C45" s="1">
        <v>2005</v>
      </c>
      <c r="D45" s="1" t="s">
        <v>34</v>
      </c>
    </row>
    <row r="46" spans="3:4" x14ac:dyDescent="0.25">
      <c r="C46" s="1">
        <v>2005</v>
      </c>
      <c r="D46" s="1" t="s">
        <v>34</v>
      </c>
    </row>
    <row r="47" spans="3:4" x14ac:dyDescent="0.25">
      <c r="C47" s="1">
        <v>2008</v>
      </c>
      <c r="D47" s="1" t="s">
        <v>34</v>
      </c>
    </row>
    <row r="48" spans="3:4" x14ac:dyDescent="0.25">
      <c r="C48" s="1">
        <v>2006</v>
      </c>
      <c r="D48" s="1" t="s">
        <v>34</v>
      </c>
    </row>
    <row r="49" spans="3:4" x14ac:dyDescent="0.25">
      <c r="C49" s="1">
        <v>2007</v>
      </c>
      <c r="D49" s="1" t="s">
        <v>35</v>
      </c>
    </row>
    <row r="50" spans="3:4" x14ac:dyDescent="0.25">
      <c r="C50" s="1">
        <v>2007</v>
      </c>
      <c r="D50" s="1" t="s">
        <v>34</v>
      </c>
    </row>
    <row r="51" spans="3:4" x14ac:dyDescent="0.25">
      <c r="C51" s="1">
        <v>2005</v>
      </c>
      <c r="D51" s="1" t="s">
        <v>34</v>
      </c>
    </row>
    <row r="52" spans="3:4" x14ac:dyDescent="0.25">
      <c r="C52" s="1">
        <v>2007</v>
      </c>
      <c r="D52" s="1" t="s">
        <v>35</v>
      </c>
    </row>
    <row r="53" spans="3:4" x14ac:dyDescent="0.25">
      <c r="C53" s="1">
        <v>2007</v>
      </c>
      <c r="D53" s="1" t="s">
        <v>34</v>
      </c>
    </row>
    <row r="54" spans="3:4" x14ac:dyDescent="0.25">
      <c r="C54" s="1">
        <v>2007</v>
      </c>
      <c r="D54" s="1" t="s">
        <v>34</v>
      </c>
    </row>
    <row r="55" spans="3:4" x14ac:dyDescent="0.25">
      <c r="C55" s="1">
        <v>2004</v>
      </c>
      <c r="D55" s="1" t="s">
        <v>34</v>
      </c>
    </row>
    <row r="56" spans="3:4" x14ac:dyDescent="0.25">
      <c r="C56" s="1">
        <v>2007</v>
      </c>
      <c r="D56" s="1" t="s">
        <v>35</v>
      </c>
    </row>
    <row r="57" spans="3:4" x14ac:dyDescent="0.25">
      <c r="C57" s="1">
        <v>2007</v>
      </c>
      <c r="D57" s="1" t="s">
        <v>34</v>
      </c>
    </row>
    <row r="58" spans="3:4" x14ac:dyDescent="0.25">
      <c r="C58" s="1">
        <v>2007</v>
      </c>
      <c r="D58" s="1" t="s">
        <v>34</v>
      </c>
    </row>
    <row r="59" spans="3:4" x14ac:dyDescent="0.25">
      <c r="C59" s="1">
        <v>2007</v>
      </c>
      <c r="D59" s="1" t="s">
        <v>34</v>
      </c>
    </row>
    <row r="60" spans="3:4" x14ac:dyDescent="0.25">
      <c r="C60" s="1">
        <v>2007</v>
      </c>
      <c r="D60" s="1" t="s">
        <v>34</v>
      </c>
    </row>
    <row r="61" spans="3:4" x14ac:dyDescent="0.25">
      <c r="C61" s="1">
        <v>2007</v>
      </c>
      <c r="D61" s="1" t="s">
        <v>35</v>
      </c>
    </row>
    <row r="62" spans="3:4" x14ac:dyDescent="0.25">
      <c r="C62" s="1">
        <v>2007</v>
      </c>
      <c r="D62" s="1" t="s">
        <v>34</v>
      </c>
    </row>
    <row r="63" spans="3:4" x14ac:dyDescent="0.25">
      <c r="C63" s="1">
        <v>2007</v>
      </c>
      <c r="D63" s="1" t="s">
        <v>35</v>
      </c>
    </row>
    <row r="64" spans="3:4" x14ac:dyDescent="0.25">
      <c r="C64" s="1">
        <v>2007</v>
      </c>
      <c r="D64" s="1" t="s">
        <v>34</v>
      </c>
    </row>
    <row r="65" spans="3:4" x14ac:dyDescent="0.25">
      <c r="C65" s="1">
        <v>2007</v>
      </c>
      <c r="D65" s="1" t="s">
        <v>34</v>
      </c>
    </row>
    <row r="66" spans="3:4" x14ac:dyDescent="0.25">
      <c r="C66" s="1">
        <v>2006</v>
      </c>
      <c r="D66" s="1" t="s">
        <v>35</v>
      </c>
    </row>
    <row r="67" spans="3:4" x14ac:dyDescent="0.25">
      <c r="C67" s="1">
        <v>2006</v>
      </c>
      <c r="D67" s="1" t="s">
        <v>34</v>
      </c>
    </row>
    <row r="68" spans="3:4" x14ac:dyDescent="0.25">
      <c r="C68" s="1">
        <v>2007</v>
      </c>
      <c r="D68" s="1" t="s">
        <v>34</v>
      </c>
    </row>
    <row r="69" spans="3:4" x14ac:dyDescent="0.25">
      <c r="C69" s="1">
        <v>2007</v>
      </c>
      <c r="D69" s="1" t="s">
        <v>35</v>
      </c>
    </row>
    <row r="70" spans="3:4" x14ac:dyDescent="0.25">
      <c r="C70" s="1">
        <v>2007</v>
      </c>
      <c r="D70" s="1" t="s">
        <v>34</v>
      </c>
    </row>
    <row r="71" spans="3:4" x14ac:dyDescent="0.25">
      <c r="C71" s="1">
        <v>2007</v>
      </c>
      <c r="D71" s="1" t="s">
        <v>34</v>
      </c>
    </row>
    <row r="72" spans="3:4" x14ac:dyDescent="0.25">
      <c r="C72" s="1">
        <v>2007</v>
      </c>
      <c r="D72" s="1" t="s">
        <v>34</v>
      </c>
    </row>
    <row r="73" spans="3:4" x14ac:dyDescent="0.25">
      <c r="C73" s="1">
        <v>2007</v>
      </c>
      <c r="D73" s="1" t="s">
        <v>35</v>
      </c>
    </row>
    <row r="74" spans="3:4" x14ac:dyDescent="0.25">
      <c r="C74" s="1">
        <v>2004</v>
      </c>
      <c r="D74" s="1" t="s">
        <v>34</v>
      </c>
    </row>
    <row r="75" spans="3:4" x14ac:dyDescent="0.25">
      <c r="C75" s="1">
        <v>2006</v>
      </c>
      <c r="D75" s="1" t="s">
        <v>35</v>
      </c>
    </row>
    <row r="76" spans="3:4" x14ac:dyDescent="0.25">
      <c r="C76" s="1">
        <v>2006</v>
      </c>
      <c r="D76" s="1" t="s">
        <v>34</v>
      </c>
    </row>
    <row r="77" spans="3:4" x14ac:dyDescent="0.25">
      <c r="C77" s="1">
        <v>2007</v>
      </c>
      <c r="D77" s="1" t="s">
        <v>35</v>
      </c>
    </row>
    <row r="78" spans="3:4" x14ac:dyDescent="0.25">
      <c r="C78" s="1">
        <v>2007</v>
      </c>
      <c r="D78" s="1" t="s">
        <v>34</v>
      </c>
    </row>
    <row r="79" spans="3:4" x14ac:dyDescent="0.25">
      <c r="C79" s="1">
        <v>2005</v>
      </c>
      <c r="D79" s="1" t="s">
        <v>34</v>
      </c>
    </row>
    <row r="80" spans="3:4" x14ac:dyDescent="0.25">
      <c r="C80" s="1">
        <v>2006</v>
      </c>
      <c r="D80" s="1" t="s">
        <v>34</v>
      </c>
    </row>
    <row r="81" spans="3:4" x14ac:dyDescent="0.25">
      <c r="C81" s="1">
        <v>2006</v>
      </c>
      <c r="D81" s="1" t="s">
        <v>34</v>
      </c>
    </row>
    <row r="82" spans="3:4" x14ac:dyDescent="0.25">
      <c r="C82" s="1">
        <v>2007</v>
      </c>
      <c r="D82" s="1" t="s">
        <v>34</v>
      </c>
    </row>
    <row r="83" spans="3:4" x14ac:dyDescent="0.25">
      <c r="C83" s="1">
        <v>2007</v>
      </c>
      <c r="D83" s="1" t="s">
        <v>34</v>
      </c>
    </row>
    <row r="84" spans="3:4" x14ac:dyDescent="0.25">
      <c r="C84" s="1">
        <v>2007</v>
      </c>
      <c r="D84" s="1" t="s">
        <v>35</v>
      </c>
    </row>
    <row r="85" spans="3:4" x14ac:dyDescent="0.25">
      <c r="C85" s="1">
        <v>2004</v>
      </c>
      <c r="D85" s="1" t="s">
        <v>34</v>
      </c>
    </row>
    <row r="86" spans="3:4" x14ac:dyDescent="0.25">
      <c r="C86" s="1">
        <v>2006</v>
      </c>
      <c r="D86" s="1" t="s">
        <v>34</v>
      </c>
    </row>
    <row r="87" spans="3:4" x14ac:dyDescent="0.25">
      <c r="C87" s="1">
        <v>2007</v>
      </c>
      <c r="D87" s="1" t="s">
        <v>35</v>
      </c>
    </row>
    <row r="88" spans="3:4" x14ac:dyDescent="0.25">
      <c r="C88" s="50">
        <v>2007</v>
      </c>
      <c r="D88" s="1" t="s">
        <v>35</v>
      </c>
    </row>
    <row r="89" spans="3:4" x14ac:dyDescent="0.25">
      <c r="C89" s="1">
        <v>2007</v>
      </c>
      <c r="D89" s="1" t="s">
        <v>34</v>
      </c>
    </row>
    <row r="90" spans="3:4" x14ac:dyDescent="0.25">
      <c r="C90" s="1">
        <v>2007</v>
      </c>
      <c r="D90" s="1" t="s">
        <v>34</v>
      </c>
    </row>
    <row r="91" spans="3:4" x14ac:dyDescent="0.25">
      <c r="C91" s="1">
        <v>2008</v>
      </c>
      <c r="D91" s="1" t="s">
        <v>34</v>
      </c>
    </row>
    <row r="92" spans="3:4" x14ac:dyDescent="0.25">
      <c r="C92" s="1">
        <v>2007</v>
      </c>
      <c r="D92" s="1" t="s">
        <v>34</v>
      </c>
    </row>
    <row r="93" spans="3:4" x14ac:dyDescent="0.25">
      <c r="C93" s="1">
        <v>2007</v>
      </c>
      <c r="D93" s="1" t="s">
        <v>34</v>
      </c>
    </row>
    <row r="94" spans="3:4" x14ac:dyDescent="0.25">
      <c r="C94" s="1">
        <v>2007</v>
      </c>
      <c r="D94" s="1" t="s">
        <v>34</v>
      </c>
    </row>
    <row r="95" spans="3:4" x14ac:dyDescent="0.25">
      <c r="C95" s="1">
        <v>2007</v>
      </c>
      <c r="D95" s="1" t="s">
        <v>35</v>
      </c>
    </row>
    <row r="96" spans="3:4" x14ac:dyDescent="0.25">
      <c r="C96" s="1">
        <v>2007</v>
      </c>
      <c r="D96" s="1" t="s">
        <v>35</v>
      </c>
    </row>
    <row r="97" spans="3:4" x14ac:dyDescent="0.25">
      <c r="C97" s="1">
        <v>2006</v>
      </c>
      <c r="D97" s="1" t="s">
        <v>35</v>
      </c>
    </row>
    <row r="98" spans="3:4" x14ac:dyDescent="0.25">
      <c r="C98" s="1">
        <v>2007</v>
      </c>
      <c r="D98" s="1" t="s">
        <v>34</v>
      </c>
    </row>
    <row r="99" spans="3:4" x14ac:dyDescent="0.25">
      <c r="C99" s="1">
        <v>2005</v>
      </c>
      <c r="D99" s="1" t="s">
        <v>34</v>
      </c>
    </row>
    <row r="100" spans="3:4" x14ac:dyDescent="0.25">
      <c r="C100" s="1">
        <v>2007</v>
      </c>
      <c r="D100" s="1" t="s">
        <v>35</v>
      </c>
    </row>
    <row r="101" spans="3:4" x14ac:dyDescent="0.25">
      <c r="C101" s="1">
        <v>2007</v>
      </c>
      <c r="D101" s="1" t="s">
        <v>34</v>
      </c>
    </row>
    <row r="102" spans="3:4" x14ac:dyDescent="0.25">
      <c r="C102" s="1">
        <v>2007</v>
      </c>
      <c r="D102" s="1" t="s">
        <v>35</v>
      </c>
    </row>
    <row r="103" spans="3:4" x14ac:dyDescent="0.25">
      <c r="C103" s="1">
        <v>2007</v>
      </c>
      <c r="D103" s="1" t="s">
        <v>34</v>
      </c>
    </row>
    <row r="104" spans="3:4" x14ac:dyDescent="0.25">
      <c r="C104" s="1">
        <v>2007</v>
      </c>
      <c r="D104" s="1" t="s">
        <v>34</v>
      </c>
    </row>
    <row r="105" spans="3:4" x14ac:dyDescent="0.25">
      <c r="C105" s="1">
        <v>2007</v>
      </c>
      <c r="D105" s="1" t="s">
        <v>34</v>
      </c>
    </row>
    <row r="106" spans="3:4" x14ac:dyDescent="0.25">
      <c r="C106" s="1">
        <v>2007</v>
      </c>
      <c r="D106" s="1" t="s">
        <v>34</v>
      </c>
    </row>
    <row r="107" spans="3:4" x14ac:dyDescent="0.25">
      <c r="C107" s="1">
        <v>2007</v>
      </c>
      <c r="D107" s="1" t="s">
        <v>34</v>
      </c>
    </row>
    <row r="108" spans="3:4" x14ac:dyDescent="0.25">
      <c r="C108" s="1">
        <v>2007</v>
      </c>
      <c r="D108" s="1" t="s">
        <v>35</v>
      </c>
    </row>
    <row r="109" spans="3:4" x14ac:dyDescent="0.25">
      <c r="C109" s="1">
        <v>2006</v>
      </c>
      <c r="D109" s="1" t="s">
        <v>34</v>
      </c>
    </row>
    <row r="110" spans="3:4" x14ac:dyDescent="0.25">
      <c r="C110" s="1">
        <v>2007</v>
      </c>
      <c r="D110" s="1" t="s">
        <v>34</v>
      </c>
    </row>
    <row r="111" spans="3:4" x14ac:dyDescent="0.25">
      <c r="C111" s="1">
        <v>2007</v>
      </c>
      <c r="D111" s="1" t="s">
        <v>34</v>
      </c>
    </row>
    <row r="112" spans="3:4" x14ac:dyDescent="0.25">
      <c r="C112" s="1">
        <v>2008</v>
      </c>
      <c r="D112" s="1" t="s">
        <v>35</v>
      </c>
    </row>
    <row r="113" spans="3:4" x14ac:dyDescent="0.25">
      <c r="C113" s="1">
        <v>2006</v>
      </c>
      <c r="D113" s="1" t="s">
        <v>34</v>
      </c>
    </row>
    <row r="114" spans="3:4" x14ac:dyDescent="0.25">
      <c r="C114" s="1">
        <v>2006</v>
      </c>
      <c r="D114" s="1" t="s">
        <v>35</v>
      </c>
    </row>
    <row r="115" spans="3:4" x14ac:dyDescent="0.25">
      <c r="C115" s="1">
        <v>2006</v>
      </c>
      <c r="D115" s="1" t="s">
        <v>34</v>
      </c>
    </row>
    <row r="116" spans="3:4" x14ac:dyDescent="0.25">
      <c r="C116" s="1">
        <v>2006</v>
      </c>
      <c r="D116" s="1" t="s">
        <v>35</v>
      </c>
    </row>
    <row r="117" spans="3:4" x14ac:dyDescent="0.25">
      <c r="C117" s="1">
        <v>2008</v>
      </c>
      <c r="D117" s="1" t="s">
        <v>34</v>
      </c>
    </row>
    <row r="118" spans="3:4" x14ac:dyDescent="0.25">
      <c r="C118" s="1">
        <v>2010</v>
      </c>
      <c r="D118" s="1" t="s">
        <v>34</v>
      </c>
    </row>
    <row r="119" spans="3:4" x14ac:dyDescent="0.25">
      <c r="C119" s="1">
        <v>2008</v>
      </c>
      <c r="D119" s="1" t="s">
        <v>34</v>
      </c>
    </row>
    <row r="120" spans="3:4" x14ac:dyDescent="0.25">
      <c r="C120" s="1">
        <v>2006</v>
      </c>
      <c r="D120" s="1" t="s">
        <v>34</v>
      </c>
    </row>
    <row r="121" spans="3:4" x14ac:dyDescent="0.25">
      <c r="C121" s="1">
        <v>2007</v>
      </c>
      <c r="D121" s="1" t="s">
        <v>35</v>
      </c>
    </row>
    <row r="122" spans="3:4" x14ac:dyDescent="0.25">
      <c r="C122" s="1">
        <v>2007</v>
      </c>
      <c r="D122" s="1" t="s">
        <v>35</v>
      </c>
    </row>
    <row r="123" spans="3:4" x14ac:dyDescent="0.25">
      <c r="C123" s="1">
        <v>2007</v>
      </c>
      <c r="D123" s="1" t="s">
        <v>34</v>
      </c>
    </row>
    <row r="124" spans="3:4" x14ac:dyDescent="0.25">
      <c r="C124" s="1">
        <v>2006</v>
      </c>
      <c r="D124" s="1" t="s">
        <v>34</v>
      </c>
    </row>
    <row r="125" spans="3:4" x14ac:dyDescent="0.25">
      <c r="C125" s="1">
        <v>2007</v>
      </c>
      <c r="D125" s="1" t="s">
        <v>34</v>
      </c>
    </row>
    <row r="126" spans="3:4" x14ac:dyDescent="0.25">
      <c r="C126" s="1">
        <v>2007</v>
      </c>
      <c r="D126" s="1" t="s">
        <v>34</v>
      </c>
    </row>
    <row r="127" spans="3:4" x14ac:dyDescent="0.25">
      <c r="C127" s="1">
        <v>2007</v>
      </c>
      <c r="D127" s="1" t="s">
        <v>34</v>
      </c>
    </row>
    <row r="128" spans="3:4" x14ac:dyDescent="0.25">
      <c r="C128" s="1">
        <v>2004</v>
      </c>
      <c r="D128" s="1" t="s">
        <v>35</v>
      </c>
    </row>
    <row r="129" spans="3:4" x14ac:dyDescent="0.25">
      <c r="C129" s="1">
        <v>2005</v>
      </c>
      <c r="D129" s="1" t="s">
        <v>34</v>
      </c>
    </row>
    <row r="130" spans="3:4" x14ac:dyDescent="0.25">
      <c r="C130" s="1">
        <v>2007</v>
      </c>
      <c r="D130" s="1" t="s">
        <v>34</v>
      </c>
    </row>
    <row r="131" spans="3:4" x14ac:dyDescent="0.25">
      <c r="C131" s="1">
        <v>2007</v>
      </c>
      <c r="D131" s="1" t="s">
        <v>34</v>
      </c>
    </row>
    <row r="132" spans="3:4" x14ac:dyDescent="0.25">
      <c r="C132" s="1">
        <v>2008</v>
      </c>
      <c r="D132" s="1" t="s">
        <v>35</v>
      </c>
    </row>
    <row r="133" spans="3:4" x14ac:dyDescent="0.25">
      <c r="C133" s="1">
        <v>2008</v>
      </c>
      <c r="D133" s="1" t="s">
        <v>35</v>
      </c>
    </row>
    <row r="134" spans="3:4" x14ac:dyDescent="0.25">
      <c r="C134" s="1">
        <v>2004</v>
      </c>
      <c r="D134" s="1" t="s">
        <v>34</v>
      </c>
    </row>
    <row r="135" spans="3:4" x14ac:dyDescent="0.25">
      <c r="C135" s="1">
        <v>2004</v>
      </c>
      <c r="D135" s="1" t="s">
        <v>34</v>
      </c>
    </row>
    <row r="136" spans="3:4" x14ac:dyDescent="0.25">
      <c r="C136" s="1">
        <v>2005</v>
      </c>
      <c r="D136" s="1" t="s">
        <v>34</v>
      </c>
    </row>
    <row r="137" spans="3:4" x14ac:dyDescent="0.25">
      <c r="C137" s="1">
        <v>2005</v>
      </c>
      <c r="D137" s="1" t="s">
        <v>35</v>
      </c>
    </row>
    <row r="138" spans="3:4" x14ac:dyDescent="0.25">
      <c r="C138" s="1">
        <v>2007</v>
      </c>
      <c r="D138" s="1" t="s">
        <v>34</v>
      </c>
    </row>
    <row r="139" spans="3:4" x14ac:dyDescent="0.25">
      <c r="C139" s="1">
        <v>2004</v>
      </c>
      <c r="D139" s="1" t="s">
        <v>35</v>
      </c>
    </row>
    <row r="140" spans="3:4" x14ac:dyDescent="0.25">
      <c r="C140" s="1">
        <v>2005</v>
      </c>
      <c r="D140" s="1" t="s">
        <v>34</v>
      </c>
    </row>
    <row r="141" spans="3:4" x14ac:dyDescent="0.25">
      <c r="C141" s="1">
        <v>2006</v>
      </c>
      <c r="D141" s="1" t="s">
        <v>34</v>
      </c>
    </row>
    <row r="142" spans="3:4" x14ac:dyDescent="0.25">
      <c r="C142" s="1">
        <v>2007</v>
      </c>
      <c r="D142" s="1" t="s">
        <v>34</v>
      </c>
    </row>
    <row r="143" spans="3:4" x14ac:dyDescent="0.25">
      <c r="C143" s="1">
        <v>2006</v>
      </c>
      <c r="D143" s="1" t="s">
        <v>34</v>
      </c>
    </row>
    <row r="144" spans="3:4" x14ac:dyDescent="0.25">
      <c r="C144" s="1">
        <v>2007</v>
      </c>
      <c r="D144" s="1" t="s">
        <v>34</v>
      </c>
    </row>
    <row r="145" spans="3:4" x14ac:dyDescent="0.25">
      <c r="C145" s="1">
        <v>2007</v>
      </c>
      <c r="D145" s="1" t="s">
        <v>35</v>
      </c>
    </row>
    <row r="146" spans="3:4" x14ac:dyDescent="0.25">
      <c r="C146" s="1">
        <v>2006</v>
      </c>
      <c r="D146" s="1" t="s">
        <v>34</v>
      </c>
    </row>
    <row r="147" spans="3:4" x14ac:dyDescent="0.25">
      <c r="C147" s="1">
        <v>2006</v>
      </c>
      <c r="D147" s="1" t="s">
        <v>34</v>
      </c>
    </row>
    <row r="148" spans="3:4" x14ac:dyDescent="0.25">
      <c r="C148" s="1">
        <v>2007</v>
      </c>
      <c r="D148" s="1" t="s">
        <v>35</v>
      </c>
    </row>
    <row r="149" spans="3:4" x14ac:dyDescent="0.25">
      <c r="C149" s="1">
        <v>2007</v>
      </c>
      <c r="D149" s="1" t="s">
        <v>35</v>
      </c>
    </row>
    <row r="150" spans="3:4" x14ac:dyDescent="0.25">
      <c r="C150" s="1">
        <v>2007</v>
      </c>
      <c r="D150" s="1" t="s">
        <v>35</v>
      </c>
    </row>
    <row r="151" spans="3:4" x14ac:dyDescent="0.25">
      <c r="C151" s="1">
        <v>2007</v>
      </c>
      <c r="D151" s="1" t="s">
        <v>35</v>
      </c>
    </row>
    <row r="152" spans="3:4" x14ac:dyDescent="0.25">
      <c r="C152" s="70">
        <v>2007</v>
      </c>
      <c r="D152" s="1" t="s">
        <v>35</v>
      </c>
    </row>
    <row r="153" spans="3:4" x14ac:dyDescent="0.25">
      <c r="C153" s="1">
        <v>2007</v>
      </c>
      <c r="D153" s="1" t="s">
        <v>35</v>
      </c>
    </row>
    <row r="154" spans="3:4" x14ac:dyDescent="0.25">
      <c r="C154" s="1">
        <v>2007</v>
      </c>
      <c r="D154" s="1" t="s">
        <v>35</v>
      </c>
    </row>
    <row r="155" spans="3:4" x14ac:dyDescent="0.25">
      <c r="C155" s="1">
        <v>2004</v>
      </c>
      <c r="D155" s="1" t="s">
        <v>34</v>
      </c>
    </row>
    <row r="156" spans="3:4" x14ac:dyDescent="0.25">
      <c r="C156" s="1">
        <v>2007</v>
      </c>
      <c r="D156" s="1" t="s">
        <v>35</v>
      </c>
    </row>
    <row r="157" spans="3:4" x14ac:dyDescent="0.25">
      <c r="C157" s="1">
        <v>2007</v>
      </c>
      <c r="D157" s="1" t="s">
        <v>34</v>
      </c>
    </row>
    <row r="158" spans="3:4" x14ac:dyDescent="0.25">
      <c r="C158" s="1">
        <v>2006</v>
      </c>
      <c r="D158" s="1" t="s">
        <v>34</v>
      </c>
    </row>
    <row r="159" spans="3:4" x14ac:dyDescent="0.25">
      <c r="C159" s="1">
        <v>2007</v>
      </c>
      <c r="D159" s="1" t="s">
        <v>34</v>
      </c>
    </row>
    <row r="160" spans="3:4" x14ac:dyDescent="0.25">
      <c r="C160" s="1">
        <v>2007</v>
      </c>
      <c r="D160" s="1" t="s">
        <v>34</v>
      </c>
    </row>
    <row r="161" spans="3:9" x14ac:dyDescent="0.25">
      <c r="C161" s="1">
        <v>2007</v>
      </c>
      <c r="D161" s="1" t="s">
        <v>34</v>
      </c>
    </row>
    <row r="162" spans="3:9" x14ac:dyDescent="0.25">
      <c r="C162" s="1">
        <v>2006</v>
      </c>
      <c r="D162" s="1" t="s">
        <v>34</v>
      </c>
    </row>
    <row r="163" spans="3:9" x14ac:dyDescent="0.25">
      <c r="C163" s="1">
        <v>2007</v>
      </c>
      <c r="D163" s="1" t="s">
        <v>34</v>
      </c>
      <c r="G163" s="69"/>
      <c r="H163" s="69"/>
      <c r="I163" s="69"/>
    </row>
    <row r="164" spans="3:9" x14ac:dyDescent="0.25">
      <c r="C164" s="1">
        <v>2007</v>
      </c>
      <c r="D164" s="1" t="s">
        <v>35</v>
      </c>
    </row>
    <row r="165" spans="3:9" x14ac:dyDescent="0.25">
      <c r="C165" s="1">
        <v>2007</v>
      </c>
      <c r="D165" s="1" t="s">
        <v>35</v>
      </c>
    </row>
    <row r="166" spans="3:9" x14ac:dyDescent="0.25">
      <c r="C166" s="1">
        <v>2004</v>
      </c>
      <c r="D166" s="1" t="s">
        <v>34</v>
      </c>
    </row>
    <row r="167" spans="3:9" x14ac:dyDescent="0.25">
      <c r="C167" s="1">
        <v>2006</v>
      </c>
      <c r="D167" s="1" t="s">
        <v>35</v>
      </c>
    </row>
    <row r="168" spans="3:9" x14ac:dyDescent="0.25">
      <c r="C168" s="1">
        <v>2006</v>
      </c>
      <c r="D168" s="1" t="s">
        <v>35</v>
      </c>
    </row>
    <row r="169" spans="3:9" x14ac:dyDescent="0.25">
      <c r="C169" s="1">
        <v>2007</v>
      </c>
      <c r="D169" s="1" t="s">
        <v>35</v>
      </c>
    </row>
    <row r="170" spans="3:9" x14ac:dyDescent="0.25">
      <c r="C170" s="1">
        <v>2007</v>
      </c>
      <c r="D170" s="1" t="s">
        <v>34</v>
      </c>
    </row>
    <row r="171" spans="3:9" x14ac:dyDescent="0.25">
      <c r="C171" s="1">
        <v>2007</v>
      </c>
      <c r="D171" s="1" t="s">
        <v>34</v>
      </c>
    </row>
    <row r="172" spans="3:9" x14ac:dyDescent="0.25">
      <c r="C172" s="1">
        <v>2007</v>
      </c>
      <c r="D172" s="1" t="s">
        <v>35</v>
      </c>
    </row>
    <row r="173" spans="3:9" x14ac:dyDescent="0.25">
      <c r="C173" s="1">
        <v>2007</v>
      </c>
      <c r="D173" s="1" t="s">
        <v>35</v>
      </c>
    </row>
    <row r="174" spans="3:9" x14ac:dyDescent="0.25">
      <c r="C174" s="1">
        <v>2007</v>
      </c>
      <c r="D174" s="1" t="s">
        <v>35</v>
      </c>
    </row>
    <row r="175" spans="3:9" x14ac:dyDescent="0.25">
      <c r="C175" s="1">
        <v>2007</v>
      </c>
      <c r="D175" s="1" t="s">
        <v>35</v>
      </c>
    </row>
    <row r="176" spans="3:9" x14ac:dyDescent="0.25">
      <c r="C176" s="1">
        <v>2005</v>
      </c>
      <c r="D176" s="1" t="s">
        <v>35</v>
      </c>
    </row>
    <row r="177" spans="3:4" x14ac:dyDescent="0.25">
      <c r="C177" s="1">
        <v>2006</v>
      </c>
      <c r="D177" s="1" t="s">
        <v>35</v>
      </c>
    </row>
    <row r="178" spans="3:4" x14ac:dyDescent="0.25">
      <c r="C178" s="1">
        <v>2006</v>
      </c>
      <c r="D178" s="1" t="s">
        <v>34</v>
      </c>
    </row>
    <row r="179" spans="3:4" x14ac:dyDescent="0.25">
      <c r="C179" s="1">
        <v>2007</v>
      </c>
      <c r="D179" s="1" t="s">
        <v>34</v>
      </c>
    </row>
    <row r="184" spans="3:4" x14ac:dyDescent="0.25">
      <c r="C184" s="1"/>
      <c r="D184" s="1"/>
    </row>
    <row r="185" spans="3:4" x14ac:dyDescent="0.25">
      <c r="C185" s="1">
        <v>2004</v>
      </c>
      <c r="D185" s="1" t="s">
        <v>35</v>
      </c>
    </row>
    <row r="186" spans="3:4" x14ac:dyDescent="0.25">
      <c r="C186" s="1">
        <v>2004</v>
      </c>
      <c r="D186" s="1" t="s">
        <v>35</v>
      </c>
    </row>
    <row r="187" spans="3:4" x14ac:dyDescent="0.25">
      <c r="C187" s="1">
        <v>2004</v>
      </c>
      <c r="D187" s="1" t="s">
        <v>35</v>
      </c>
    </row>
    <row r="188" spans="3:4" x14ac:dyDescent="0.25">
      <c r="C188" s="1">
        <v>2005</v>
      </c>
      <c r="D188" s="1" t="s">
        <v>35</v>
      </c>
    </row>
    <row r="189" spans="3:4" x14ac:dyDescent="0.25">
      <c r="C189" s="1">
        <v>2005</v>
      </c>
      <c r="D189" s="1" t="s">
        <v>35</v>
      </c>
    </row>
    <row r="190" spans="3:4" x14ac:dyDescent="0.25">
      <c r="C190" s="1">
        <v>2005</v>
      </c>
      <c r="D190" s="1" t="s">
        <v>35</v>
      </c>
    </row>
    <row r="191" spans="3:4" x14ac:dyDescent="0.25">
      <c r="C191" s="1">
        <v>2006</v>
      </c>
      <c r="D191" s="1" t="s">
        <v>35</v>
      </c>
    </row>
    <row r="192" spans="3:4" x14ac:dyDescent="0.25">
      <c r="C192" s="1">
        <v>2004</v>
      </c>
      <c r="D192" s="1" t="s">
        <v>34</v>
      </c>
    </row>
    <row r="193" spans="3:4" x14ac:dyDescent="0.25">
      <c r="C193" s="1">
        <v>2005</v>
      </c>
      <c r="D193" s="1" t="s">
        <v>35</v>
      </c>
    </row>
    <row r="194" spans="3:4" x14ac:dyDescent="0.25">
      <c r="C194" s="1">
        <v>2005</v>
      </c>
      <c r="D194" s="1" t="s">
        <v>35</v>
      </c>
    </row>
    <row r="195" spans="3:4" x14ac:dyDescent="0.25">
      <c r="C195" s="1">
        <v>2005</v>
      </c>
      <c r="D195" s="1" t="s">
        <v>35</v>
      </c>
    </row>
    <row r="196" spans="3:4" x14ac:dyDescent="0.25">
      <c r="C196" s="1">
        <v>2005</v>
      </c>
      <c r="D196" s="1" t="s">
        <v>35</v>
      </c>
    </row>
    <row r="197" spans="3:4" x14ac:dyDescent="0.25">
      <c r="C197" s="1">
        <v>2005</v>
      </c>
      <c r="D197" s="1" t="s">
        <v>35</v>
      </c>
    </row>
    <row r="198" spans="3:4" x14ac:dyDescent="0.25">
      <c r="C198" s="1">
        <v>2005</v>
      </c>
      <c r="D198" s="1" t="s">
        <v>35</v>
      </c>
    </row>
    <row r="199" spans="3:4" x14ac:dyDescent="0.25">
      <c r="C199" s="1">
        <v>2005</v>
      </c>
      <c r="D199" s="1" t="s">
        <v>35</v>
      </c>
    </row>
    <row r="200" spans="3:4" x14ac:dyDescent="0.25">
      <c r="C200" s="1">
        <v>2005</v>
      </c>
      <c r="D200" s="1" t="s">
        <v>35</v>
      </c>
    </row>
    <row r="201" spans="3:4" x14ac:dyDescent="0.25">
      <c r="C201" s="1">
        <v>2005</v>
      </c>
      <c r="D201" s="1" t="s">
        <v>35</v>
      </c>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Real Estate</vt:lpstr>
      <vt:lpstr>Gender</vt:lpstr>
      <vt:lpstr>Location</vt:lpstr>
      <vt:lpstr>Age</vt:lpstr>
      <vt:lpstr>Age and price</vt:lpstr>
      <vt:lpstr>Source</vt:lpstr>
      <vt:lpstr>Year</vt:lpstr>
      <vt:lpstr>Year and Purpose</vt:lpstr>
      <vt:lpstr>Depression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welcome</cp:lastModifiedBy>
  <dcterms:created xsi:type="dcterms:W3CDTF">2017-06-08T15:05:34Z</dcterms:created>
  <dcterms:modified xsi:type="dcterms:W3CDTF">2020-11-18T08:43:32Z</dcterms:modified>
</cp:coreProperties>
</file>