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mzi.chariag/Documents/WBG/Yield curve/data/"/>
    </mc:Choice>
  </mc:AlternateContent>
  <xr:revisionPtr revIDLastSave="0" documentId="13_ncr:1_{3B1D884C-94C1-824C-9045-B47CEEA6B455}" xr6:coauthVersionLast="47" xr6:coauthVersionMax="47" xr10:uidLastSave="{00000000-0000-0000-0000-000000000000}"/>
  <bookViews>
    <workbookView xWindow="0" yWindow="760" windowWidth="34560" windowHeight="19880" xr2:uid="{74F08075-EDFB-FA40-9BEA-2D1029ABEE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2" i="1"/>
  <c r="L108" i="1" l="1"/>
  <c r="L105" i="1"/>
  <c r="L106" i="1"/>
  <c r="B107" i="1"/>
  <c r="L107" i="1" s="1"/>
  <c r="L100" i="1"/>
  <c r="L101" i="1"/>
  <c r="L102" i="1"/>
  <c r="L103" i="1"/>
  <c r="F98" i="1"/>
  <c r="B104" i="1"/>
  <c r="L104" i="1" s="1"/>
  <c r="B99" i="1"/>
  <c r="L99" i="1" s="1"/>
  <c r="B98" i="1"/>
  <c r="L98" i="1" s="1"/>
  <c r="L96" i="1"/>
  <c r="B97" i="1"/>
  <c r="L97" i="1" s="1"/>
  <c r="F95" i="1"/>
  <c r="B95" i="1"/>
  <c r="L95" i="1" s="1"/>
  <c r="L83" i="1"/>
  <c r="F94" i="1"/>
  <c r="B94" i="1"/>
  <c r="L94" i="1" s="1"/>
  <c r="F93" i="1"/>
  <c r="B93" i="1"/>
  <c r="L93" i="1" s="1"/>
  <c r="F92" i="1"/>
  <c r="B92" i="1"/>
  <c r="L92" i="1" s="1"/>
  <c r="F91" i="1"/>
  <c r="B91" i="1"/>
  <c r="L91" i="1" s="1"/>
  <c r="F90" i="1"/>
  <c r="B90" i="1"/>
  <c r="L90" i="1" s="1"/>
  <c r="F89" i="1"/>
  <c r="B89" i="1"/>
  <c r="L89" i="1" s="1"/>
  <c r="F88" i="1"/>
  <c r="B88" i="1"/>
  <c r="L88" i="1" s="1"/>
  <c r="F87" i="1"/>
  <c r="B87" i="1"/>
  <c r="L87" i="1" s="1"/>
  <c r="F86" i="1"/>
  <c r="B86" i="1"/>
  <c r="L86" i="1" s="1"/>
  <c r="F85" i="1"/>
  <c r="B85" i="1"/>
  <c r="L85" i="1" s="1"/>
  <c r="B84" i="1"/>
  <c r="L84" i="1" s="1"/>
  <c r="L73" i="1"/>
  <c r="L75" i="1"/>
  <c r="L81" i="1"/>
  <c r="L82" i="1"/>
  <c r="F80" i="1"/>
  <c r="B80" i="1"/>
  <c r="L80" i="1" s="1"/>
  <c r="F79" i="1"/>
  <c r="B79" i="1"/>
  <c r="L79" i="1" s="1"/>
  <c r="F78" i="1"/>
  <c r="B78" i="1"/>
  <c r="L78" i="1" s="1"/>
  <c r="B77" i="1"/>
  <c r="L77" i="1" s="1"/>
  <c r="B76" i="1"/>
  <c r="L76" i="1" s="1"/>
  <c r="B74" i="1"/>
  <c r="L74" i="1" s="1"/>
  <c r="L71" i="1"/>
  <c r="B72" i="1" l="1"/>
  <c r="L72" i="1" s="1"/>
  <c r="F70" i="1"/>
  <c r="B70" i="1"/>
  <c r="C70" i="1" s="1"/>
  <c r="L70" i="1" s="1"/>
  <c r="F69" i="1"/>
  <c r="B69" i="1"/>
  <c r="C69" i="1" s="1"/>
  <c r="L69" i="1" s="1"/>
  <c r="F68" i="1"/>
  <c r="B68" i="1"/>
  <c r="C68" i="1" s="1"/>
  <c r="L68" i="1" s="1"/>
  <c r="F67" i="1"/>
  <c r="B67" i="1"/>
  <c r="C67" i="1" s="1"/>
  <c r="L67" i="1" s="1"/>
  <c r="B66" i="1"/>
  <c r="C66" i="1" s="1"/>
  <c r="L66" i="1" s="1"/>
  <c r="F65" i="1"/>
  <c r="B65" i="1"/>
  <c r="C65" i="1" s="1"/>
  <c r="L65" i="1" s="1"/>
  <c r="F64" i="1"/>
  <c r="B64" i="1"/>
  <c r="C64" i="1" s="1"/>
  <c r="L64" i="1" s="1"/>
  <c r="F63" i="1"/>
  <c r="B63" i="1"/>
  <c r="L63" i="1" s="1"/>
  <c r="F62" i="1"/>
  <c r="B62" i="1"/>
  <c r="L62" i="1" s="1"/>
  <c r="F61" i="1"/>
  <c r="B61" i="1"/>
  <c r="C61" i="1" s="1"/>
  <c r="L61" i="1" s="1"/>
  <c r="F60" i="1"/>
  <c r="B60" i="1"/>
  <c r="C60" i="1" s="1"/>
  <c r="L60" i="1" s="1"/>
  <c r="F59" i="1"/>
  <c r="B59" i="1"/>
  <c r="C59" i="1" s="1"/>
  <c r="L59" i="1" s="1"/>
  <c r="F58" i="1"/>
  <c r="B58" i="1"/>
  <c r="C58" i="1" s="1"/>
  <c r="L58" i="1" s="1"/>
  <c r="F57" i="1"/>
  <c r="B57" i="1"/>
  <c r="C57" i="1" s="1"/>
  <c r="L57" i="1" s="1"/>
  <c r="F56" i="1"/>
  <c r="B56" i="1"/>
  <c r="C56" i="1" s="1"/>
  <c r="L56" i="1" s="1"/>
  <c r="F55" i="1"/>
  <c r="B55" i="1"/>
  <c r="C55" i="1" s="1"/>
  <c r="L55" i="1" s="1"/>
  <c r="F54" i="1"/>
  <c r="B54" i="1"/>
  <c r="C54" i="1" s="1"/>
  <c r="L54" i="1" s="1"/>
  <c r="F53" i="1"/>
  <c r="B53" i="1"/>
  <c r="C53" i="1" s="1"/>
  <c r="L53" i="1" s="1"/>
  <c r="F52" i="1"/>
  <c r="B52" i="1"/>
  <c r="C52" i="1" s="1"/>
  <c r="L52" i="1" s="1"/>
  <c r="F51" i="1"/>
  <c r="B51" i="1"/>
  <c r="C51" i="1" s="1"/>
  <c r="L51" i="1" s="1"/>
  <c r="L16" i="1"/>
  <c r="L17" i="1"/>
  <c r="F50" i="1"/>
  <c r="B50" i="1"/>
  <c r="C50" i="1" s="1"/>
  <c r="L50" i="1" s="1"/>
  <c r="F49" i="1"/>
  <c r="B49" i="1"/>
  <c r="C49" i="1" s="1"/>
  <c r="L49" i="1" s="1"/>
  <c r="F48" i="1"/>
  <c r="B48" i="1"/>
  <c r="C48" i="1" s="1"/>
  <c r="L48" i="1" s="1"/>
  <c r="F47" i="1"/>
  <c r="B47" i="1"/>
  <c r="C47" i="1" s="1"/>
  <c r="L47" i="1" s="1"/>
  <c r="F46" i="1"/>
  <c r="B46" i="1"/>
  <c r="C46" i="1" s="1"/>
  <c r="L46" i="1" s="1"/>
  <c r="F45" i="1"/>
  <c r="B45" i="1"/>
  <c r="C45" i="1" s="1"/>
  <c r="L45" i="1" s="1"/>
  <c r="F44" i="1"/>
  <c r="B44" i="1"/>
  <c r="C44" i="1" s="1"/>
  <c r="L44" i="1" s="1"/>
  <c r="F43" i="1"/>
  <c r="B43" i="1"/>
  <c r="C43" i="1" s="1"/>
  <c r="L43" i="1" s="1"/>
  <c r="B42" i="1"/>
  <c r="C42" i="1" s="1"/>
  <c r="L42" i="1" s="1"/>
  <c r="F41" i="1"/>
  <c r="B41" i="1"/>
  <c r="C41" i="1" s="1"/>
  <c r="L41" i="1" s="1"/>
  <c r="F40" i="1"/>
  <c r="B40" i="1"/>
  <c r="C40" i="1" s="1"/>
  <c r="L40" i="1" s="1"/>
  <c r="F39" i="1"/>
  <c r="B39" i="1"/>
  <c r="C39" i="1" s="1"/>
  <c r="L39" i="1" s="1"/>
  <c r="F38" i="1"/>
  <c r="B38" i="1"/>
  <c r="C38" i="1" s="1"/>
  <c r="L38" i="1" s="1"/>
  <c r="F37" i="1"/>
  <c r="B37" i="1"/>
  <c r="C37" i="1" s="1"/>
  <c r="L37" i="1" s="1"/>
  <c r="F36" i="1"/>
  <c r="B36" i="1"/>
  <c r="L36" i="1" s="1"/>
  <c r="F35" i="1"/>
  <c r="B35" i="1"/>
  <c r="L35" i="1" s="1"/>
  <c r="F34" i="1"/>
  <c r="B34" i="1"/>
  <c r="L34" i="1" s="1"/>
  <c r="F33" i="1"/>
  <c r="B33" i="1"/>
  <c r="L33" i="1" s="1"/>
  <c r="F32" i="1"/>
  <c r="B32" i="1"/>
  <c r="L32" i="1" s="1"/>
  <c r="F31" i="1"/>
  <c r="B31" i="1"/>
  <c r="L31" i="1" s="1"/>
  <c r="F30" i="1"/>
  <c r="C30" i="1"/>
  <c r="L30" i="1" s="1"/>
  <c r="F29" i="1"/>
  <c r="B29" i="1"/>
  <c r="C29" i="1" s="1"/>
  <c r="L29" i="1" s="1"/>
  <c r="F28" i="1"/>
  <c r="B28" i="1"/>
  <c r="L28" i="1" s="1"/>
  <c r="F27" i="1"/>
  <c r="B27" i="1"/>
  <c r="C27" i="1" s="1"/>
  <c r="L27" i="1" s="1"/>
  <c r="F26" i="1"/>
  <c r="B26" i="1"/>
  <c r="C26" i="1" s="1"/>
  <c r="L26" i="1" s="1"/>
  <c r="F25" i="1"/>
  <c r="B25" i="1"/>
  <c r="C25" i="1" s="1"/>
  <c r="L25" i="1" s="1"/>
  <c r="F24" i="1"/>
  <c r="B24" i="1"/>
  <c r="L24" i="1" s="1"/>
  <c r="F23" i="1"/>
  <c r="B23" i="1"/>
  <c r="L23" i="1" s="1"/>
  <c r="F22" i="1"/>
  <c r="B22" i="1"/>
  <c r="L22" i="1" s="1"/>
  <c r="F21" i="1"/>
  <c r="B21" i="1"/>
  <c r="L21" i="1" s="1"/>
  <c r="F20" i="1"/>
  <c r="B20" i="1"/>
  <c r="L20" i="1" s="1"/>
  <c r="F19" i="1"/>
  <c r="B19" i="1"/>
  <c r="L19" i="1" s="1"/>
  <c r="F18" i="1"/>
  <c r="B18" i="1"/>
  <c r="L18" i="1" s="1"/>
  <c r="B2" i="1"/>
  <c r="L2" i="1" s="1"/>
  <c r="B3" i="1"/>
  <c r="L3" i="1" s="1"/>
  <c r="B4" i="1"/>
  <c r="L4" i="1" s="1"/>
  <c r="B5" i="1"/>
  <c r="B6" i="1"/>
  <c r="B7" i="1"/>
  <c r="C7" i="1" s="1"/>
  <c r="L7" i="1" s="1"/>
  <c r="B8" i="1"/>
  <c r="B9" i="1"/>
  <c r="B10" i="1"/>
  <c r="B11" i="1"/>
  <c r="B12" i="1"/>
  <c r="B13" i="1"/>
  <c r="B14" i="1"/>
  <c r="B15" i="1"/>
  <c r="F15" i="1" l="1"/>
  <c r="C15" i="1"/>
  <c r="L15" i="1" s="1"/>
  <c r="F14" i="1"/>
  <c r="C14" i="1"/>
  <c r="L14" i="1" s="1"/>
  <c r="F13" i="1"/>
  <c r="C13" i="1"/>
  <c r="L13" i="1" s="1"/>
  <c r="F12" i="1"/>
  <c r="C12" i="1"/>
  <c r="L12" i="1" s="1"/>
  <c r="F11" i="1"/>
  <c r="C11" i="1"/>
  <c r="L11" i="1" s="1"/>
  <c r="F10" i="1"/>
  <c r="C10" i="1"/>
  <c r="L10" i="1" s="1"/>
  <c r="F9" i="1"/>
  <c r="C9" i="1"/>
  <c r="L9" i="1" s="1"/>
  <c r="F8" i="1"/>
  <c r="C8" i="1"/>
  <c r="L8" i="1" s="1"/>
  <c r="F7" i="1"/>
  <c r="C6" i="1"/>
  <c r="L6" i="1" s="1"/>
  <c r="F5" i="1"/>
  <c r="C5" i="1"/>
  <c r="L5" i="1" s="1"/>
  <c r="F4" i="1"/>
  <c r="F3" i="1"/>
  <c r="F2" i="1"/>
</calcChain>
</file>

<file path=xl/sharedStrings.xml><?xml version="1.0" encoding="utf-8"?>
<sst xmlns="http://schemas.openxmlformats.org/spreadsheetml/2006/main" count="121" uniqueCount="25">
  <si>
    <t>Settlement date</t>
  </si>
  <si>
    <t>Maturity date</t>
  </si>
  <si>
    <t>Amount offered for issue</t>
  </si>
  <si>
    <t>Total amount of received offers</t>
  </si>
  <si>
    <t>Total amount of accepted offers</t>
  </si>
  <si>
    <t>Price</t>
  </si>
  <si>
    <t>Interest rate</t>
  </si>
  <si>
    <t>Instrument</t>
  </si>
  <si>
    <t>m</t>
  </si>
  <si>
    <t>3M bill</t>
  </si>
  <si>
    <t>6M bill</t>
  </si>
  <si>
    <t>0.61%</t>
  </si>
  <si>
    <t>9M bill</t>
  </si>
  <si>
    <t>1Y bill</t>
  </si>
  <si>
    <t>2Y bond</t>
  </si>
  <si>
    <t>3Y bond</t>
  </si>
  <si>
    <t>5Y bond</t>
  </si>
  <si>
    <t>6Y bond</t>
  </si>
  <si>
    <t>m unadjusted</t>
  </si>
  <si>
    <t>7Y bond</t>
  </si>
  <si>
    <t>10Y bond</t>
  </si>
  <si>
    <t xml:space="preserve">15Y </t>
  </si>
  <si>
    <t>Coupon</t>
  </si>
  <si>
    <t>FV</t>
  </si>
  <si>
    <t>Auction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</si>
</sst>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charset val="238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14" fontId="4" fillId="0" borderId="3" xfId="0" applyNumberFormat="1" applyFont="1" applyBorder="1"/>
    <xf numFmtId="3" fontId="4" fillId="0" borderId="3" xfId="0" applyNumberFormat="1" applyFont="1" applyBorder="1"/>
    <xf numFmtId="14" fontId="4" fillId="0" borderId="0" xfId="0" applyNumberFormat="1" applyFont="1"/>
    <xf numFmtId="3" fontId="4" fillId="0" borderId="0" xfId="0" applyNumberFormat="1" applyFont="1"/>
    <xf numFmtId="14" fontId="4" fillId="0" borderId="4" xfId="0" applyNumberFormat="1" applyFont="1" applyBorder="1"/>
    <xf numFmtId="3" fontId="4" fillId="0" borderId="4" xfId="0" applyNumberFormat="1" applyFont="1" applyBorder="1"/>
    <xf numFmtId="164" fontId="4" fillId="0" borderId="3" xfId="0" applyNumberFormat="1" applyFont="1" applyBorder="1" applyAlignment="1">
      <alignment horizontal="right" indent="1"/>
    </xf>
    <xf numFmtId="10" fontId="4" fillId="0" borderId="6" xfId="1" applyNumberFormat="1" applyFont="1" applyBorder="1" applyAlignment="1">
      <alignment horizontal="right" indent="1"/>
    </xf>
    <xf numFmtId="164" fontId="4" fillId="0" borderId="0" xfId="0" applyNumberFormat="1" applyFont="1" applyAlignment="1">
      <alignment horizontal="right" indent="1"/>
    </xf>
    <xf numFmtId="10" fontId="4" fillId="0" borderId="7" xfId="1" applyNumberFormat="1" applyFont="1" applyBorder="1" applyAlignment="1">
      <alignment horizontal="right" indent="1"/>
    </xf>
    <xf numFmtId="165" fontId="4" fillId="0" borderId="7" xfId="1" applyNumberFormat="1" applyFont="1" applyBorder="1" applyAlignment="1">
      <alignment horizontal="right" indent="1"/>
    </xf>
    <xf numFmtId="164" fontId="4" fillId="0" borderId="4" xfId="0" applyNumberFormat="1" applyFont="1" applyBorder="1" applyAlignment="1">
      <alignment horizontal="right" indent="1"/>
    </xf>
    <xf numFmtId="10" fontId="4" fillId="0" borderId="8" xfId="1" applyNumberFormat="1" applyFont="1" applyBorder="1" applyAlignment="1">
      <alignment horizontal="right" inden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3" fontId="5" fillId="0" borderId="0" xfId="0" applyNumberFormat="1" applyFont="1"/>
    <xf numFmtId="14" fontId="4" fillId="2" borderId="0" xfId="0" applyNumberFormat="1" applyFont="1" applyFill="1"/>
    <xf numFmtId="3" fontId="4" fillId="2" borderId="0" xfId="0" applyNumberFormat="1" applyFont="1" applyFill="1"/>
    <xf numFmtId="14" fontId="4" fillId="2" borderId="4" xfId="0" applyNumberFormat="1" applyFont="1" applyFill="1" applyBorder="1"/>
    <xf numFmtId="3" fontId="4" fillId="2" borderId="4" xfId="0" applyNumberFormat="1" applyFont="1" applyFill="1" applyBorder="1"/>
    <xf numFmtId="164" fontId="4" fillId="2" borderId="0" xfId="0" applyNumberFormat="1" applyFont="1" applyFill="1" applyAlignment="1">
      <alignment horizontal="right" indent="1"/>
    </xf>
    <xf numFmtId="165" fontId="4" fillId="2" borderId="7" xfId="1" applyNumberFormat="1" applyFont="1" applyFill="1" applyBorder="1" applyAlignment="1">
      <alignment horizontal="right" indent="1"/>
    </xf>
    <xf numFmtId="164" fontId="4" fillId="2" borderId="4" xfId="0" applyNumberFormat="1" applyFont="1" applyFill="1" applyBorder="1" applyAlignment="1">
      <alignment horizontal="right" indent="1"/>
    </xf>
    <xf numFmtId="165" fontId="4" fillId="2" borderId="8" xfId="1" applyNumberFormat="1" applyFont="1" applyFill="1" applyBorder="1" applyAlignment="1">
      <alignment horizontal="right" indent="1"/>
    </xf>
    <xf numFmtId="14" fontId="6" fillId="0" borderId="0" xfId="0" applyNumberFormat="1" applyFont="1"/>
    <xf numFmtId="165" fontId="4" fillId="0" borderId="8" xfId="1" applyNumberFormat="1" applyFont="1" applyFill="1" applyBorder="1" applyAlignment="1">
      <alignment horizontal="right" indent="1"/>
    </xf>
    <xf numFmtId="10" fontId="4" fillId="2" borderId="7" xfId="1" applyNumberFormat="1" applyFont="1" applyFill="1" applyBorder="1" applyAlignment="1">
      <alignment horizontal="right" indent="1"/>
    </xf>
    <xf numFmtId="164" fontId="4" fillId="2" borderId="0" xfId="0" applyNumberFormat="1" applyFont="1" applyFill="1" applyAlignment="1">
      <alignment horizontal="center"/>
    </xf>
    <xf numFmtId="165" fontId="4" fillId="2" borderId="0" xfId="1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165" fontId="4" fillId="0" borderId="0" xfId="1" applyNumberFormat="1" applyFont="1" applyFill="1" applyAlignment="1">
      <alignment horizontal="center"/>
    </xf>
    <xf numFmtId="3" fontId="6" fillId="0" borderId="0" xfId="0" applyNumberFormat="1" applyFont="1"/>
    <xf numFmtId="164" fontId="6" fillId="0" borderId="0" xfId="0" applyNumberFormat="1" applyFont="1" applyAlignment="1">
      <alignment horizontal="center"/>
    </xf>
    <xf numFmtId="165" fontId="6" fillId="0" borderId="0" xfId="1" applyNumberFormat="1" applyFont="1" applyAlignment="1">
      <alignment horizontal="center"/>
    </xf>
    <xf numFmtId="165" fontId="4" fillId="0" borderId="0" xfId="1" applyNumberFormat="1" applyFont="1" applyAlignment="1">
      <alignment horizontal="center"/>
    </xf>
    <xf numFmtId="165" fontId="4" fillId="2" borderId="0" xfId="1" applyNumberFormat="1" applyFont="1" applyFill="1" applyAlignment="1">
      <alignment horizontal="right" indent="1"/>
    </xf>
    <xf numFmtId="165" fontId="4" fillId="0" borderId="0" xfId="1" applyNumberFormat="1" applyFont="1" applyFill="1" applyAlignment="1">
      <alignment horizontal="right" indent="1"/>
    </xf>
    <xf numFmtId="10" fontId="4" fillId="0" borderId="0" xfId="1" applyNumberFormat="1" applyFont="1" applyBorder="1" applyAlignment="1">
      <alignment horizontal="right" indent="1"/>
    </xf>
    <xf numFmtId="165" fontId="4" fillId="0" borderId="0" xfId="1" applyNumberFormat="1" applyFont="1" applyBorder="1" applyAlignment="1">
      <alignment horizontal="right" indent="1"/>
    </xf>
    <xf numFmtId="165" fontId="4" fillId="2" borderId="0" xfId="1" applyNumberFormat="1" applyFont="1" applyFill="1" applyBorder="1" applyAlignment="1">
      <alignment horizontal="right" indent="1"/>
    </xf>
    <xf numFmtId="165" fontId="4" fillId="0" borderId="0" xfId="1" applyNumberFormat="1" applyFont="1" applyFill="1" applyBorder="1" applyAlignment="1">
      <alignment horizontal="right" indent="1"/>
    </xf>
    <xf numFmtId="10" fontId="4" fillId="2" borderId="0" xfId="1" applyNumberFormat="1" applyFont="1" applyFill="1" applyBorder="1" applyAlignment="1">
      <alignment horizontal="right" indent="1"/>
    </xf>
    <xf numFmtId="10" fontId="4" fillId="2" borderId="0" xfId="1" applyNumberFormat="1" applyFont="1" applyFill="1" applyAlignment="1">
      <alignment horizontal="right" indent="1"/>
    </xf>
    <xf numFmtId="10" fontId="4" fillId="0" borderId="0" xfId="1" applyNumberFormat="1" applyFont="1" applyFill="1" applyAlignment="1">
      <alignment horizontal="right" indent="1"/>
    </xf>
    <xf numFmtId="10" fontId="6" fillId="0" borderId="0" xfId="1" applyNumberFormat="1" applyFont="1" applyAlignment="1">
      <alignment horizontal="right" indent="1"/>
    </xf>
    <xf numFmtId="10" fontId="4" fillId="0" borderId="0" xfId="1" applyNumberFormat="1" applyFont="1" applyAlignment="1">
      <alignment horizontal="right" indent="1"/>
    </xf>
    <xf numFmtId="0" fontId="4" fillId="0" borderId="0" xfId="1" applyNumberFormat="1" applyFont="1" applyBorder="1" applyAlignment="1">
      <alignment horizontal="right" indent="1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BA79E-61E9-764B-84CF-6F8F536AA522}">
  <dimension ref="A1:M108"/>
  <sheetViews>
    <sheetView tabSelected="1" zoomScale="200" workbookViewId="0">
      <selection activeCell="A2" sqref="A2"/>
    </sheetView>
  </sheetViews>
  <sheetFormatPr baseColWidth="10" defaultRowHeight="16" x14ac:dyDescent="0.2"/>
  <sheetData>
    <row r="1" spans="1:13" ht="16" customHeight="1" x14ac:dyDescent="0.2">
      <c r="A1" s="14" t="s">
        <v>24</v>
      </c>
      <c r="B1" s="14" t="s">
        <v>0</v>
      </c>
      <c r="C1" s="14" t="s">
        <v>1</v>
      </c>
      <c r="D1" s="15" t="s">
        <v>2</v>
      </c>
      <c r="E1" s="14" t="s">
        <v>3</v>
      </c>
      <c r="F1" s="14" t="s">
        <v>4</v>
      </c>
      <c r="G1" s="16" t="s">
        <v>5</v>
      </c>
      <c r="H1" s="16" t="s">
        <v>6</v>
      </c>
      <c r="I1" s="17" t="s">
        <v>23</v>
      </c>
      <c r="J1" s="17" t="s">
        <v>22</v>
      </c>
      <c r="K1" s="17" t="s">
        <v>7</v>
      </c>
      <c r="L1" s="17" t="s">
        <v>18</v>
      </c>
      <c r="M1" s="17" t="s">
        <v>8</v>
      </c>
    </row>
    <row r="2" spans="1:13" x14ac:dyDescent="0.2">
      <c r="A2" s="1">
        <v>41688</v>
      </c>
      <c r="B2" s="1">
        <f>A2+1</f>
        <v>41689</v>
      </c>
      <c r="C2" s="1">
        <v>41780</v>
      </c>
      <c r="D2" s="2">
        <v>20000000</v>
      </c>
      <c r="E2" s="2">
        <v>81520000</v>
      </c>
      <c r="F2" s="2">
        <f>D2</f>
        <v>20000000</v>
      </c>
      <c r="G2" s="7">
        <v>99.745199999999997</v>
      </c>
      <c r="H2" s="8">
        <v>1.0200000000000001E-2</v>
      </c>
      <c r="I2" s="49">
        <f>MROUND(G2,100)</f>
        <v>100</v>
      </c>
      <c r="J2" s="40"/>
      <c r="K2" t="s">
        <v>9</v>
      </c>
      <c r="L2">
        <f>C2-B2</f>
        <v>91</v>
      </c>
      <c r="M2">
        <v>90</v>
      </c>
    </row>
    <row r="3" spans="1:13" x14ac:dyDescent="0.2">
      <c r="A3" s="3">
        <v>41702</v>
      </c>
      <c r="B3" s="3">
        <f>A3+1</f>
        <v>41703</v>
      </c>
      <c r="C3" s="3">
        <v>41794</v>
      </c>
      <c r="D3" s="4">
        <v>20000000</v>
      </c>
      <c r="E3" s="4">
        <v>88000000</v>
      </c>
      <c r="F3" s="4">
        <f t="shared" ref="F3:F15" si="0">D3</f>
        <v>20000000</v>
      </c>
      <c r="G3" s="9">
        <v>99.800399999999996</v>
      </c>
      <c r="H3" s="10">
        <v>8.0000000000000002E-3</v>
      </c>
      <c r="I3" s="49">
        <f t="shared" ref="I3:I66" si="1">MROUND(G3,100)</f>
        <v>100</v>
      </c>
      <c r="J3" s="40"/>
      <c r="K3" t="s">
        <v>9</v>
      </c>
      <c r="L3">
        <f t="shared" ref="L3:L66" si="2">C3-B3</f>
        <v>91</v>
      </c>
      <c r="M3">
        <v>90</v>
      </c>
    </row>
    <row r="4" spans="1:13" x14ac:dyDescent="0.2">
      <c r="A4" s="3">
        <v>41716</v>
      </c>
      <c r="B4" s="3">
        <f>A4+1</f>
        <v>41717</v>
      </c>
      <c r="C4" s="3">
        <v>41808</v>
      </c>
      <c r="D4" s="4">
        <v>20000000</v>
      </c>
      <c r="E4" s="4">
        <v>67810000</v>
      </c>
      <c r="F4" s="4">
        <f t="shared" si="0"/>
        <v>20000000</v>
      </c>
      <c r="G4" s="9">
        <v>99.851600000000005</v>
      </c>
      <c r="H4" s="10">
        <v>6.0000000000000001E-3</v>
      </c>
      <c r="I4" s="49">
        <f t="shared" si="1"/>
        <v>100</v>
      </c>
      <c r="J4" s="40"/>
      <c r="K4" t="s">
        <v>9</v>
      </c>
      <c r="L4">
        <f t="shared" si="2"/>
        <v>91</v>
      </c>
      <c r="M4">
        <v>90</v>
      </c>
    </row>
    <row r="5" spans="1:13" x14ac:dyDescent="0.2">
      <c r="A5" s="3">
        <v>41842</v>
      </c>
      <c r="B5" s="3">
        <f>A5+1</f>
        <v>41843</v>
      </c>
      <c r="C5" s="3">
        <f t="shared" ref="C5:C15" si="3">B5+91</f>
        <v>41934</v>
      </c>
      <c r="D5" s="4">
        <v>30000000</v>
      </c>
      <c r="E5" s="4">
        <v>38360000</v>
      </c>
      <c r="F5" s="4">
        <f t="shared" si="0"/>
        <v>30000000</v>
      </c>
      <c r="G5" s="9">
        <v>99.851600000000005</v>
      </c>
      <c r="H5" s="10">
        <v>5.8999999999999999E-3</v>
      </c>
      <c r="I5" s="49">
        <f t="shared" si="1"/>
        <v>100</v>
      </c>
      <c r="J5" s="40"/>
      <c r="K5" t="s">
        <v>9</v>
      </c>
      <c r="L5">
        <f t="shared" si="2"/>
        <v>91</v>
      </c>
      <c r="M5">
        <v>90</v>
      </c>
    </row>
    <row r="6" spans="1:13" x14ac:dyDescent="0.2">
      <c r="A6" s="3">
        <v>42122</v>
      </c>
      <c r="B6" s="3">
        <f>A6+1</f>
        <v>42123</v>
      </c>
      <c r="C6" s="3">
        <f t="shared" si="3"/>
        <v>42214</v>
      </c>
      <c r="D6" s="4">
        <v>40000000</v>
      </c>
      <c r="E6" s="4">
        <v>22030000</v>
      </c>
      <c r="F6" s="4">
        <v>19030000</v>
      </c>
      <c r="G6" s="9">
        <v>99.842799999999997</v>
      </c>
      <c r="H6" s="10">
        <v>6.3E-3</v>
      </c>
      <c r="I6" s="49">
        <f t="shared" si="1"/>
        <v>100</v>
      </c>
      <c r="J6" s="40"/>
      <c r="K6" t="s">
        <v>9</v>
      </c>
      <c r="L6">
        <f t="shared" si="2"/>
        <v>91</v>
      </c>
      <c r="M6">
        <v>90</v>
      </c>
    </row>
    <row r="7" spans="1:13" x14ac:dyDescent="0.2">
      <c r="A7" s="3">
        <v>42192</v>
      </c>
      <c r="B7" s="3">
        <f>A7+1</f>
        <v>42193</v>
      </c>
      <c r="C7" s="3">
        <f t="shared" si="3"/>
        <v>42284</v>
      </c>
      <c r="D7" s="4">
        <v>20000000</v>
      </c>
      <c r="E7" s="4">
        <v>21990000</v>
      </c>
      <c r="F7" s="4">
        <f t="shared" si="0"/>
        <v>20000000</v>
      </c>
      <c r="G7" s="9">
        <v>99.867199999999997</v>
      </c>
      <c r="H7" s="10">
        <v>5.3E-3</v>
      </c>
      <c r="I7" s="49">
        <f t="shared" si="1"/>
        <v>100</v>
      </c>
      <c r="J7" s="40"/>
      <c r="K7" t="s">
        <v>9</v>
      </c>
      <c r="L7">
        <f t="shared" si="2"/>
        <v>91</v>
      </c>
      <c r="M7">
        <v>90</v>
      </c>
    </row>
    <row r="8" spans="1:13" x14ac:dyDescent="0.2">
      <c r="A8" s="3">
        <v>42206</v>
      </c>
      <c r="B8" s="3">
        <f>A8+1</f>
        <v>42207</v>
      </c>
      <c r="C8" s="3">
        <f t="shared" si="3"/>
        <v>42298</v>
      </c>
      <c r="D8" s="4">
        <v>20000000</v>
      </c>
      <c r="E8" s="4">
        <v>22990000</v>
      </c>
      <c r="F8" s="4">
        <f t="shared" si="0"/>
        <v>20000000</v>
      </c>
      <c r="G8" s="9">
        <v>99.843400000000003</v>
      </c>
      <c r="H8" s="10">
        <v>6.3E-3</v>
      </c>
      <c r="I8" s="49">
        <f t="shared" si="1"/>
        <v>100</v>
      </c>
      <c r="J8" s="40"/>
      <c r="K8" t="s">
        <v>9</v>
      </c>
      <c r="L8">
        <f t="shared" si="2"/>
        <v>91</v>
      </c>
      <c r="M8">
        <v>90</v>
      </c>
    </row>
    <row r="9" spans="1:13" x14ac:dyDescent="0.2">
      <c r="A9" s="3">
        <v>42269</v>
      </c>
      <c r="B9" s="3">
        <f>A9+1</f>
        <v>42270</v>
      </c>
      <c r="C9" s="3">
        <f t="shared" si="3"/>
        <v>42361</v>
      </c>
      <c r="D9" s="4">
        <v>20000000</v>
      </c>
      <c r="E9" s="4">
        <v>44000000</v>
      </c>
      <c r="F9" s="4">
        <f t="shared" si="0"/>
        <v>20000000</v>
      </c>
      <c r="G9" s="9">
        <v>99.923699999999997</v>
      </c>
      <c r="H9" s="10">
        <v>3.0999999999999999E-3</v>
      </c>
      <c r="I9" s="49">
        <f t="shared" si="1"/>
        <v>100</v>
      </c>
      <c r="J9" s="40"/>
      <c r="K9" t="s">
        <v>9</v>
      </c>
      <c r="L9">
        <f t="shared" si="2"/>
        <v>91</v>
      </c>
      <c r="M9">
        <v>90</v>
      </c>
    </row>
    <row r="10" spans="1:13" x14ac:dyDescent="0.2">
      <c r="A10" s="3">
        <v>42444</v>
      </c>
      <c r="B10" s="3">
        <f>A10+1</f>
        <v>42445</v>
      </c>
      <c r="C10" s="3">
        <f t="shared" si="3"/>
        <v>42536</v>
      </c>
      <c r="D10" s="4">
        <v>30000000</v>
      </c>
      <c r="E10" s="4">
        <v>93470000</v>
      </c>
      <c r="F10" s="4">
        <f t="shared" si="0"/>
        <v>30000000</v>
      </c>
      <c r="G10" s="9">
        <v>99.935599999999994</v>
      </c>
      <c r="H10" s="10">
        <v>2.5999999999999999E-3</v>
      </c>
      <c r="I10" s="49">
        <f t="shared" si="1"/>
        <v>100</v>
      </c>
      <c r="J10" s="40"/>
      <c r="K10" t="s">
        <v>9</v>
      </c>
      <c r="L10">
        <f t="shared" si="2"/>
        <v>91</v>
      </c>
      <c r="M10">
        <v>90</v>
      </c>
    </row>
    <row r="11" spans="1:13" x14ac:dyDescent="0.2">
      <c r="A11" s="3">
        <v>42472</v>
      </c>
      <c r="B11" s="3">
        <f>A11+1</f>
        <v>42473</v>
      </c>
      <c r="C11" s="3">
        <f t="shared" si="3"/>
        <v>42564</v>
      </c>
      <c r="D11" s="4">
        <v>30000000</v>
      </c>
      <c r="E11" s="4">
        <v>67240000</v>
      </c>
      <c r="F11" s="4">
        <f t="shared" si="0"/>
        <v>30000000</v>
      </c>
      <c r="G11" s="9">
        <v>99.953800000000001</v>
      </c>
      <c r="H11" s="10">
        <v>1.9E-3</v>
      </c>
      <c r="I11" s="49">
        <f t="shared" si="1"/>
        <v>100</v>
      </c>
      <c r="J11" s="40"/>
      <c r="K11" t="s">
        <v>9</v>
      </c>
      <c r="L11">
        <f t="shared" si="2"/>
        <v>91</v>
      </c>
      <c r="M11">
        <v>90</v>
      </c>
    </row>
    <row r="12" spans="1:13" x14ac:dyDescent="0.2">
      <c r="A12" s="3">
        <v>42605</v>
      </c>
      <c r="B12" s="3">
        <f>A12+1</f>
        <v>42606</v>
      </c>
      <c r="C12" s="3">
        <f t="shared" si="3"/>
        <v>42697</v>
      </c>
      <c r="D12" s="4">
        <v>20000000</v>
      </c>
      <c r="E12" s="4">
        <v>51510000</v>
      </c>
      <c r="F12" s="4">
        <f t="shared" si="0"/>
        <v>20000000</v>
      </c>
      <c r="G12" s="9">
        <v>100.0016</v>
      </c>
      <c r="H12" s="11">
        <v>-6.0000000000000002E-5</v>
      </c>
      <c r="I12" s="49">
        <f t="shared" si="1"/>
        <v>100</v>
      </c>
      <c r="J12" s="41"/>
      <c r="K12" t="s">
        <v>9</v>
      </c>
      <c r="L12">
        <f t="shared" si="2"/>
        <v>91</v>
      </c>
      <c r="M12">
        <v>90</v>
      </c>
    </row>
    <row r="13" spans="1:13" x14ac:dyDescent="0.2">
      <c r="A13" s="3">
        <v>42836</v>
      </c>
      <c r="B13" s="3">
        <f>A13+1</f>
        <v>42837</v>
      </c>
      <c r="C13" s="3">
        <f t="shared" si="3"/>
        <v>42928</v>
      </c>
      <c r="D13" s="4">
        <v>20000000</v>
      </c>
      <c r="E13" s="4">
        <v>56150000</v>
      </c>
      <c r="F13" s="4">
        <f t="shared" si="0"/>
        <v>20000000</v>
      </c>
      <c r="G13" s="9">
        <v>99.932699999999997</v>
      </c>
      <c r="H13" s="10">
        <v>2.7000000000000001E-3</v>
      </c>
      <c r="I13" s="49">
        <f t="shared" si="1"/>
        <v>100</v>
      </c>
      <c r="J13" s="40"/>
      <c r="K13" t="s">
        <v>9</v>
      </c>
      <c r="L13">
        <f t="shared" si="2"/>
        <v>91</v>
      </c>
      <c r="M13">
        <v>90</v>
      </c>
    </row>
    <row r="14" spans="1:13" x14ac:dyDescent="0.2">
      <c r="A14" s="3">
        <v>42850</v>
      </c>
      <c r="B14" s="3">
        <f>A14+1</f>
        <v>42851</v>
      </c>
      <c r="C14" s="3">
        <f t="shared" si="3"/>
        <v>42942</v>
      </c>
      <c r="D14" s="4">
        <v>30000000</v>
      </c>
      <c r="E14" s="4">
        <v>72500000</v>
      </c>
      <c r="F14" s="4">
        <f t="shared" si="0"/>
        <v>30000000</v>
      </c>
      <c r="G14" s="9">
        <v>99.956000000000003</v>
      </c>
      <c r="H14" s="10">
        <v>1.8E-3</v>
      </c>
      <c r="I14" s="49">
        <f t="shared" si="1"/>
        <v>100</v>
      </c>
      <c r="J14" s="40"/>
      <c r="K14" t="s">
        <v>9</v>
      </c>
      <c r="L14">
        <f t="shared" si="2"/>
        <v>91</v>
      </c>
      <c r="M14">
        <v>90</v>
      </c>
    </row>
    <row r="15" spans="1:13" x14ac:dyDescent="0.2">
      <c r="A15" s="5">
        <v>42864</v>
      </c>
      <c r="B15" s="5">
        <f>A15+1</f>
        <v>42865</v>
      </c>
      <c r="C15" s="5">
        <f t="shared" si="3"/>
        <v>42956</v>
      </c>
      <c r="D15" s="6">
        <v>30000000</v>
      </c>
      <c r="E15" s="6">
        <v>46500000</v>
      </c>
      <c r="F15" s="6">
        <f t="shared" si="0"/>
        <v>30000000</v>
      </c>
      <c r="G15" s="12">
        <v>99.953500000000005</v>
      </c>
      <c r="H15" s="13">
        <v>1.9E-3</v>
      </c>
      <c r="I15" s="49">
        <f t="shared" si="1"/>
        <v>100</v>
      </c>
      <c r="J15" s="40"/>
      <c r="K15" t="s">
        <v>9</v>
      </c>
      <c r="L15">
        <f t="shared" si="2"/>
        <v>91</v>
      </c>
      <c r="M15">
        <v>90</v>
      </c>
    </row>
    <row r="16" spans="1:13" x14ac:dyDescent="0.2">
      <c r="A16" s="1">
        <v>40813</v>
      </c>
      <c r="B16" s="1">
        <v>40814</v>
      </c>
      <c r="C16" s="1">
        <v>40996</v>
      </c>
      <c r="D16" s="2">
        <v>65000000</v>
      </c>
      <c r="E16" s="2">
        <v>104510000</v>
      </c>
      <c r="F16" s="2">
        <v>65000000</v>
      </c>
      <c r="G16" s="7">
        <v>98.854600000000005</v>
      </c>
      <c r="H16" s="8">
        <v>2.3199999999999998E-2</v>
      </c>
      <c r="I16" s="49">
        <f t="shared" si="1"/>
        <v>100</v>
      </c>
      <c r="J16" s="40"/>
      <c r="K16" t="s">
        <v>10</v>
      </c>
      <c r="L16">
        <f t="shared" si="2"/>
        <v>182</v>
      </c>
      <c r="M16">
        <v>180</v>
      </c>
    </row>
    <row r="17" spans="1:13" x14ac:dyDescent="0.2">
      <c r="A17" s="3">
        <v>40855</v>
      </c>
      <c r="B17" s="3">
        <v>40856</v>
      </c>
      <c r="C17" s="3">
        <v>41038</v>
      </c>
      <c r="D17" s="4">
        <v>25000000</v>
      </c>
      <c r="E17" s="4">
        <v>35575000</v>
      </c>
      <c r="F17" s="4">
        <v>25000000</v>
      </c>
      <c r="G17" s="9">
        <v>98.859800000000007</v>
      </c>
      <c r="H17" s="10">
        <v>2.3099999999999999E-2</v>
      </c>
      <c r="I17" s="49">
        <f t="shared" si="1"/>
        <v>100</v>
      </c>
      <c r="J17" s="40"/>
      <c r="K17" t="s">
        <v>10</v>
      </c>
      <c r="L17">
        <f t="shared" si="2"/>
        <v>182</v>
      </c>
      <c r="M17">
        <v>180</v>
      </c>
    </row>
    <row r="18" spans="1:13" x14ac:dyDescent="0.2">
      <c r="A18" s="3">
        <v>40967</v>
      </c>
      <c r="B18" s="3">
        <f>A18+1</f>
        <v>40968</v>
      </c>
      <c r="C18" s="3">
        <v>41150</v>
      </c>
      <c r="D18" s="4">
        <v>20000000</v>
      </c>
      <c r="E18" s="4">
        <v>36690000</v>
      </c>
      <c r="F18" s="4">
        <f>D18</f>
        <v>20000000</v>
      </c>
      <c r="G18" s="9">
        <v>98.793499999999995</v>
      </c>
      <c r="H18" s="10">
        <v>2.4549999999999999E-2</v>
      </c>
      <c r="I18" s="49">
        <f t="shared" si="1"/>
        <v>100</v>
      </c>
      <c r="J18" s="40"/>
      <c r="K18" t="s">
        <v>10</v>
      </c>
      <c r="L18">
        <f t="shared" si="2"/>
        <v>182</v>
      </c>
      <c r="M18">
        <v>180</v>
      </c>
    </row>
    <row r="19" spans="1:13" x14ac:dyDescent="0.2">
      <c r="A19" s="3">
        <v>40995</v>
      </c>
      <c r="B19" s="3">
        <f>A19+1</f>
        <v>40996</v>
      </c>
      <c r="C19" s="3">
        <v>41178</v>
      </c>
      <c r="D19" s="4">
        <v>25000000</v>
      </c>
      <c r="E19" s="4">
        <v>32210000</v>
      </c>
      <c r="F19" s="4">
        <f>D19</f>
        <v>25000000</v>
      </c>
      <c r="G19" s="9">
        <v>98.876000000000005</v>
      </c>
      <c r="H19" s="10">
        <v>2.2800000000000001E-2</v>
      </c>
      <c r="I19" s="49">
        <f t="shared" si="1"/>
        <v>100</v>
      </c>
      <c r="J19" s="40"/>
      <c r="K19" t="s">
        <v>10</v>
      </c>
      <c r="L19">
        <f t="shared" si="2"/>
        <v>182</v>
      </c>
      <c r="M19">
        <v>180</v>
      </c>
    </row>
    <row r="20" spans="1:13" x14ac:dyDescent="0.2">
      <c r="A20" s="3">
        <v>41023</v>
      </c>
      <c r="B20" s="3">
        <f>A20+1</f>
        <v>41024</v>
      </c>
      <c r="C20" s="3">
        <v>41206</v>
      </c>
      <c r="D20" s="4">
        <v>15000000</v>
      </c>
      <c r="E20" s="4">
        <v>43200000</v>
      </c>
      <c r="F20" s="4">
        <f t="shared" ref="F20:F30" si="4">D20</f>
        <v>15000000</v>
      </c>
      <c r="G20" s="9">
        <v>98.912400000000005</v>
      </c>
      <c r="H20" s="10">
        <v>2.2100000000000002E-2</v>
      </c>
      <c r="I20" s="49">
        <f t="shared" si="1"/>
        <v>100</v>
      </c>
      <c r="J20" s="40"/>
      <c r="K20" t="s">
        <v>10</v>
      </c>
      <c r="L20">
        <f t="shared" si="2"/>
        <v>182</v>
      </c>
      <c r="M20">
        <v>180</v>
      </c>
    </row>
    <row r="21" spans="1:13" x14ac:dyDescent="0.2">
      <c r="A21" s="3">
        <v>41240</v>
      </c>
      <c r="B21" s="3">
        <f>A21+1</f>
        <v>41241</v>
      </c>
      <c r="C21" s="3">
        <v>41423</v>
      </c>
      <c r="D21" s="4">
        <v>30000000</v>
      </c>
      <c r="E21" s="4">
        <v>79720000</v>
      </c>
      <c r="F21" s="4">
        <f t="shared" si="4"/>
        <v>30000000</v>
      </c>
      <c r="G21" s="9">
        <v>98.988699999999994</v>
      </c>
      <c r="H21" s="10">
        <v>2.0500000000000001E-2</v>
      </c>
      <c r="I21" s="49">
        <f t="shared" si="1"/>
        <v>100</v>
      </c>
      <c r="J21" s="40"/>
      <c r="K21" t="s">
        <v>10</v>
      </c>
      <c r="L21">
        <f t="shared" si="2"/>
        <v>182</v>
      </c>
      <c r="M21">
        <v>180</v>
      </c>
    </row>
    <row r="22" spans="1:13" x14ac:dyDescent="0.2">
      <c r="A22" s="3">
        <v>41254</v>
      </c>
      <c r="B22" s="3">
        <f>A22+1</f>
        <v>41255</v>
      </c>
      <c r="C22" s="3">
        <v>41437</v>
      </c>
      <c r="D22" s="4">
        <v>30000000</v>
      </c>
      <c r="E22" s="4">
        <v>61930000</v>
      </c>
      <c r="F22" s="4">
        <f t="shared" si="4"/>
        <v>30000000</v>
      </c>
      <c r="G22" s="9">
        <v>99.090999999999994</v>
      </c>
      <c r="H22" s="10">
        <v>2.01E-2</v>
      </c>
      <c r="I22" s="49">
        <f t="shared" si="1"/>
        <v>100</v>
      </c>
      <c r="J22" s="40"/>
      <c r="K22" t="s">
        <v>10</v>
      </c>
      <c r="L22">
        <f t="shared" si="2"/>
        <v>182</v>
      </c>
      <c r="M22">
        <v>180</v>
      </c>
    </row>
    <row r="23" spans="1:13" x14ac:dyDescent="0.2">
      <c r="A23" s="3">
        <v>41352</v>
      </c>
      <c r="B23" s="3">
        <f>A23+1</f>
        <v>41353</v>
      </c>
      <c r="C23" s="3">
        <v>41535</v>
      </c>
      <c r="D23" s="4">
        <v>30000000</v>
      </c>
      <c r="E23" s="4">
        <v>79980000</v>
      </c>
      <c r="F23" s="4">
        <f t="shared" si="4"/>
        <v>30000000</v>
      </c>
      <c r="G23" s="9">
        <v>99.067700000000002</v>
      </c>
      <c r="H23" s="10">
        <v>1.89E-2</v>
      </c>
      <c r="I23" s="49">
        <f t="shared" si="1"/>
        <v>100</v>
      </c>
      <c r="J23" s="40"/>
      <c r="K23" t="s">
        <v>10</v>
      </c>
      <c r="L23">
        <f t="shared" si="2"/>
        <v>182</v>
      </c>
      <c r="M23">
        <v>180</v>
      </c>
    </row>
    <row r="24" spans="1:13" x14ac:dyDescent="0.2">
      <c r="A24" s="3">
        <v>41520</v>
      </c>
      <c r="B24" s="3">
        <f>A24+1</f>
        <v>41521</v>
      </c>
      <c r="C24" s="3">
        <v>41703</v>
      </c>
      <c r="D24" s="4">
        <v>30000000</v>
      </c>
      <c r="E24" s="4">
        <v>132270000</v>
      </c>
      <c r="F24" s="4">
        <f t="shared" si="4"/>
        <v>30000000</v>
      </c>
      <c r="G24" s="9">
        <v>99.134500000000003</v>
      </c>
      <c r="H24" s="10">
        <v>1.7500000000000002E-2</v>
      </c>
      <c r="I24" s="49">
        <f t="shared" si="1"/>
        <v>100</v>
      </c>
      <c r="J24" s="40"/>
      <c r="K24" t="s">
        <v>10</v>
      </c>
      <c r="L24">
        <f t="shared" si="2"/>
        <v>182</v>
      </c>
      <c r="M24">
        <v>180</v>
      </c>
    </row>
    <row r="25" spans="1:13" x14ac:dyDescent="0.2">
      <c r="A25" s="3">
        <v>41730</v>
      </c>
      <c r="B25" s="3">
        <f>A25+1</f>
        <v>41731</v>
      </c>
      <c r="C25" s="3">
        <f>B25+182</f>
        <v>41913</v>
      </c>
      <c r="D25" s="4">
        <v>15000000</v>
      </c>
      <c r="E25" s="4">
        <v>34810000</v>
      </c>
      <c r="F25" s="4">
        <f t="shared" si="4"/>
        <v>15000000</v>
      </c>
      <c r="G25" s="9">
        <v>99.6006</v>
      </c>
      <c r="H25" s="10">
        <v>8.0000000000000002E-3</v>
      </c>
      <c r="I25" s="49">
        <f t="shared" si="1"/>
        <v>100</v>
      </c>
      <c r="J25" s="40"/>
      <c r="K25" t="s">
        <v>10</v>
      </c>
      <c r="L25">
        <f t="shared" si="2"/>
        <v>182</v>
      </c>
      <c r="M25">
        <v>180</v>
      </c>
    </row>
    <row r="26" spans="1:13" x14ac:dyDescent="0.2">
      <c r="A26" s="3">
        <v>41744</v>
      </c>
      <c r="B26" s="3">
        <f>A26+1</f>
        <v>41745</v>
      </c>
      <c r="C26" s="3">
        <f>B26+182</f>
        <v>41927</v>
      </c>
      <c r="D26" s="4">
        <v>15000000</v>
      </c>
      <c r="E26" s="4">
        <v>49330000</v>
      </c>
      <c r="F26" s="4">
        <f t="shared" si="4"/>
        <v>15000000</v>
      </c>
      <c r="G26" s="9">
        <v>99.599500000000006</v>
      </c>
      <c r="H26" s="10">
        <v>8.0999999999999996E-3</v>
      </c>
      <c r="I26" s="49">
        <f t="shared" si="1"/>
        <v>100</v>
      </c>
      <c r="J26" s="40"/>
      <c r="K26" t="s">
        <v>10</v>
      </c>
      <c r="L26">
        <f t="shared" si="2"/>
        <v>182</v>
      </c>
      <c r="M26">
        <v>180</v>
      </c>
    </row>
    <row r="27" spans="1:13" x14ac:dyDescent="0.2">
      <c r="A27" s="3">
        <v>41765</v>
      </c>
      <c r="B27" s="3">
        <f>A27+1</f>
        <v>41766</v>
      </c>
      <c r="C27" s="3">
        <f>B27+182</f>
        <v>41948</v>
      </c>
      <c r="D27" s="4">
        <v>20000000</v>
      </c>
      <c r="E27" s="4">
        <v>47390000</v>
      </c>
      <c r="F27" s="4">
        <f t="shared" si="4"/>
        <v>20000000</v>
      </c>
      <c r="G27" s="9">
        <v>99.631200000000007</v>
      </c>
      <c r="H27" s="10">
        <v>7.4000000000000003E-3</v>
      </c>
      <c r="I27" s="49">
        <f t="shared" si="1"/>
        <v>100</v>
      </c>
      <c r="J27" s="40"/>
      <c r="K27" t="s">
        <v>10</v>
      </c>
      <c r="L27">
        <f t="shared" si="2"/>
        <v>182</v>
      </c>
      <c r="M27">
        <v>180</v>
      </c>
    </row>
    <row r="28" spans="1:13" x14ac:dyDescent="0.2">
      <c r="A28" s="3">
        <v>41870</v>
      </c>
      <c r="B28" s="3">
        <f>A28+1</f>
        <v>41871</v>
      </c>
      <c r="C28" s="3">
        <v>42053</v>
      </c>
      <c r="D28" s="4">
        <v>20000000</v>
      </c>
      <c r="E28" s="4">
        <v>26000000</v>
      </c>
      <c r="F28" s="4">
        <f t="shared" si="4"/>
        <v>20000000</v>
      </c>
      <c r="G28" s="9">
        <v>99.407899999999998</v>
      </c>
      <c r="H28" s="10">
        <v>1.1900000000000001E-2</v>
      </c>
      <c r="I28" s="49">
        <f t="shared" si="1"/>
        <v>100</v>
      </c>
      <c r="J28" s="40"/>
      <c r="K28" t="s">
        <v>10</v>
      </c>
      <c r="L28">
        <f t="shared" si="2"/>
        <v>182</v>
      </c>
      <c r="M28">
        <v>180</v>
      </c>
    </row>
    <row r="29" spans="1:13" x14ac:dyDescent="0.2">
      <c r="A29" s="3">
        <v>41954</v>
      </c>
      <c r="B29" s="3">
        <f>A29+1</f>
        <v>41955</v>
      </c>
      <c r="C29" s="3">
        <f>B29+182</f>
        <v>42137</v>
      </c>
      <c r="D29" s="4">
        <v>20000000</v>
      </c>
      <c r="E29" s="4">
        <v>57900000</v>
      </c>
      <c r="F29" s="4">
        <f t="shared" si="4"/>
        <v>20000000</v>
      </c>
      <c r="G29" s="9">
        <v>99.511300000000006</v>
      </c>
      <c r="H29" s="10">
        <v>9.7999999999999997E-3</v>
      </c>
      <c r="I29" s="49">
        <f t="shared" si="1"/>
        <v>100</v>
      </c>
      <c r="J29" s="40"/>
      <c r="K29" t="s">
        <v>10</v>
      </c>
      <c r="L29">
        <f t="shared" si="2"/>
        <v>182</v>
      </c>
      <c r="M29">
        <v>180</v>
      </c>
    </row>
    <row r="30" spans="1:13" x14ac:dyDescent="0.2">
      <c r="A30" s="3">
        <v>42073</v>
      </c>
      <c r="B30" s="3">
        <v>42074</v>
      </c>
      <c r="C30" s="3">
        <f>B30+182</f>
        <v>42256</v>
      </c>
      <c r="D30" s="4">
        <v>30000000</v>
      </c>
      <c r="E30" s="4">
        <v>85360000</v>
      </c>
      <c r="F30" s="4">
        <f t="shared" si="4"/>
        <v>30000000</v>
      </c>
      <c r="G30" s="9">
        <v>99.629099999999994</v>
      </c>
      <c r="H30" s="10">
        <v>7.4999999999999997E-3</v>
      </c>
      <c r="I30" s="49">
        <f t="shared" si="1"/>
        <v>100</v>
      </c>
      <c r="J30" s="40"/>
      <c r="K30" t="s">
        <v>10</v>
      </c>
      <c r="L30">
        <f t="shared" si="2"/>
        <v>182</v>
      </c>
      <c r="M30">
        <v>180</v>
      </c>
    </row>
    <row r="31" spans="1:13" x14ac:dyDescent="0.2">
      <c r="A31" s="3">
        <v>42087</v>
      </c>
      <c r="B31" s="3">
        <f>A31+1</f>
        <v>42088</v>
      </c>
      <c r="C31" s="3">
        <v>42270</v>
      </c>
      <c r="D31" s="4">
        <v>30000000</v>
      </c>
      <c r="E31" s="4">
        <v>62780000</v>
      </c>
      <c r="F31" s="4">
        <f>D31</f>
        <v>30000000</v>
      </c>
      <c r="G31" s="9">
        <v>99.685900000000004</v>
      </c>
      <c r="H31" s="10">
        <v>6.3E-3</v>
      </c>
      <c r="I31" s="49">
        <f t="shared" si="1"/>
        <v>100</v>
      </c>
      <c r="J31" s="40"/>
      <c r="K31" t="s">
        <v>10</v>
      </c>
      <c r="L31">
        <f t="shared" si="2"/>
        <v>182</v>
      </c>
      <c r="M31">
        <v>180</v>
      </c>
    </row>
    <row r="32" spans="1:13" x14ac:dyDescent="0.2">
      <c r="A32" s="3">
        <v>42129</v>
      </c>
      <c r="B32" s="3">
        <f>A32+1</f>
        <v>42130</v>
      </c>
      <c r="C32" s="3">
        <v>42312</v>
      </c>
      <c r="D32" s="4">
        <v>20000000</v>
      </c>
      <c r="E32" s="4">
        <v>55500000</v>
      </c>
      <c r="F32" s="4">
        <f>D32</f>
        <v>20000000</v>
      </c>
      <c r="G32" s="9">
        <v>99.665700000000001</v>
      </c>
      <c r="H32" s="10">
        <v>6.7000000000000002E-3</v>
      </c>
      <c r="I32" s="49">
        <f t="shared" si="1"/>
        <v>100</v>
      </c>
      <c r="J32" s="40"/>
      <c r="K32" t="s">
        <v>10</v>
      </c>
      <c r="L32">
        <f t="shared" si="2"/>
        <v>182</v>
      </c>
      <c r="M32">
        <v>180</v>
      </c>
    </row>
    <row r="33" spans="1:13" x14ac:dyDescent="0.2">
      <c r="A33" s="3">
        <v>42143</v>
      </c>
      <c r="B33" s="3">
        <f>A33+1</f>
        <v>42144</v>
      </c>
      <c r="C33" s="3">
        <v>42326</v>
      </c>
      <c r="D33" s="4">
        <v>20000000</v>
      </c>
      <c r="E33" s="4">
        <v>38990000</v>
      </c>
      <c r="F33" s="4">
        <f t="shared" ref="F33:F41" si="5">D33</f>
        <v>20000000</v>
      </c>
      <c r="G33" s="9">
        <v>99.701400000000007</v>
      </c>
      <c r="H33" s="10">
        <v>6.0000000000000001E-3</v>
      </c>
      <c r="I33" s="49">
        <f t="shared" si="1"/>
        <v>100</v>
      </c>
      <c r="J33" s="40"/>
      <c r="K33" t="s">
        <v>10</v>
      </c>
      <c r="L33">
        <f t="shared" si="2"/>
        <v>182</v>
      </c>
      <c r="M33">
        <v>180</v>
      </c>
    </row>
    <row r="34" spans="1:13" x14ac:dyDescent="0.2">
      <c r="A34" s="3">
        <v>42171</v>
      </c>
      <c r="B34" s="3">
        <f>A34+1</f>
        <v>42172</v>
      </c>
      <c r="C34" s="3">
        <v>42354</v>
      </c>
      <c r="D34" s="4">
        <v>20000000</v>
      </c>
      <c r="E34" s="4">
        <v>56490000</v>
      </c>
      <c r="F34" s="4">
        <f t="shared" si="5"/>
        <v>20000000</v>
      </c>
      <c r="G34" s="9">
        <v>99.744399999999999</v>
      </c>
      <c r="H34" s="10">
        <v>5.1000000000000004E-3</v>
      </c>
      <c r="I34" s="49">
        <f t="shared" si="1"/>
        <v>100</v>
      </c>
      <c r="J34" s="40"/>
      <c r="K34" t="s">
        <v>10</v>
      </c>
      <c r="L34">
        <f t="shared" si="2"/>
        <v>182</v>
      </c>
      <c r="M34">
        <v>180</v>
      </c>
    </row>
    <row r="35" spans="1:13" x14ac:dyDescent="0.2">
      <c r="A35" s="3">
        <v>42290</v>
      </c>
      <c r="B35" s="3">
        <f>A35+1</f>
        <v>42291</v>
      </c>
      <c r="C35" s="3">
        <v>42473</v>
      </c>
      <c r="D35" s="4">
        <v>20000000</v>
      </c>
      <c r="E35" s="4">
        <v>64000000</v>
      </c>
      <c r="F35" s="4">
        <f t="shared" si="5"/>
        <v>20000000</v>
      </c>
      <c r="G35" s="9">
        <v>99.825900000000004</v>
      </c>
      <c r="H35" s="10">
        <v>3.5000000000000001E-3</v>
      </c>
      <c r="I35" s="49">
        <f t="shared" si="1"/>
        <v>100</v>
      </c>
      <c r="J35" s="40"/>
      <c r="K35" t="s">
        <v>10</v>
      </c>
      <c r="L35">
        <f t="shared" si="2"/>
        <v>182</v>
      </c>
      <c r="M35">
        <v>180</v>
      </c>
    </row>
    <row r="36" spans="1:13" x14ac:dyDescent="0.2">
      <c r="A36" s="3">
        <v>42318</v>
      </c>
      <c r="B36" s="3">
        <f>A36+1</f>
        <v>42319</v>
      </c>
      <c r="C36" s="3">
        <v>42501</v>
      </c>
      <c r="D36" s="4">
        <v>20000000</v>
      </c>
      <c r="E36" s="4">
        <v>50740000</v>
      </c>
      <c r="F36" s="4">
        <f t="shared" si="5"/>
        <v>20000000</v>
      </c>
      <c r="G36" s="9">
        <v>99.840900000000005</v>
      </c>
      <c r="H36" s="10">
        <v>3.2000000000000002E-3</v>
      </c>
      <c r="I36" s="49">
        <f t="shared" si="1"/>
        <v>100</v>
      </c>
      <c r="J36" s="40"/>
      <c r="K36" t="s">
        <v>10</v>
      </c>
      <c r="L36">
        <f t="shared" si="2"/>
        <v>182</v>
      </c>
      <c r="M36">
        <v>180</v>
      </c>
    </row>
    <row r="37" spans="1:13" x14ac:dyDescent="0.2">
      <c r="A37" s="3">
        <v>42451</v>
      </c>
      <c r="B37" s="3">
        <f>A37+1</f>
        <v>42452</v>
      </c>
      <c r="C37" s="3">
        <f>B37+182</f>
        <v>42634</v>
      </c>
      <c r="D37" s="4">
        <v>30000000</v>
      </c>
      <c r="E37" s="4">
        <v>99910000</v>
      </c>
      <c r="F37" s="4">
        <f t="shared" si="5"/>
        <v>30000000</v>
      </c>
      <c r="G37" s="9">
        <v>99.8917</v>
      </c>
      <c r="H37" s="10">
        <v>2.2000000000000001E-3</v>
      </c>
      <c r="I37" s="49">
        <f t="shared" si="1"/>
        <v>100</v>
      </c>
      <c r="J37" s="40"/>
      <c r="K37" t="s">
        <v>10</v>
      </c>
      <c r="L37">
        <f t="shared" si="2"/>
        <v>182</v>
      </c>
      <c r="M37">
        <v>180</v>
      </c>
    </row>
    <row r="38" spans="1:13" x14ac:dyDescent="0.2">
      <c r="A38" s="3">
        <v>42465</v>
      </c>
      <c r="B38" s="3">
        <f>A38+1</f>
        <v>42466</v>
      </c>
      <c r="C38" s="3">
        <f t="shared" ref="C38:C50" si="6">B38+182</f>
        <v>42648</v>
      </c>
      <c r="D38" s="4">
        <v>20000000</v>
      </c>
      <c r="E38" s="4">
        <v>84410000</v>
      </c>
      <c r="F38" s="4">
        <f t="shared" si="5"/>
        <v>20000000</v>
      </c>
      <c r="G38" s="9">
        <v>99.904399999999995</v>
      </c>
      <c r="H38" s="10">
        <v>1.9E-3</v>
      </c>
      <c r="I38" s="49">
        <f t="shared" si="1"/>
        <v>100</v>
      </c>
      <c r="J38" s="40"/>
      <c r="K38" t="s">
        <v>10</v>
      </c>
      <c r="L38">
        <f t="shared" si="2"/>
        <v>182</v>
      </c>
      <c r="M38">
        <v>180</v>
      </c>
    </row>
    <row r="39" spans="1:13" x14ac:dyDescent="0.2">
      <c r="A39" s="3">
        <v>42486</v>
      </c>
      <c r="B39" s="3">
        <f>A39+1</f>
        <v>42487</v>
      </c>
      <c r="C39" s="3">
        <f t="shared" si="6"/>
        <v>42669</v>
      </c>
      <c r="D39" s="4">
        <v>30000000</v>
      </c>
      <c r="E39" s="4">
        <v>67250000</v>
      </c>
      <c r="F39" s="4">
        <f t="shared" si="5"/>
        <v>30000000</v>
      </c>
      <c r="G39" s="9">
        <v>99.929599999999994</v>
      </c>
      <c r="H39" s="10">
        <v>1.4E-3</v>
      </c>
      <c r="I39" s="49">
        <f t="shared" si="1"/>
        <v>100</v>
      </c>
      <c r="J39" s="40"/>
      <c r="K39" t="s">
        <v>10</v>
      </c>
      <c r="L39">
        <f t="shared" si="2"/>
        <v>182</v>
      </c>
      <c r="M39">
        <v>180</v>
      </c>
    </row>
    <row r="40" spans="1:13" x14ac:dyDescent="0.2">
      <c r="A40" s="3">
        <v>42500</v>
      </c>
      <c r="B40" s="3">
        <f>A40+1</f>
        <v>42501</v>
      </c>
      <c r="C40" s="3">
        <f t="shared" si="6"/>
        <v>42683</v>
      </c>
      <c r="D40" s="4">
        <v>20000000</v>
      </c>
      <c r="E40" s="4">
        <v>64010000</v>
      </c>
      <c r="F40" s="4">
        <f t="shared" si="5"/>
        <v>20000000</v>
      </c>
      <c r="G40" s="9">
        <v>99.968100000000007</v>
      </c>
      <c r="H40" s="10">
        <v>5.9999999999999995E-4</v>
      </c>
      <c r="I40" s="49">
        <f t="shared" si="1"/>
        <v>100</v>
      </c>
      <c r="J40" s="40"/>
      <c r="K40" t="s">
        <v>10</v>
      </c>
      <c r="L40">
        <f t="shared" si="2"/>
        <v>182</v>
      </c>
      <c r="M40">
        <v>180</v>
      </c>
    </row>
    <row r="41" spans="1:13" x14ac:dyDescent="0.2">
      <c r="A41" s="3">
        <v>42528</v>
      </c>
      <c r="B41" s="3">
        <f>A41+1</f>
        <v>42529</v>
      </c>
      <c r="C41" s="3">
        <f t="shared" si="6"/>
        <v>42711</v>
      </c>
      <c r="D41" s="4">
        <v>20000000</v>
      </c>
      <c r="E41" s="4">
        <v>56720000</v>
      </c>
      <c r="F41" s="4">
        <f t="shared" si="5"/>
        <v>20000000</v>
      </c>
      <c r="G41" s="9">
        <v>100.0014</v>
      </c>
      <c r="H41" s="11">
        <v>-2.8E-5</v>
      </c>
      <c r="I41" s="49">
        <f t="shared" si="1"/>
        <v>100</v>
      </c>
      <c r="J41" s="41"/>
      <c r="K41" t="s">
        <v>10</v>
      </c>
      <c r="L41">
        <f t="shared" si="2"/>
        <v>182</v>
      </c>
      <c r="M41">
        <v>180</v>
      </c>
    </row>
    <row r="42" spans="1:13" x14ac:dyDescent="0.2">
      <c r="A42" s="3">
        <v>42710</v>
      </c>
      <c r="B42" s="3">
        <f>A42+1</f>
        <v>42711</v>
      </c>
      <c r="C42" s="3">
        <f t="shared" si="6"/>
        <v>42893</v>
      </c>
      <c r="D42" s="4">
        <v>30000000</v>
      </c>
      <c r="E42" s="4">
        <v>5000000</v>
      </c>
      <c r="F42" s="4">
        <v>5000000</v>
      </c>
      <c r="G42" s="9">
        <v>99.429900000000004</v>
      </c>
      <c r="H42" s="10">
        <v>1.15E-2</v>
      </c>
      <c r="I42" s="49">
        <f t="shared" si="1"/>
        <v>100</v>
      </c>
      <c r="J42" s="40"/>
      <c r="K42" t="s">
        <v>10</v>
      </c>
      <c r="L42">
        <f t="shared" si="2"/>
        <v>182</v>
      </c>
      <c r="M42">
        <v>180</v>
      </c>
    </row>
    <row r="43" spans="1:13" x14ac:dyDescent="0.2">
      <c r="A43" s="3">
        <v>42726</v>
      </c>
      <c r="B43" s="3">
        <f>A43+1</f>
        <v>42727</v>
      </c>
      <c r="C43" s="3">
        <f t="shared" si="6"/>
        <v>42909</v>
      </c>
      <c r="D43" s="4">
        <v>50000000</v>
      </c>
      <c r="E43" s="4">
        <v>138170000</v>
      </c>
      <c r="F43" s="4">
        <f t="shared" ref="F43:F50" si="7">D43</f>
        <v>50000000</v>
      </c>
      <c r="G43" s="9">
        <v>99.504400000000004</v>
      </c>
      <c r="H43" s="10">
        <v>0.01</v>
      </c>
      <c r="I43" s="49">
        <f t="shared" si="1"/>
        <v>100</v>
      </c>
      <c r="J43" s="40"/>
      <c r="K43" t="s">
        <v>10</v>
      </c>
      <c r="L43">
        <f t="shared" si="2"/>
        <v>182</v>
      </c>
      <c r="M43">
        <v>180</v>
      </c>
    </row>
    <row r="44" spans="1:13" x14ac:dyDescent="0.2">
      <c r="A44" s="3">
        <v>42878</v>
      </c>
      <c r="B44" s="3">
        <f>A44+1</f>
        <v>42879</v>
      </c>
      <c r="C44" s="3">
        <f t="shared" si="6"/>
        <v>43061</v>
      </c>
      <c r="D44" s="18">
        <v>20000000</v>
      </c>
      <c r="E44" s="4">
        <v>53650000</v>
      </c>
      <c r="F44" s="4">
        <f t="shared" si="7"/>
        <v>20000000</v>
      </c>
      <c r="G44" s="9">
        <v>99.870400000000004</v>
      </c>
      <c r="H44" s="10">
        <v>2.5999999999999999E-3</v>
      </c>
      <c r="I44" s="49">
        <f t="shared" si="1"/>
        <v>100</v>
      </c>
      <c r="J44" s="40"/>
      <c r="K44" t="s">
        <v>10</v>
      </c>
      <c r="L44">
        <f t="shared" si="2"/>
        <v>182</v>
      </c>
      <c r="M44">
        <v>180</v>
      </c>
    </row>
    <row r="45" spans="1:13" x14ac:dyDescent="0.2">
      <c r="A45" s="3">
        <v>42892</v>
      </c>
      <c r="B45" s="3">
        <f>A45+1</f>
        <v>42893</v>
      </c>
      <c r="C45" s="3">
        <f t="shared" si="6"/>
        <v>43075</v>
      </c>
      <c r="D45" s="4">
        <v>30000000</v>
      </c>
      <c r="E45" s="4">
        <v>53300000</v>
      </c>
      <c r="F45" s="4">
        <f t="shared" si="7"/>
        <v>30000000</v>
      </c>
      <c r="G45" s="9">
        <v>99.873599999999996</v>
      </c>
      <c r="H45" s="10">
        <v>2.5000000000000001E-3</v>
      </c>
      <c r="I45" s="49">
        <f t="shared" si="1"/>
        <v>100</v>
      </c>
      <c r="J45" s="40"/>
      <c r="K45" t="s">
        <v>10</v>
      </c>
      <c r="L45">
        <f t="shared" si="2"/>
        <v>182</v>
      </c>
      <c r="M45">
        <v>180</v>
      </c>
    </row>
    <row r="46" spans="1:13" x14ac:dyDescent="0.2">
      <c r="A46" s="3">
        <v>42899</v>
      </c>
      <c r="B46" s="3">
        <f>A46+1</f>
        <v>42900</v>
      </c>
      <c r="C46" s="3">
        <f t="shared" si="6"/>
        <v>43082</v>
      </c>
      <c r="D46" s="4">
        <v>30000000</v>
      </c>
      <c r="E46" s="4">
        <v>31900000</v>
      </c>
      <c r="F46" s="4">
        <f t="shared" si="7"/>
        <v>30000000</v>
      </c>
      <c r="G46" s="9">
        <v>99.867699999999999</v>
      </c>
      <c r="H46" s="10">
        <v>2.7000000000000001E-3</v>
      </c>
      <c r="I46" s="49">
        <f t="shared" si="1"/>
        <v>100</v>
      </c>
      <c r="J46" s="40"/>
      <c r="K46" t="s">
        <v>10</v>
      </c>
      <c r="L46">
        <f t="shared" si="2"/>
        <v>182</v>
      </c>
      <c r="M46">
        <v>180</v>
      </c>
    </row>
    <row r="47" spans="1:13" x14ac:dyDescent="0.2">
      <c r="A47" s="3">
        <v>43081</v>
      </c>
      <c r="B47" s="3">
        <f>A47+1</f>
        <v>43082</v>
      </c>
      <c r="C47" s="3">
        <f t="shared" si="6"/>
        <v>43264</v>
      </c>
      <c r="D47" s="4">
        <v>20000000</v>
      </c>
      <c r="E47" s="4">
        <v>79500000</v>
      </c>
      <c r="F47" s="4">
        <f t="shared" si="7"/>
        <v>20000000</v>
      </c>
      <c r="G47" s="9">
        <v>99.977500000000006</v>
      </c>
      <c r="H47" s="10">
        <v>4.4999999999999999E-4</v>
      </c>
      <c r="I47" s="49">
        <f t="shared" si="1"/>
        <v>100</v>
      </c>
      <c r="J47" s="40"/>
      <c r="K47" t="s">
        <v>10</v>
      </c>
      <c r="L47">
        <f t="shared" si="2"/>
        <v>182</v>
      </c>
      <c r="M47">
        <v>180</v>
      </c>
    </row>
    <row r="48" spans="1:13" x14ac:dyDescent="0.2">
      <c r="A48" s="19">
        <v>43970</v>
      </c>
      <c r="B48" s="19">
        <f>A48+1</f>
        <v>43971</v>
      </c>
      <c r="C48" s="19">
        <f t="shared" si="6"/>
        <v>44153</v>
      </c>
      <c r="D48" s="20">
        <v>60000000</v>
      </c>
      <c r="E48" s="20">
        <v>99000000</v>
      </c>
      <c r="F48" s="20">
        <f t="shared" si="7"/>
        <v>60000000</v>
      </c>
      <c r="G48" s="23">
        <v>99.932500000000005</v>
      </c>
      <c r="H48" s="24">
        <v>1.3500000000000001E-3</v>
      </c>
      <c r="I48" s="49">
        <f t="shared" si="1"/>
        <v>100</v>
      </c>
      <c r="J48" s="42"/>
      <c r="K48" t="s">
        <v>10</v>
      </c>
      <c r="L48">
        <f t="shared" si="2"/>
        <v>182</v>
      </c>
      <c r="M48">
        <v>180</v>
      </c>
    </row>
    <row r="49" spans="1:13" x14ac:dyDescent="0.2">
      <c r="A49" s="19">
        <v>44152</v>
      </c>
      <c r="B49" s="19">
        <f>A49+1</f>
        <v>44153</v>
      </c>
      <c r="C49" s="19">
        <f t="shared" si="6"/>
        <v>44335</v>
      </c>
      <c r="D49" s="20">
        <v>50000000</v>
      </c>
      <c r="E49" s="20">
        <v>97510000</v>
      </c>
      <c r="F49" s="20">
        <f t="shared" si="7"/>
        <v>50000000</v>
      </c>
      <c r="G49" s="23">
        <v>99.988100000000003</v>
      </c>
      <c r="H49" s="24">
        <v>2.4000000000000001E-4</v>
      </c>
      <c r="I49" s="49">
        <f t="shared" si="1"/>
        <v>100</v>
      </c>
      <c r="J49" s="42"/>
      <c r="K49" t="s">
        <v>10</v>
      </c>
      <c r="L49">
        <f t="shared" si="2"/>
        <v>182</v>
      </c>
      <c r="M49">
        <v>180</v>
      </c>
    </row>
    <row r="50" spans="1:13" x14ac:dyDescent="0.2">
      <c r="A50" s="21">
        <v>44327</v>
      </c>
      <c r="B50" s="21">
        <f>A50+1</f>
        <v>44328</v>
      </c>
      <c r="C50" s="21">
        <f t="shared" si="6"/>
        <v>44510</v>
      </c>
      <c r="D50" s="22">
        <v>50000000</v>
      </c>
      <c r="E50" s="22">
        <v>128540000</v>
      </c>
      <c r="F50" s="22">
        <f t="shared" si="7"/>
        <v>50000000</v>
      </c>
      <c r="G50" s="25">
        <v>99.993099999999998</v>
      </c>
      <c r="H50" s="26">
        <v>1.3999999999999999E-4</v>
      </c>
      <c r="I50" s="49">
        <f t="shared" si="1"/>
        <v>100</v>
      </c>
      <c r="J50" s="42"/>
      <c r="K50" t="s">
        <v>10</v>
      </c>
      <c r="L50">
        <f t="shared" si="2"/>
        <v>182</v>
      </c>
      <c r="M50">
        <v>180</v>
      </c>
    </row>
    <row r="51" spans="1:13" x14ac:dyDescent="0.2">
      <c r="A51" s="1">
        <v>41534</v>
      </c>
      <c r="B51" s="1">
        <f>A51+1</f>
        <v>41535</v>
      </c>
      <c r="C51" s="1">
        <f>B51+273</f>
        <v>41808</v>
      </c>
      <c r="D51" s="2">
        <v>20000000</v>
      </c>
      <c r="E51" s="2">
        <v>84210000</v>
      </c>
      <c r="F51" s="2">
        <f>D51</f>
        <v>20000000</v>
      </c>
      <c r="G51" s="7">
        <v>98.962800000000001</v>
      </c>
      <c r="H51" s="8">
        <v>1.4E-2</v>
      </c>
      <c r="I51" s="49">
        <f t="shared" si="1"/>
        <v>100</v>
      </c>
      <c r="J51" s="40"/>
      <c r="K51" t="s">
        <v>12</v>
      </c>
      <c r="L51">
        <f t="shared" si="2"/>
        <v>273</v>
      </c>
      <c r="M51">
        <v>270</v>
      </c>
    </row>
    <row r="52" spans="1:13" x14ac:dyDescent="0.2">
      <c r="A52" s="3">
        <v>41891</v>
      </c>
      <c r="B52" s="3">
        <f>A52+1</f>
        <v>41892</v>
      </c>
      <c r="C52" s="3">
        <f t="shared" ref="C52:C61" si="8">B52+273</f>
        <v>42165</v>
      </c>
      <c r="D52" s="4">
        <v>20000000</v>
      </c>
      <c r="E52" s="4">
        <v>22260000</v>
      </c>
      <c r="F52" s="4">
        <f t="shared" ref="F52:F63" si="9">D52</f>
        <v>20000000</v>
      </c>
      <c r="G52" s="9">
        <v>98.991900000000001</v>
      </c>
      <c r="H52" s="10">
        <v>1.3599999999999999E-2</v>
      </c>
      <c r="I52" s="49">
        <f t="shared" si="1"/>
        <v>100</v>
      </c>
      <c r="J52" s="40"/>
      <c r="K52" t="s">
        <v>12</v>
      </c>
      <c r="L52">
        <f t="shared" si="2"/>
        <v>273</v>
      </c>
      <c r="M52">
        <v>270</v>
      </c>
    </row>
    <row r="53" spans="1:13" x14ac:dyDescent="0.2">
      <c r="A53" s="27">
        <v>41905</v>
      </c>
      <c r="B53" s="27">
        <f>A53+1</f>
        <v>41906</v>
      </c>
      <c r="C53" s="27">
        <f t="shared" si="8"/>
        <v>42179</v>
      </c>
      <c r="D53" s="4">
        <v>20000000</v>
      </c>
      <c r="E53" s="4">
        <v>27000000</v>
      </c>
      <c r="F53" s="4">
        <f t="shared" si="9"/>
        <v>20000000</v>
      </c>
      <c r="G53" s="9">
        <v>98.684899999999999</v>
      </c>
      <c r="H53" s="10">
        <v>1.78E-2</v>
      </c>
      <c r="I53" s="49">
        <f t="shared" si="1"/>
        <v>100</v>
      </c>
      <c r="J53" s="40"/>
      <c r="K53" t="s">
        <v>12</v>
      </c>
      <c r="L53">
        <f t="shared" si="2"/>
        <v>273</v>
      </c>
      <c r="M53">
        <v>270</v>
      </c>
    </row>
    <row r="54" spans="1:13" x14ac:dyDescent="0.2">
      <c r="A54" s="3">
        <v>42255</v>
      </c>
      <c r="B54" s="3">
        <f>A54+1</f>
        <v>42256</v>
      </c>
      <c r="C54" s="3">
        <f t="shared" si="8"/>
        <v>42529</v>
      </c>
      <c r="D54" s="4">
        <v>20000000</v>
      </c>
      <c r="E54" s="4">
        <v>67300000</v>
      </c>
      <c r="F54" s="4">
        <f t="shared" si="9"/>
        <v>20000000</v>
      </c>
      <c r="G54" s="9">
        <v>99.547399999999996</v>
      </c>
      <c r="H54" s="11" t="s">
        <v>11</v>
      </c>
      <c r="I54" s="49">
        <f t="shared" si="1"/>
        <v>100</v>
      </c>
      <c r="J54" s="41"/>
      <c r="K54" t="s">
        <v>12</v>
      </c>
      <c r="L54">
        <f t="shared" si="2"/>
        <v>273</v>
      </c>
      <c r="M54">
        <v>270</v>
      </c>
    </row>
    <row r="55" spans="1:13" x14ac:dyDescent="0.2">
      <c r="A55" s="3">
        <v>42353</v>
      </c>
      <c r="B55" s="3">
        <f>A55+1</f>
        <v>42354</v>
      </c>
      <c r="C55" s="3">
        <f t="shared" si="8"/>
        <v>42627</v>
      </c>
      <c r="D55" s="4">
        <v>20000000</v>
      </c>
      <c r="E55" s="4">
        <v>50810000</v>
      </c>
      <c r="F55" s="4">
        <f t="shared" si="9"/>
        <v>20000000</v>
      </c>
      <c r="G55" s="9">
        <v>99.807100000000005</v>
      </c>
      <c r="H55" s="10">
        <v>2.5999999999999999E-3</v>
      </c>
      <c r="I55" s="49">
        <f t="shared" si="1"/>
        <v>100</v>
      </c>
      <c r="J55" s="40"/>
      <c r="K55" t="s">
        <v>12</v>
      </c>
      <c r="L55">
        <f t="shared" si="2"/>
        <v>273</v>
      </c>
      <c r="M55">
        <v>270</v>
      </c>
    </row>
    <row r="56" spans="1:13" x14ac:dyDescent="0.2">
      <c r="A56" s="3">
        <v>42661</v>
      </c>
      <c r="B56" s="3">
        <f>A56+1</f>
        <v>42662</v>
      </c>
      <c r="C56" s="3">
        <f t="shared" si="8"/>
        <v>42935</v>
      </c>
      <c r="D56" s="4">
        <v>30000000</v>
      </c>
      <c r="E56" s="4">
        <v>103490000</v>
      </c>
      <c r="F56" s="4">
        <f t="shared" si="9"/>
        <v>30000000</v>
      </c>
      <c r="G56" s="9">
        <v>100.0125</v>
      </c>
      <c r="H56" s="10">
        <v>-1.6000000000000001E-4</v>
      </c>
      <c r="I56" s="49">
        <f t="shared" si="1"/>
        <v>100</v>
      </c>
      <c r="J56" s="40"/>
      <c r="K56" t="s">
        <v>12</v>
      </c>
      <c r="L56">
        <f t="shared" si="2"/>
        <v>273</v>
      </c>
      <c r="M56">
        <v>270</v>
      </c>
    </row>
    <row r="57" spans="1:13" x14ac:dyDescent="0.2">
      <c r="A57" s="3">
        <v>42682</v>
      </c>
      <c r="B57" s="3">
        <f>A57+1</f>
        <v>42683</v>
      </c>
      <c r="C57" s="3">
        <f t="shared" si="8"/>
        <v>42956</v>
      </c>
      <c r="D57" s="4">
        <v>20000000</v>
      </c>
      <c r="E57" s="4">
        <v>86600000</v>
      </c>
      <c r="F57" s="4">
        <f t="shared" si="9"/>
        <v>20000000</v>
      </c>
      <c r="G57" s="9">
        <v>100.0299</v>
      </c>
      <c r="H57" s="10">
        <v>-4.0000000000000002E-4</v>
      </c>
      <c r="I57" s="49">
        <f t="shared" si="1"/>
        <v>100</v>
      </c>
      <c r="J57" s="40"/>
      <c r="K57" t="s">
        <v>12</v>
      </c>
      <c r="L57">
        <f t="shared" si="2"/>
        <v>273</v>
      </c>
      <c r="M57">
        <v>270</v>
      </c>
    </row>
    <row r="58" spans="1:13" x14ac:dyDescent="0.2">
      <c r="A58" s="3">
        <v>43025</v>
      </c>
      <c r="B58" s="3">
        <f>A58+1</f>
        <v>43026</v>
      </c>
      <c r="C58" s="3">
        <f t="shared" si="8"/>
        <v>43299</v>
      </c>
      <c r="D58" s="4">
        <v>20000000</v>
      </c>
      <c r="E58" s="4">
        <v>84500000</v>
      </c>
      <c r="F58" s="4">
        <f t="shared" si="9"/>
        <v>20000000</v>
      </c>
      <c r="G58" s="9">
        <v>99.959599999999995</v>
      </c>
      <c r="H58" s="10">
        <v>5.0000000000000001E-4</v>
      </c>
      <c r="I58" s="49">
        <f t="shared" si="1"/>
        <v>100</v>
      </c>
      <c r="J58" s="40"/>
      <c r="K58" t="s">
        <v>12</v>
      </c>
      <c r="L58">
        <f t="shared" si="2"/>
        <v>273</v>
      </c>
      <c r="M58">
        <v>270</v>
      </c>
    </row>
    <row r="59" spans="1:13" x14ac:dyDescent="0.2">
      <c r="A59" s="3">
        <v>43053</v>
      </c>
      <c r="B59" s="3">
        <f>A59+1</f>
        <v>43054</v>
      </c>
      <c r="C59" s="3">
        <f t="shared" si="8"/>
        <v>43327</v>
      </c>
      <c r="D59" s="4">
        <v>20000000</v>
      </c>
      <c r="E59" s="4">
        <v>78500000</v>
      </c>
      <c r="F59" s="4">
        <f t="shared" si="9"/>
        <v>20000000</v>
      </c>
      <c r="G59" s="9">
        <v>99.992699999999999</v>
      </c>
      <c r="H59" s="10">
        <v>9.7999999999999997E-5</v>
      </c>
      <c r="I59" s="49">
        <f t="shared" si="1"/>
        <v>100</v>
      </c>
      <c r="J59" s="40"/>
      <c r="K59" t="s">
        <v>12</v>
      </c>
      <c r="L59">
        <f t="shared" si="2"/>
        <v>273</v>
      </c>
      <c r="M59">
        <v>270</v>
      </c>
    </row>
    <row r="60" spans="1:13" x14ac:dyDescent="0.2">
      <c r="A60" s="3">
        <v>43389</v>
      </c>
      <c r="B60" s="3">
        <f>A60+1</f>
        <v>43390</v>
      </c>
      <c r="C60" s="3">
        <f t="shared" si="8"/>
        <v>43663</v>
      </c>
      <c r="D60" s="4">
        <v>20000000</v>
      </c>
      <c r="E60" s="4">
        <v>126500000</v>
      </c>
      <c r="F60" s="4">
        <f t="shared" si="9"/>
        <v>20000000</v>
      </c>
      <c r="G60" s="9">
        <v>100.07859999999999</v>
      </c>
      <c r="H60" s="10">
        <v>-1.0499999999999999E-3</v>
      </c>
      <c r="I60" s="49">
        <f t="shared" si="1"/>
        <v>100</v>
      </c>
      <c r="J60" s="40"/>
      <c r="K60" t="s">
        <v>12</v>
      </c>
      <c r="L60">
        <f t="shared" si="2"/>
        <v>273</v>
      </c>
      <c r="M60">
        <v>270</v>
      </c>
    </row>
    <row r="61" spans="1:13" x14ac:dyDescent="0.2">
      <c r="A61" s="3">
        <v>43445</v>
      </c>
      <c r="B61" s="3">
        <f>A61+1</f>
        <v>43446</v>
      </c>
      <c r="C61" s="3">
        <f t="shared" si="8"/>
        <v>43719</v>
      </c>
      <c r="D61" s="4">
        <v>20000000</v>
      </c>
      <c r="E61" s="4">
        <v>96000000</v>
      </c>
      <c r="F61" s="4">
        <f t="shared" si="9"/>
        <v>20000000</v>
      </c>
      <c r="G61" s="9">
        <v>100.1001</v>
      </c>
      <c r="H61" s="10">
        <v>-1.34E-3</v>
      </c>
      <c r="I61" s="49">
        <f t="shared" si="1"/>
        <v>100</v>
      </c>
      <c r="J61" s="40"/>
      <c r="K61" t="s">
        <v>12</v>
      </c>
      <c r="L61">
        <f t="shared" si="2"/>
        <v>273</v>
      </c>
      <c r="M61">
        <v>270</v>
      </c>
    </row>
    <row r="62" spans="1:13" x14ac:dyDescent="0.2">
      <c r="A62" s="19">
        <v>43760</v>
      </c>
      <c r="B62" s="19">
        <f>A62+1</f>
        <v>43761</v>
      </c>
      <c r="C62" s="19">
        <v>44035</v>
      </c>
      <c r="D62" s="20">
        <v>20000000</v>
      </c>
      <c r="E62" s="20">
        <v>51200000</v>
      </c>
      <c r="F62" s="20">
        <f t="shared" si="9"/>
        <v>20000000</v>
      </c>
      <c r="G62" s="23">
        <v>100.14700000000001</v>
      </c>
      <c r="H62" s="24">
        <v>-1.9499999999999999E-3</v>
      </c>
      <c r="I62" s="49">
        <f t="shared" si="1"/>
        <v>100</v>
      </c>
      <c r="J62" s="42"/>
      <c r="K62" t="s">
        <v>12</v>
      </c>
      <c r="L62">
        <f t="shared" si="2"/>
        <v>274</v>
      </c>
      <c r="M62">
        <v>270</v>
      </c>
    </row>
    <row r="63" spans="1:13" x14ac:dyDescent="0.2">
      <c r="A63" s="3">
        <v>44726</v>
      </c>
      <c r="B63" s="3">
        <f>A63+1</f>
        <v>44727</v>
      </c>
      <c r="C63" s="3">
        <v>45000</v>
      </c>
      <c r="D63" s="4">
        <v>50000000</v>
      </c>
      <c r="E63" s="4">
        <v>106020000</v>
      </c>
      <c r="F63" s="4">
        <f t="shared" si="9"/>
        <v>50000000</v>
      </c>
      <c r="G63" s="9">
        <v>100.0223</v>
      </c>
      <c r="H63" s="28">
        <v>-2.99E-4</v>
      </c>
      <c r="I63" s="49">
        <f t="shared" si="1"/>
        <v>100</v>
      </c>
      <c r="J63" s="43"/>
      <c r="K63" t="s">
        <v>12</v>
      </c>
      <c r="L63">
        <f t="shared" si="2"/>
        <v>273</v>
      </c>
      <c r="M63">
        <v>270</v>
      </c>
    </row>
    <row r="64" spans="1:13" x14ac:dyDescent="0.2">
      <c r="A64" s="1">
        <v>41807</v>
      </c>
      <c r="B64" s="1">
        <f>A64+1</f>
        <v>41808</v>
      </c>
      <c r="C64" s="1">
        <f>B64+364</f>
        <v>42172</v>
      </c>
      <c r="D64" s="2">
        <v>20000000</v>
      </c>
      <c r="E64" s="2">
        <v>68100000</v>
      </c>
      <c r="F64" s="2">
        <f>D64</f>
        <v>20000000</v>
      </c>
      <c r="G64" s="7">
        <v>99.241900000000001</v>
      </c>
      <c r="H64" s="8">
        <v>7.7000000000000002E-3</v>
      </c>
      <c r="I64" s="49">
        <f t="shared" si="1"/>
        <v>100</v>
      </c>
      <c r="J64" s="40"/>
      <c r="K64" t="s">
        <v>13</v>
      </c>
      <c r="L64">
        <f t="shared" si="2"/>
        <v>364</v>
      </c>
      <c r="M64">
        <v>360</v>
      </c>
    </row>
    <row r="65" spans="1:13" x14ac:dyDescent="0.2">
      <c r="A65" s="3">
        <v>42262</v>
      </c>
      <c r="B65" s="3">
        <f>A65+1</f>
        <v>42263</v>
      </c>
      <c r="C65" s="3">
        <f t="shared" ref="C65:C70" si="10">B65+364</f>
        <v>42627</v>
      </c>
      <c r="D65" s="4">
        <v>20000000</v>
      </c>
      <c r="E65" s="4">
        <v>67000000</v>
      </c>
      <c r="F65" s="4">
        <f t="shared" ref="F65:F70" si="11">D65</f>
        <v>20000000</v>
      </c>
      <c r="G65" s="9">
        <v>99.555899999999994</v>
      </c>
      <c r="H65" s="10">
        <v>4.4999999999999997E-3</v>
      </c>
      <c r="I65" s="49">
        <f t="shared" si="1"/>
        <v>100</v>
      </c>
      <c r="J65" s="40"/>
      <c r="K65" t="s">
        <v>13</v>
      </c>
      <c r="L65">
        <f t="shared" si="2"/>
        <v>364</v>
      </c>
      <c r="M65">
        <v>360</v>
      </c>
    </row>
    <row r="66" spans="1:13" x14ac:dyDescent="0.2">
      <c r="A66" s="3">
        <v>42696</v>
      </c>
      <c r="B66" s="3">
        <f>A66+1</f>
        <v>42697</v>
      </c>
      <c r="C66" s="3">
        <f t="shared" si="10"/>
        <v>43061</v>
      </c>
      <c r="D66" s="4">
        <v>20000000</v>
      </c>
      <c r="E66" s="4">
        <v>15800000</v>
      </c>
      <c r="F66" s="4">
        <v>20000000</v>
      </c>
      <c r="G66" s="9">
        <v>100.0282</v>
      </c>
      <c r="H66" s="10">
        <v>-2.7999999999999998E-4</v>
      </c>
      <c r="I66" s="49">
        <f t="shared" si="1"/>
        <v>100</v>
      </c>
      <c r="J66" s="40"/>
      <c r="K66" t="s">
        <v>13</v>
      </c>
      <c r="L66">
        <f t="shared" si="2"/>
        <v>364</v>
      </c>
      <c r="M66">
        <v>360</v>
      </c>
    </row>
    <row r="67" spans="1:13" x14ac:dyDescent="0.2">
      <c r="A67" s="3">
        <v>43046</v>
      </c>
      <c r="B67" s="3">
        <f>A67+1</f>
        <v>43047</v>
      </c>
      <c r="C67" s="3">
        <f t="shared" si="10"/>
        <v>43411</v>
      </c>
      <c r="D67" s="4">
        <v>20000000</v>
      </c>
      <c r="E67" s="4">
        <v>93500000</v>
      </c>
      <c r="F67" s="4">
        <f t="shared" si="11"/>
        <v>20000000</v>
      </c>
      <c r="G67" s="9">
        <v>99.971500000000006</v>
      </c>
      <c r="H67" s="10">
        <v>2.9999999999999997E-4</v>
      </c>
      <c r="I67" s="49">
        <f t="shared" ref="I67:I108" si="12">MROUND(G67,100)</f>
        <v>100</v>
      </c>
      <c r="J67" s="40"/>
      <c r="K67" t="s">
        <v>13</v>
      </c>
      <c r="L67">
        <f t="shared" ref="L67:L108" si="13">C67-B67</f>
        <v>364</v>
      </c>
      <c r="M67">
        <v>360</v>
      </c>
    </row>
    <row r="68" spans="1:13" x14ac:dyDescent="0.2">
      <c r="A68" s="3">
        <v>43067</v>
      </c>
      <c r="B68" s="3">
        <f>A68+1</f>
        <v>43068</v>
      </c>
      <c r="C68" s="3">
        <f t="shared" si="10"/>
        <v>43432</v>
      </c>
      <c r="D68" s="4">
        <v>20000000</v>
      </c>
      <c r="E68" s="4">
        <v>62500000</v>
      </c>
      <c r="F68" s="4">
        <f t="shared" si="11"/>
        <v>20000000</v>
      </c>
      <c r="G68" s="9">
        <v>99.983000000000004</v>
      </c>
      <c r="H68" s="10">
        <v>1.7000000000000001E-4</v>
      </c>
      <c r="I68" s="49">
        <f t="shared" si="12"/>
        <v>100</v>
      </c>
      <c r="J68" s="40"/>
      <c r="K68" t="s">
        <v>13</v>
      </c>
      <c r="L68">
        <f t="shared" si="13"/>
        <v>364</v>
      </c>
      <c r="M68">
        <v>360</v>
      </c>
    </row>
    <row r="69" spans="1:13" x14ac:dyDescent="0.2">
      <c r="A69" s="19">
        <v>44012</v>
      </c>
      <c r="B69" s="19">
        <f>A69+1</f>
        <v>44013</v>
      </c>
      <c r="C69" s="19">
        <f t="shared" si="10"/>
        <v>44377</v>
      </c>
      <c r="D69" s="20">
        <v>50000000</v>
      </c>
      <c r="E69" s="20">
        <v>121010000</v>
      </c>
      <c r="F69" s="20">
        <f t="shared" si="11"/>
        <v>50000000</v>
      </c>
      <c r="G69" s="23">
        <v>99.891800000000003</v>
      </c>
      <c r="H69" s="29">
        <v>1.09E-3</v>
      </c>
      <c r="I69" s="49">
        <f t="shared" si="12"/>
        <v>100</v>
      </c>
      <c r="J69" s="44"/>
      <c r="K69" t="s">
        <v>13</v>
      </c>
      <c r="L69">
        <f t="shared" si="13"/>
        <v>364</v>
      </c>
      <c r="M69">
        <v>360</v>
      </c>
    </row>
    <row r="70" spans="1:13" x14ac:dyDescent="0.2">
      <c r="A70" s="21">
        <v>44369</v>
      </c>
      <c r="B70" s="21">
        <f>A70+1</f>
        <v>44370</v>
      </c>
      <c r="C70" s="21">
        <f t="shared" si="10"/>
        <v>44734</v>
      </c>
      <c r="D70" s="22">
        <v>50000000</v>
      </c>
      <c r="E70" s="22">
        <v>165010000</v>
      </c>
      <c r="F70" s="22">
        <f t="shared" si="11"/>
        <v>50000000</v>
      </c>
      <c r="G70" s="25">
        <v>100.002</v>
      </c>
      <c r="H70" s="26">
        <v>-2.0000000000000002E-5</v>
      </c>
      <c r="I70" s="49">
        <f t="shared" si="12"/>
        <v>100</v>
      </c>
      <c r="J70" s="42"/>
      <c r="K70" t="s">
        <v>13</v>
      </c>
      <c r="L70">
        <f t="shared" si="13"/>
        <v>364</v>
      </c>
      <c r="M70">
        <v>360</v>
      </c>
    </row>
    <row r="71" spans="1:13" x14ac:dyDescent="0.2">
      <c r="A71" s="19">
        <v>41177</v>
      </c>
      <c r="B71" s="19">
        <v>41178</v>
      </c>
      <c r="C71" s="19">
        <v>41908</v>
      </c>
      <c r="D71" s="20">
        <v>20000000</v>
      </c>
      <c r="E71" s="20">
        <v>31315000</v>
      </c>
      <c r="F71" s="20">
        <v>20000000</v>
      </c>
      <c r="G71" s="30">
        <v>99.996899999999997</v>
      </c>
      <c r="H71" s="31">
        <v>4.3020000000000003E-2</v>
      </c>
      <c r="I71" s="49">
        <f t="shared" si="12"/>
        <v>100</v>
      </c>
      <c r="J71" s="45">
        <v>4.2999999999999997E-2</v>
      </c>
      <c r="K71" t="s">
        <v>14</v>
      </c>
      <c r="L71">
        <f t="shared" si="13"/>
        <v>730</v>
      </c>
      <c r="M71">
        <v>720</v>
      </c>
    </row>
    <row r="72" spans="1:13" x14ac:dyDescent="0.2">
      <c r="A72" s="3">
        <v>44754</v>
      </c>
      <c r="B72" s="3">
        <f>SUM(A72+1)</f>
        <v>44755</v>
      </c>
      <c r="C72" s="3">
        <v>45486</v>
      </c>
      <c r="D72" s="4">
        <v>40000000</v>
      </c>
      <c r="E72" s="4">
        <v>41000000</v>
      </c>
      <c r="F72" s="4">
        <v>40000000</v>
      </c>
      <c r="G72" s="32">
        <v>99.968299999999999</v>
      </c>
      <c r="H72" s="33">
        <v>2.2349999999999998E-2</v>
      </c>
      <c r="I72" s="49">
        <f t="shared" si="12"/>
        <v>100</v>
      </c>
      <c r="J72" s="46">
        <v>2.1999999999999999E-2</v>
      </c>
      <c r="K72" t="s">
        <v>14</v>
      </c>
      <c r="L72">
        <f t="shared" si="13"/>
        <v>731</v>
      </c>
      <c r="M72">
        <v>720</v>
      </c>
    </row>
    <row r="73" spans="1:13" x14ac:dyDescent="0.2">
      <c r="A73" s="19">
        <v>41058</v>
      </c>
      <c r="B73" s="19">
        <v>41059</v>
      </c>
      <c r="C73" s="19">
        <v>42154</v>
      </c>
      <c r="D73" s="20">
        <v>80000000</v>
      </c>
      <c r="E73" s="20">
        <v>108865000</v>
      </c>
      <c r="F73" s="20">
        <v>80000000</v>
      </c>
      <c r="G73" s="30">
        <v>99.979900000000001</v>
      </c>
      <c r="H73" s="31">
        <v>5.2569999999999999E-2</v>
      </c>
      <c r="I73" s="49">
        <f t="shared" si="12"/>
        <v>100</v>
      </c>
      <c r="J73" s="45">
        <v>5.2499999999999998E-2</v>
      </c>
      <c r="K73" t="s">
        <v>15</v>
      </c>
      <c r="L73">
        <f t="shared" si="13"/>
        <v>1095</v>
      </c>
      <c r="M73">
        <v>1000</v>
      </c>
    </row>
    <row r="74" spans="1:13" x14ac:dyDescent="0.2">
      <c r="A74" s="19">
        <v>41631</v>
      </c>
      <c r="B74" s="19">
        <f>A74+1</f>
        <v>41632</v>
      </c>
      <c r="C74" s="19">
        <v>42728</v>
      </c>
      <c r="D74" s="20">
        <v>40000000</v>
      </c>
      <c r="E74" s="20">
        <v>58496000</v>
      </c>
      <c r="F74" s="20">
        <v>40000000</v>
      </c>
      <c r="G74" s="30">
        <v>99.943299999999994</v>
      </c>
      <c r="H74" s="31">
        <v>4.5699999999999998E-2</v>
      </c>
      <c r="I74" s="49">
        <f t="shared" si="12"/>
        <v>100</v>
      </c>
      <c r="J74" s="45">
        <v>4.5499999999999999E-2</v>
      </c>
      <c r="K74" t="s">
        <v>15</v>
      </c>
      <c r="L74">
        <f t="shared" si="13"/>
        <v>1096</v>
      </c>
      <c r="M74">
        <v>1000</v>
      </c>
    </row>
    <row r="75" spans="1:13" x14ac:dyDescent="0.2">
      <c r="A75" s="19">
        <v>41884</v>
      </c>
      <c r="B75" s="19">
        <v>41885</v>
      </c>
      <c r="C75" s="19">
        <v>42981</v>
      </c>
      <c r="D75" s="20">
        <v>50000000</v>
      </c>
      <c r="E75" s="20">
        <v>83600000</v>
      </c>
      <c r="F75" s="20">
        <v>50000000</v>
      </c>
      <c r="G75" s="30">
        <v>99.98</v>
      </c>
      <c r="H75" s="31">
        <v>4.2079999999999999E-2</v>
      </c>
      <c r="I75" s="49">
        <f t="shared" si="12"/>
        <v>100</v>
      </c>
      <c r="J75" s="45">
        <v>4.2000000000000003E-2</v>
      </c>
      <c r="K75" t="s">
        <v>15</v>
      </c>
      <c r="L75">
        <f t="shared" si="13"/>
        <v>1096</v>
      </c>
      <c r="M75">
        <v>1000</v>
      </c>
    </row>
    <row r="76" spans="1:13" x14ac:dyDescent="0.2">
      <c r="A76" s="19">
        <v>41975</v>
      </c>
      <c r="B76" s="19">
        <f>A76+1</f>
        <v>41976</v>
      </c>
      <c r="C76" s="19">
        <v>43072</v>
      </c>
      <c r="D76" s="20">
        <v>40000000</v>
      </c>
      <c r="E76" s="20">
        <v>58445000</v>
      </c>
      <c r="F76" s="20">
        <v>40000000</v>
      </c>
      <c r="G76" s="30">
        <v>99.962299999999999</v>
      </c>
      <c r="H76" s="31">
        <v>3.95E-2</v>
      </c>
      <c r="I76" s="49">
        <f t="shared" si="12"/>
        <v>100</v>
      </c>
      <c r="J76" s="45">
        <v>3.95E-2</v>
      </c>
      <c r="K76" t="s">
        <v>15</v>
      </c>
      <c r="L76">
        <f t="shared" si="13"/>
        <v>1096</v>
      </c>
      <c r="M76">
        <v>1000</v>
      </c>
    </row>
    <row r="77" spans="1:13" x14ac:dyDescent="0.2">
      <c r="A77" s="19">
        <v>42136</v>
      </c>
      <c r="B77" s="19">
        <f>A77+1</f>
        <v>42137</v>
      </c>
      <c r="C77" s="19">
        <v>43233</v>
      </c>
      <c r="D77" s="20">
        <v>30000000</v>
      </c>
      <c r="E77" s="20">
        <v>80934000</v>
      </c>
      <c r="F77" s="20">
        <v>30000000</v>
      </c>
      <c r="G77" s="30">
        <v>99.981200000000001</v>
      </c>
      <c r="H77" s="31">
        <v>3.1570000000000001E-2</v>
      </c>
      <c r="I77" s="49">
        <f t="shared" si="12"/>
        <v>100</v>
      </c>
      <c r="J77" s="45">
        <v>3.15E-2</v>
      </c>
      <c r="K77" t="s">
        <v>15</v>
      </c>
      <c r="L77">
        <f t="shared" si="13"/>
        <v>1096</v>
      </c>
      <c r="M77">
        <v>1000</v>
      </c>
    </row>
    <row r="78" spans="1:13" x14ac:dyDescent="0.2">
      <c r="A78" s="19">
        <v>42157</v>
      </c>
      <c r="B78" s="19">
        <f>A78+1</f>
        <v>42158</v>
      </c>
      <c r="C78" s="19">
        <v>43254</v>
      </c>
      <c r="D78" s="20">
        <v>30000000</v>
      </c>
      <c r="E78" s="20">
        <v>62634000</v>
      </c>
      <c r="F78" s="20">
        <f>D78</f>
        <v>30000000</v>
      </c>
      <c r="G78" s="30">
        <v>99.912700000000001</v>
      </c>
      <c r="H78" s="31">
        <v>2.8330000000000001E-2</v>
      </c>
      <c r="I78" s="49">
        <f t="shared" si="12"/>
        <v>100</v>
      </c>
      <c r="J78" s="45">
        <v>2.8000000000000001E-2</v>
      </c>
      <c r="K78" t="s">
        <v>15</v>
      </c>
      <c r="L78">
        <f t="shared" si="13"/>
        <v>1096</v>
      </c>
      <c r="M78">
        <v>1000</v>
      </c>
    </row>
    <row r="79" spans="1:13" x14ac:dyDescent="0.2">
      <c r="A79" s="19">
        <v>42355</v>
      </c>
      <c r="B79" s="19">
        <f>A79+1</f>
        <v>42356</v>
      </c>
      <c r="C79" s="19">
        <v>43452</v>
      </c>
      <c r="D79" s="20">
        <v>60000000</v>
      </c>
      <c r="E79" s="20">
        <v>93950000</v>
      </c>
      <c r="F79" s="20">
        <f t="shared" ref="F79:F80" si="14">D79</f>
        <v>60000000</v>
      </c>
      <c r="G79" s="30">
        <v>99.971800000000002</v>
      </c>
      <c r="H79" s="31">
        <v>2.2110000000000001E-2</v>
      </c>
      <c r="I79" s="49">
        <f t="shared" si="12"/>
        <v>100</v>
      </c>
      <c r="J79" s="45">
        <v>2.1999999999999999E-2</v>
      </c>
      <c r="K79" t="s">
        <v>15</v>
      </c>
      <c r="L79">
        <f t="shared" si="13"/>
        <v>1096</v>
      </c>
      <c r="M79">
        <v>1000</v>
      </c>
    </row>
    <row r="80" spans="1:13" x14ac:dyDescent="0.2">
      <c r="A80" s="19">
        <v>42731</v>
      </c>
      <c r="B80" s="19">
        <f>A80+1</f>
        <v>42732</v>
      </c>
      <c r="C80" s="19">
        <v>43827</v>
      </c>
      <c r="D80" s="20">
        <v>40000000</v>
      </c>
      <c r="E80" s="20">
        <v>99564000</v>
      </c>
      <c r="F80" s="20">
        <f t="shared" si="14"/>
        <v>40000000</v>
      </c>
      <c r="G80" s="30">
        <v>99.881399999999999</v>
      </c>
      <c r="H80" s="31">
        <v>2.9919999999999999E-2</v>
      </c>
      <c r="I80" s="49">
        <f t="shared" si="12"/>
        <v>100</v>
      </c>
      <c r="J80" s="45">
        <v>2.9499999999999998E-2</v>
      </c>
      <c r="K80" t="s">
        <v>15</v>
      </c>
      <c r="L80">
        <f t="shared" si="13"/>
        <v>1095</v>
      </c>
      <c r="M80">
        <v>1000</v>
      </c>
    </row>
    <row r="81" spans="1:13" x14ac:dyDescent="0.2">
      <c r="A81" s="19">
        <v>43732</v>
      </c>
      <c r="B81" s="19">
        <v>43733</v>
      </c>
      <c r="C81" s="19">
        <v>44829</v>
      </c>
      <c r="D81" s="20">
        <v>30000000</v>
      </c>
      <c r="E81" s="20">
        <v>127250000</v>
      </c>
      <c r="F81" s="20">
        <v>30000000</v>
      </c>
      <c r="G81" s="30">
        <v>99.860399999999998</v>
      </c>
      <c r="H81" s="31">
        <v>9.6699999999999998E-4</v>
      </c>
      <c r="I81" s="49">
        <f t="shared" si="12"/>
        <v>100</v>
      </c>
      <c r="J81" s="45">
        <v>5.0000000000000001E-4</v>
      </c>
      <c r="K81" t="s">
        <v>15</v>
      </c>
      <c r="L81">
        <f t="shared" si="13"/>
        <v>1096</v>
      </c>
      <c r="M81">
        <v>1000</v>
      </c>
    </row>
    <row r="82" spans="1:13" x14ac:dyDescent="0.2">
      <c r="A82" s="19">
        <v>43802</v>
      </c>
      <c r="B82" s="19">
        <v>43803</v>
      </c>
      <c r="C82" s="19">
        <v>44899</v>
      </c>
      <c r="D82" s="20">
        <v>40000000</v>
      </c>
      <c r="E82" s="20">
        <v>92001000</v>
      </c>
      <c r="F82" s="20">
        <v>40000000</v>
      </c>
      <c r="G82" s="30">
        <v>99.971900000000005</v>
      </c>
      <c r="H82" s="31">
        <v>5.9000000000000003E-4</v>
      </c>
      <c r="I82" s="49">
        <f t="shared" si="12"/>
        <v>100</v>
      </c>
      <c r="J82" s="45">
        <v>5.0000000000000001E-4</v>
      </c>
      <c r="K82" t="s">
        <v>15</v>
      </c>
      <c r="L82">
        <f t="shared" si="13"/>
        <v>1096</v>
      </c>
      <c r="M82">
        <v>1000</v>
      </c>
    </row>
    <row r="83" spans="1:13" x14ac:dyDescent="0.2">
      <c r="A83" s="19">
        <v>41086</v>
      </c>
      <c r="B83" s="19">
        <v>41087</v>
      </c>
      <c r="C83" s="19">
        <v>42913</v>
      </c>
      <c r="D83" s="20">
        <v>30000000</v>
      </c>
      <c r="E83" s="20">
        <v>42365000</v>
      </c>
      <c r="F83" s="20">
        <v>30000000</v>
      </c>
      <c r="G83" s="30">
        <v>99.819900000000004</v>
      </c>
      <c r="H83" s="31">
        <v>6.1420000000000002E-2</v>
      </c>
      <c r="I83" s="49">
        <f t="shared" si="12"/>
        <v>100</v>
      </c>
      <c r="J83" s="45">
        <v>6.0999999999999999E-2</v>
      </c>
      <c r="K83" t="s">
        <v>16</v>
      </c>
      <c r="L83">
        <f t="shared" si="13"/>
        <v>1826</v>
      </c>
      <c r="M83">
        <v>1800</v>
      </c>
    </row>
    <row r="84" spans="1:13" x14ac:dyDescent="0.2">
      <c r="A84" s="19">
        <v>41926</v>
      </c>
      <c r="B84" s="19">
        <f>A84+1</f>
        <v>41927</v>
      </c>
      <c r="C84" s="19">
        <v>43753</v>
      </c>
      <c r="D84" s="20">
        <v>50000000</v>
      </c>
      <c r="E84" s="20">
        <v>67100000</v>
      </c>
      <c r="F84" s="20">
        <v>50000000</v>
      </c>
      <c r="G84" s="30">
        <v>99.938900000000004</v>
      </c>
      <c r="H84" s="31">
        <v>5.0650000000000001E-2</v>
      </c>
      <c r="I84" s="49">
        <f t="shared" si="12"/>
        <v>100</v>
      </c>
      <c r="J84" s="45">
        <v>5.0500000000000003E-2</v>
      </c>
      <c r="K84" t="s">
        <v>16</v>
      </c>
      <c r="L84">
        <f t="shared" si="13"/>
        <v>1826</v>
      </c>
      <c r="M84">
        <v>1800</v>
      </c>
    </row>
    <row r="85" spans="1:13" x14ac:dyDescent="0.2">
      <c r="A85" s="27">
        <v>42234</v>
      </c>
      <c r="B85" s="27">
        <f>A85+1</f>
        <v>42235</v>
      </c>
      <c r="C85" s="27">
        <v>44062</v>
      </c>
      <c r="D85" s="34">
        <v>20000000</v>
      </c>
      <c r="E85" s="34">
        <v>58560000</v>
      </c>
      <c r="F85" s="34">
        <f>D85</f>
        <v>20000000</v>
      </c>
      <c r="G85" s="35">
        <v>99.948899999999995</v>
      </c>
      <c r="H85" s="36">
        <v>3.3169999999999998E-2</v>
      </c>
      <c r="I85" s="49">
        <f t="shared" si="12"/>
        <v>100</v>
      </c>
      <c r="J85" s="47">
        <v>3.3000000000000002E-2</v>
      </c>
      <c r="K85" t="s">
        <v>16</v>
      </c>
      <c r="L85">
        <f t="shared" si="13"/>
        <v>1827</v>
      </c>
      <c r="M85">
        <v>1800</v>
      </c>
    </row>
    <row r="86" spans="1:13" x14ac:dyDescent="0.2">
      <c r="A86" s="27">
        <v>42297</v>
      </c>
      <c r="B86" s="27">
        <f>A86+1</f>
        <v>42298</v>
      </c>
      <c r="C86" s="27">
        <v>44125</v>
      </c>
      <c r="D86" s="34">
        <v>30000000</v>
      </c>
      <c r="E86" s="34">
        <v>61300000</v>
      </c>
      <c r="F86" s="34">
        <f>D86</f>
        <v>30000000</v>
      </c>
      <c r="G86" s="35">
        <v>99.978899999999996</v>
      </c>
      <c r="H86" s="36">
        <v>3.056E-2</v>
      </c>
      <c r="I86" s="49">
        <f t="shared" si="12"/>
        <v>100</v>
      </c>
      <c r="J86" s="47">
        <v>3.0499999999999999E-2</v>
      </c>
      <c r="K86" t="s">
        <v>16</v>
      </c>
      <c r="L86">
        <f t="shared" si="13"/>
        <v>1827</v>
      </c>
      <c r="M86">
        <v>1800</v>
      </c>
    </row>
    <row r="87" spans="1:13" x14ac:dyDescent="0.2">
      <c r="A87" s="27">
        <v>42346</v>
      </c>
      <c r="B87" s="27">
        <f>A87+1</f>
        <v>42347</v>
      </c>
      <c r="C87" s="27">
        <v>44174</v>
      </c>
      <c r="D87" s="34">
        <v>70000000</v>
      </c>
      <c r="E87" s="34">
        <v>142600000</v>
      </c>
      <c r="F87" s="34">
        <f t="shared" ref="F87:F94" si="15">D87</f>
        <v>70000000</v>
      </c>
      <c r="G87" s="35">
        <v>99.979900000000001</v>
      </c>
      <c r="H87" s="36">
        <v>2.7050000000000001E-2</v>
      </c>
      <c r="I87" s="49">
        <f t="shared" si="12"/>
        <v>100</v>
      </c>
      <c r="J87" s="47">
        <v>2.7E-2</v>
      </c>
      <c r="K87" t="s">
        <v>16</v>
      </c>
      <c r="L87">
        <f t="shared" si="13"/>
        <v>1827</v>
      </c>
      <c r="M87">
        <v>1800</v>
      </c>
    </row>
    <row r="88" spans="1:13" x14ac:dyDescent="0.2">
      <c r="A88" s="19">
        <v>42514</v>
      </c>
      <c r="B88" s="19">
        <f>A88+1</f>
        <v>42515</v>
      </c>
      <c r="C88" s="19">
        <v>44341</v>
      </c>
      <c r="D88" s="20">
        <v>40000000</v>
      </c>
      <c r="E88" s="20">
        <v>100000000</v>
      </c>
      <c r="F88" s="20">
        <f t="shared" si="15"/>
        <v>40000000</v>
      </c>
      <c r="G88" s="30">
        <v>99.902199999999993</v>
      </c>
      <c r="H88" s="31">
        <v>1.8710000000000001E-2</v>
      </c>
      <c r="I88" s="49">
        <f t="shared" si="12"/>
        <v>100</v>
      </c>
      <c r="J88" s="45">
        <v>1.8499999999999999E-2</v>
      </c>
      <c r="K88" t="s">
        <v>16</v>
      </c>
      <c r="L88">
        <f t="shared" si="13"/>
        <v>1826</v>
      </c>
      <c r="M88">
        <v>1800</v>
      </c>
    </row>
    <row r="89" spans="1:13" x14ac:dyDescent="0.2">
      <c r="A89" s="19">
        <v>42724</v>
      </c>
      <c r="B89" s="19">
        <f>A89+1</f>
        <v>42725</v>
      </c>
      <c r="C89" s="19">
        <v>44551</v>
      </c>
      <c r="D89" s="20">
        <v>60000000</v>
      </c>
      <c r="E89" s="20">
        <v>85080000</v>
      </c>
      <c r="F89" s="20">
        <f t="shared" si="15"/>
        <v>60000000</v>
      </c>
      <c r="G89" s="30">
        <v>99.997600000000006</v>
      </c>
      <c r="H89" s="31">
        <v>3.4229999999999997E-2</v>
      </c>
      <c r="I89" s="49">
        <f t="shared" si="12"/>
        <v>100</v>
      </c>
      <c r="J89" s="45">
        <v>3.4000000000000002E-2</v>
      </c>
      <c r="K89" t="s">
        <v>16</v>
      </c>
      <c r="L89">
        <f t="shared" si="13"/>
        <v>1826</v>
      </c>
      <c r="M89">
        <v>1800</v>
      </c>
    </row>
    <row r="90" spans="1:13" x14ac:dyDescent="0.2">
      <c r="A90" s="3">
        <v>43096</v>
      </c>
      <c r="B90" s="3">
        <f>A90+1</f>
        <v>43097</v>
      </c>
      <c r="C90" s="3">
        <v>44923</v>
      </c>
      <c r="D90" s="4">
        <v>30000000</v>
      </c>
      <c r="E90" s="4">
        <v>100470000</v>
      </c>
      <c r="F90" s="4">
        <f t="shared" si="15"/>
        <v>30000000</v>
      </c>
      <c r="G90" s="32">
        <v>99.997200000000007</v>
      </c>
      <c r="H90" s="37">
        <v>1.2E-2</v>
      </c>
      <c r="I90" s="49">
        <f t="shared" si="12"/>
        <v>100</v>
      </c>
      <c r="J90" s="48">
        <v>1.2E-2</v>
      </c>
      <c r="K90" t="s">
        <v>16</v>
      </c>
      <c r="L90">
        <f t="shared" si="13"/>
        <v>1826</v>
      </c>
      <c r="M90">
        <v>1800</v>
      </c>
    </row>
    <row r="91" spans="1:13" x14ac:dyDescent="0.2">
      <c r="A91" s="3">
        <v>43438</v>
      </c>
      <c r="B91" s="3">
        <f>A91+1</f>
        <v>43439</v>
      </c>
      <c r="C91" s="3">
        <v>45265</v>
      </c>
      <c r="D91" s="4">
        <v>20000000</v>
      </c>
      <c r="E91" s="4">
        <v>83550000</v>
      </c>
      <c r="F91" s="4">
        <f t="shared" si="15"/>
        <v>20000000</v>
      </c>
      <c r="G91" s="32">
        <v>99.932000000000002</v>
      </c>
      <c r="H91" s="33">
        <v>9.1400000000000006E-3</v>
      </c>
      <c r="I91" s="49">
        <f t="shared" si="12"/>
        <v>100</v>
      </c>
      <c r="J91" s="46">
        <v>8.9999999999999993E-3</v>
      </c>
      <c r="K91" t="s">
        <v>16</v>
      </c>
      <c r="L91">
        <f t="shared" si="13"/>
        <v>1826</v>
      </c>
      <c r="M91">
        <v>1800</v>
      </c>
    </row>
    <row r="92" spans="1:13" x14ac:dyDescent="0.2">
      <c r="A92" s="19">
        <v>43781</v>
      </c>
      <c r="B92" s="19">
        <f>A92+1</f>
        <v>43782</v>
      </c>
      <c r="C92" s="19">
        <v>45609</v>
      </c>
      <c r="D92" s="20">
        <v>30000000</v>
      </c>
      <c r="E92" s="20">
        <v>77000000</v>
      </c>
      <c r="F92" s="20">
        <f t="shared" si="15"/>
        <v>30000000</v>
      </c>
      <c r="G92" s="30">
        <v>99.918199999999999</v>
      </c>
      <c r="H92" s="31">
        <v>2.1700000000000001E-3</v>
      </c>
      <c r="I92" s="49">
        <f t="shared" si="12"/>
        <v>100</v>
      </c>
      <c r="J92" s="45">
        <v>2E-3</v>
      </c>
      <c r="K92" t="s">
        <v>16</v>
      </c>
      <c r="L92">
        <f t="shared" si="13"/>
        <v>1827</v>
      </c>
      <c r="M92">
        <v>1800</v>
      </c>
    </row>
    <row r="93" spans="1:13" x14ac:dyDescent="0.2">
      <c r="A93" s="19">
        <v>44005</v>
      </c>
      <c r="B93" s="19">
        <f>A93+1</f>
        <v>44006</v>
      </c>
      <c r="C93" s="19">
        <v>45832</v>
      </c>
      <c r="D93" s="20">
        <v>30000000</v>
      </c>
      <c r="E93" s="20">
        <v>81000000</v>
      </c>
      <c r="F93" s="20">
        <f t="shared" si="15"/>
        <v>30000000</v>
      </c>
      <c r="G93" s="30">
        <v>99.901200000000003</v>
      </c>
      <c r="H93" s="31">
        <v>1.0200000000000001E-2</v>
      </c>
      <c r="I93" s="49">
        <f t="shared" si="12"/>
        <v>100</v>
      </c>
      <c r="J93" s="45">
        <v>0.01</v>
      </c>
      <c r="K93" t="s">
        <v>16</v>
      </c>
      <c r="L93">
        <f t="shared" si="13"/>
        <v>1826</v>
      </c>
      <c r="M93">
        <v>1800</v>
      </c>
    </row>
    <row r="94" spans="1:13" x14ac:dyDescent="0.2">
      <c r="A94" s="19">
        <v>44082</v>
      </c>
      <c r="B94" s="19">
        <f>A94+1</f>
        <v>44083</v>
      </c>
      <c r="C94" s="19">
        <v>45909</v>
      </c>
      <c r="D94" s="20">
        <v>40000000</v>
      </c>
      <c r="E94" s="20">
        <v>90279000</v>
      </c>
      <c r="F94" s="20">
        <f t="shared" si="15"/>
        <v>40000000</v>
      </c>
      <c r="G94" s="30">
        <v>99.996700000000004</v>
      </c>
      <c r="H94" s="31">
        <v>8.5070000000000007E-3</v>
      </c>
      <c r="I94" s="49">
        <f t="shared" si="12"/>
        <v>100</v>
      </c>
      <c r="J94" s="45">
        <v>8.5000000000000006E-3</v>
      </c>
      <c r="K94" t="s">
        <v>16</v>
      </c>
      <c r="L94">
        <f t="shared" si="13"/>
        <v>1826</v>
      </c>
      <c r="M94">
        <v>1800</v>
      </c>
    </row>
    <row r="95" spans="1:13" x14ac:dyDescent="0.2">
      <c r="A95" s="19">
        <v>44026</v>
      </c>
      <c r="B95" s="19">
        <f>A95+1</f>
        <v>44027</v>
      </c>
      <c r="C95" s="19">
        <v>46218</v>
      </c>
      <c r="D95" s="20">
        <v>50000000</v>
      </c>
      <c r="E95" s="20">
        <v>64500000</v>
      </c>
      <c r="F95" s="20">
        <f>D95</f>
        <v>50000000</v>
      </c>
      <c r="G95" s="23">
        <v>99.930199999999999</v>
      </c>
      <c r="H95" s="31">
        <v>9.6299999999999997E-3</v>
      </c>
      <c r="I95" s="49">
        <f t="shared" si="12"/>
        <v>100</v>
      </c>
      <c r="J95" s="45">
        <v>9.4999999999999998E-3</v>
      </c>
      <c r="K95" t="s">
        <v>17</v>
      </c>
      <c r="L95">
        <f t="shared" si="13"/>
        <v>2191</v>
      </c>
      <c r="M95">
        <v>2160</v>
      </c>
    </row>
    <row r="96" spans="1:13" x14ac:dyDescent="0.2">
      <c r="A96" s="19">
        <v>44376</v>
      </c>
      <c r="B96" s="19">
        <v>44377</v>
      </c>
      <c r="C96" s="19">
        <v>46568</v>
      </c>
      <c r="D96" s="20">
        <v>30000000</v>
      </c>
      <c r="E96" s="20">
        <v>68000000</v>
      </c>
      <c r="F96" s="20">
        <v>30000000</v>
      </c>
      <c r="G96" s="23">
        <v>99.744600000000005</v>
      </c>
      <c r="H96" s="31">
        <v>7.9399999999999991E-3</v>
      </c>
      <c r="I96" s="49">
        <f t="shared" si="12"/>
        <v>100</v>
      </c>
      <c r="J96" s="45">
        <v>7.4999999999999997E-3</v>
      </c>
      <c r="K96" t="s">
        <v>17</v>
      </c>
      <c r="L96">
        <f t="shared" si="13"/>
        <v>2191</v>
      </c>
      <c r="M96">
        <v>2160</v>
      </c>
    </row>
    <row r="97" spans="1:13" x14ac:dyDescent="0.2">
      <c r="A97" s="3">
        <v>44740</v>
      </c>
      <c r="B97" s="3">
        <f>SUM(A97+1)</f>
        <v>44741</v>
      </c>
      <c r="C97" s="3">
        <v>46933</v>
      </c>
      <c r="D97" s="4">
        <v>30000000</v>
      </c>
      <c r="E97" s="4">
        <v>39400000</v>
      </c>
      <c r="F97" s="4">
        <v>30000000</v>
      </c>
      <c r="G97" s="9">
        <v>99.881200000000007</v>
      </c>
      <c r="H97" s="33">
        <v>2.7380000000000002E-2</v>
      </c>
      <c r="I97" s="49">
        <f t="shared" si="12"/>
        <v>100</v>
      </c>
      <c r="J97" s="46">
        <v>2.7E-2</v>
      </c>
      <c r="K97" t="s">
        <v>17</v>
      </c>
      <c r="L97">
        <f t="shared" si="13"/>
        <v>2192</v>
      </c>
      <c r="M97">
        <v>2160</v>
      </c>
    </row>
    <row r="98" spans="1:13" x14ac:dyDescent="0.2">
      <c r="A98" s="3">
        <v>42334</v>
      </c>
      <c r="B98" s="3">
        <f>A98+1</f>
        <v>42335</v>
      </c>
      <c r="C98" s="3">
        <v>44892</v>
      </c>
      <c r="D98" s="4">
        <v>70000000</v>
      </c>
      <c r="E98" s="4">
        <v>132100000</v>
      </c>
      <c r="F98" s="4">
        <f>D98</f>
        <v>70000000</v>
      </c>
      <c r="G98" s="9">
        <v>99.718800000000002</v>
      </c>
      <c r="H98" s="37">
        <v>3.8989999999999997E-2</v>
      </c>
      <c r="I98" s="49">
        <f t="shared" si="12"/>
        <v>100</v>
      </c>
      <c r="J98" s="48">
        <v>3.85E-2</v>
      </c>
      <c r="K98" t="s">
        <v>19</v>
      </c>
      <c r="L98">
        <f t="shared" si="13"/>
        <v>2557</v>
      </c>
      <c r="M98">
        <v>2520</v>
      </c>
    </row>
    <row r="99" spans="1:13" x14ac:dyDescent="0.2">
      <c r="A99" s="19">
        <v>43613</v>
      </c>
      <c r="B99" s="19">
        <f>A99+1</f>
        <v>43614</v>
      </c>
      <c r="C99" s="19">
        <v>46171</v>
      </c>
      <c r="D99" s="20">
        <v>30000000</v>
      </c>
      <c r="E99" s="20">
        <v>96600000</v>
      </c>
      <c r="F99" s="20">
        <v>30000000</v>
      </c>
      <c r="G99" s="23">
        <v>99.8827</v>
      </c>
      <c r="H99" s="31">
        <v>7.6800000000000002E-3</v>
      </c>
      <c r="I99" s="49">
        <f t="shared" si="12"/>
        <v>100</v>
      </c>
      <c r="J99" s="45">
        <v>7.4999999999999997E-3</v>
      </c>
      <c r="K99" t="s">
        <v>19</v>
      </c>
      <c r="L99">
        <f t="shared" si="13"/>
        <v>2557</v>
      </c>
      <c r="M99">
        <v>2520</v>
      </c>
    </row>
    <row r="100" spans="1:13" x14ac:dyDescent="0.2">
      <c r="A100" s="19">
        <v>43753</v>
      </c>
      <c r="B100" s="19">
        <v>43754</v>
      </c>
      <c r="C100" s="19">
        <v>46311</v>
      </c>
      <c r="D100" s="20">
        <v>40000000</v>
      </c>
      <c r="E100" s="20">
        <v>107800000</v>
      </c>
      <c r="F100" s="20">
        <v>40000000</v>
      </c>
      <c r="G100" s="23">
        <v>99.684700000000007</v>
      </c>
      <c r="H100" s="31">
        <v>3.46E-3</v>
      </c>
      <c r="I100" s="49">
        <f t="shared" si="12"/>
        <v>100</v>
      </c>
      <c r="J100" s="45">
        <v>3.0000000000000001E-3</v>
      </c>
      <c r="K100" t="s">
        <v>19</v>
      </c>
      <c r="L100">
        <f t="shared" si="13"/>
        <v>2557</v>
      </c>
      <c r="M100">
        <v>2520</v>
      </c>
    </row>
    <row r="101" spans="1:13" x14ac:dyDescent="0.2">
      <c r="A101" s="19">
        <v>43963</v>
      </c>
      <c r="B101" s="19">
        <v>43964</v>
      </c>
      <c r="C101" s="19">
        <v>46520</v>
      </c>
      <c r="D101" s="20">
        <v>20000000</v>
      </c>
      <c r="E101" s="20">
        <v>44801000</v>
      </c>
      <c r="F101" s="20">
        <v>20000000</v>
      </c>
      <c r="G101" s="23">
        <v>99.845399999999998</v>
      </c>
      <c r="H101" s="31">
        <v>1.2749999999999999E-2</v>
      </c>
      <c r="I101" s="49">
        <f t="shared" si="12"/>
        <v>100</v>
      </c>
      <c r="J101" s="45">
        <v>1.2500000000000001E-2</v>
      </c>
      <c r="K101" t="s">
        <v>19</v>
      </c>
      <c r="L101">
        <f t="shared" si="13"/>
        <v>2556</v>
      </c>
      <c r="M101">
        <v>2520</v>
      </c>
    </row>
    <row r="102" spans="1:13" x14ac:dyDescent="0.2">
      <c r="A102" s="19">
        <v>44096</v>
      </c>
      <c r="B102" s="19">
        <v>44097</v>
      </c>
      <c r="C102" s="19">
        <v>46653</v>
      </c>
      <c r="D102" s="20">
        <v>50000000</v>
      </c>
      <c r="E102" s="20">
        <v>77500000</v>
      </c>
      <c r="F102" s="20">
        <v>50000000</v>
      </c>
      <c r="G102" s="23">
        <v>99.681799999999996</v>
      </c>
      <c r="H102" s="31">
        <v>1.1979999999999999E-2</v>
      </c>
      <c r="I102" s="49">
        <f t="shared" si="12"/>
        <v>100</v>
      </c>
      <c r="J102" s="45">
        <v>1.15E-2</v>
      </c>
      <c r="K102" t="s">
        <v>19</v>
      </c>
      <c r="L102">
        <f t="shared" si="13"/>
        <v>2556</v>
      </c>
      <c r="M102">
        <v>2520</v>
      </c>
    </row>
    <row r="103" spans="1:13" x14ac:dyDescent="0.2">
      <c r="A103" s="19">
        <v>44313</v>
      </c>
      <c r="B103" s="19">
        <v>44314</v>
      </c>
      <c r="C103" s="19">
        <v>46871</v>
      </c>
      <c r="D103" s="20">
        <v>30000000</v>
      </c>
      <c r="E103" s="20">
        <v>69500000</v>
      </c>
      <c r="F103" s="20">
        <v>30000000</v>
      </c>
      <c r="G103" s="23">
        <v>99.892099999999999</v>
      </c>
      <c r="H103" s="31">
        <v>1.0659999999999999E-2</v>
      </c>
      <c r="I103" s="49">
        <f t="shared" si="12"/>
        <v>100</v>
      </c>
      <c r="J103" s="45">
        <v>1.0500000000000001E-2</v>
      </c>
      <c r="K103" t="s">
        <v>19</v>
      </c>
      <c r="L103">
        <f t="shared" si="13"/>
        <v>2557</v>
      </c>
      <c r="M103">
        <v>2520</v>
      </c>
    </row>
    <row r="104" spans="1:13" x14ac:dyDescent="0.2">
      <c r="A104" s="3">
        <v>44747</v>
      </c>
      <c r="B104" s="3">
        <f>SUM(A104+1)</f>
        <v>44748</v>
      </c>
      <c r="C104" s="3">
        <v>47305</v>
      </c>
      <c r="D104" s="4">
        <v>30000000</v>
      </c>
      <c r="E104" s="4">
        <v>40700000</v>
      </c>
      <c r="F104" s="4">
        <v>30000000</v>
      </c>
      <c r="G104" s="9">
        <v>99.921700000000001</v>
      </c>
      <c r="H104" s="33">
        <v>3.4819999999999997E-2</v>
      </c>
      <c r="I104" s="49">
        <f t="shared" si="12"/>
        <v>100</v>
      </c>
      <c r="J104" s="46">
        <v>3.4500000000000003E-2</v>
      </c>
      <c r="K104" t="s">
        <v>19</v>
      </c>
      <c r="L104">
        <f t="shared" si="13"/>
        <v>2557</v>
      </c>
      <c r="M104">
        <v>2520</v>
      </c>
    </row>
    <row r="105" spans="1:13" x14ac:dyDescent="0.2">
      <c r="A105" s="19">
        <v>43655</v>
      </c>
      <c r="B105" s="19">
        <v>43656</v>
      </c>
      <c r="C105" s="19">
        <v>47309</v>
      </c>
      <c r="D105" s="20">
        <v>30000000</v>
      </c>
      <c r="E105" s="20">
        <v>72800000</v>
      </c>
      <c r="F105" s="20">
        <v>30000000</v>
      </c>
      <c r="G105" s="23">
        <v>99.536000000000001</v>
      </c>
      <c r="H105" s="38">
        <v>8.4899999999999993E-3</v>
      </c>
      <c r="I105" s="49">
        <f t="shared" si="12"/>
        <v>100</v>
      </c>
      <c r="J105" s="46">
        <v>8.0000000000000002E-3</v>
      </c>
      <c r="K105" t="s">
        <v>20</v>
      </c>
      <c r="L105">
        <f t="shared" si="13"/>
        <v>3653</v>
      </c>
      <c r="M105">
        <v>3600</v>
      </c>
    </row>
    <row r="106" spans="1:13" x14ac:dyDescent="0.2">
      <c r="A106" s="19">
        <v>44355</v>
      </c>
      <c r="B106" s="19">
        <v>44356</v>
      </c>
      <c r="C106" s="19">
        <v>48008</v>
      </c>
      <c r="D106" s="20">
        <v>30000000</v>
      </c>
      <c r="E106" s="20">
        <v>73800000</v>
      </c>
      <c r="F106" s="20">
        <v>30000000</v>
      </c>
      <c r="G106" s="23">
        <v>99.745400000000004</v>
      </c>
      <c r="H106" s="38">
        <v>1.077E-2</v>
      </c>
      <c r="I106" s="49">
        <f t="shared" si="12"/>
        <v>100</v>
      </c>
      <c r="J106" s="46">
        <v>1.0500000000000001E-2</v>
      </c>
      <c r="K106" t="s">
        <v>20</v>
      </c>
      <c r="L106">
        <f t="shared" si="13"/>
        <v>3652</v>
      </c>
      <c r="M106">
        <v>3600</v>
      </c>
    </row>
    <row r="107" spans="1:13" x14ac:dyDescent="0.2">
      <c r="A107" s="3">
        <v>44733</v>
      </c>
      <c r="B107" s="3">
        <f>SUM(A107+1)</f>
        <v>44734</v>
      </c>
      <c r="C107" s="3">
        <v>48387</v>
      </c>
      <c r="D107" s="4">
        <v>30000000</v>
      </c>
      <c r="E107" s="4">
        <v>34800000</v>
      </c>
      <c r="F107" s="4">
        <v>30000000</v>
      </c>
      <c r="G107" s="9">
        <v>99.808000000000007</v>
      </c>
      <c r="H107" s="39">
        <v>1.5869999999999999E-2</v>
      </c>
      <c r="I107" s="49">
        <f t="shared" si="12"/>
        <v>100</v>
      </c>
      <c r="J107" s="46">
        <v>1.55E-2</v>
      </c>
      <c r="K107" t="s">
        <v>20</v>
      </c>
      <c r="L107">
        <f t="shared" si="13"/>
        <v>3653</v>
      </c>
      <c r="M107">
        <v>3600</v>
      </c>
    </row>
    <row r="108" spans="1:13" x14ac:dyDescent="0.2">
      <c r="A108" s="19">
        <v>43991</v>
      </c>
      <c r="B108" s="19">
        <v>43992</v>
      </c>
      <c r="C108" s="19">
        <v>49470</v>
      </c>
      <c r="D108" s="20">
        <v>30000000</v>
      </c>
      <c r="E108" s="20">
        <v>56500000</v>
      </c>
      <c r="F108" s="20">
        <v>30000000</v>
      </c>
      <c r="G108" s="23">
        <v>99.623800000000003</v>
      </c>
      <c r="H108" s="38">
        <v>3.2329999999999998E-2</v>
      </c>
      <c r="I108" s="49">
        <f t="shared" si="12"/>
        <v>100</v>
      </c>
      <c r="J108" s="46">
        <v>3.2000000000000001E-2</v>
      </c>
      <c r="K108" t="s">
        <v>21</v>
      </c>
      <c r="L108">
        <f t="shared" si="13"/>
        <v>5478</v>
      </c>
      <c r="M108">
        <v>5400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Ramzi Chariag</dc:creator>
  <cp:lastModifiedBy>Ramzi Chariag</cp:lastModifiedBy>
  <dcterms:created xsi:type="dcterms:W3CDTF">2023-06-27T10:38:19Z</dcterms:created>
  <dcterms:modified xsi:type="dcterms:W3CDTF">2023-06-27T13:00:00Z</dcterms:modified>
</cp:coreProperties>
</file>