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ezultati aukcija obveznica" sheetId="11" r:id="rId1"/>
    <sheet name="Bonds auction results" sheetId="10" r:id="rId2"/>
  </sheets>
  <calcPr calcId="144525"/>
</workbook>
</file>

<file path=xl/calcChain.xml><?xml version="1.0" encoding="utf-8"?>
<calcChain xmlns="http://schemas.openxmlformats.org/spreadsheetml/2006/main">
  <c r="H85" i="11" l="1"/>
  <c r="F85" i="11"/>
  <c r="G85" i="11" s="1"/>
  <c r="E85" i="11"/>
  <c r="E87" i="11" s="1"/>
  <c r="G84" i="11"/>
  <c r="H78" i="11"/>
  <c r="F78" i="11"/>
  <c r="E78" i="11"/>
  <c r="G78" i="11" s="1"/>
  <c r="G77" i="11"/>
  <c r="C77" i="11"/>
  <c r="G76" i="11"/>
  <c r="G75" i="11"/>
  <c r="G68" i="11"/>
  <c r="F68" i="11"/>
  <c r="E68" i="11"/>
  <c r="G67" i="11"/>
  <c r="C67" i="11"/>
  <c r="G66" i="11"/>
  <c r="G64" i="11"/>
  <c r="G63" i="11"/>
  <c r="G62" i="11"/>
  <c r="C62" i="11"/>
  <c r="H61" i="11"/>
  <c r="H68" i="11" s="1"/>
  <c r="G61" i="11"/>
  <c r="C61" i="11"/>
  <c r="F53" i="11"/>
  <c r="E53" i="11"/>
  <c r="G53" i="11" s="1"/>
  <c r="G52" i="11"/>
  <c r="C52" i="11"/>
  <c r="G51" i="11"/>
  <c r="H50" i="11"/>
  <c r="H53" i="11" s="1"/>
  <c r="G50" i="11"/>
  <c r="C50" i="11"/>
  <c r="G44" i="11"/>
  <c r="F44" i="11"/>
  <c r="E44" i="11"/>
  <c r="H43" i="11"/>
  <c r="G43" i="11"/>
  <c r="C43" i="11"/>
  <c r="H42" i="11"/>
  <c r="G42" i="11"/>
  <c r="C42" i="11"/>
  <c r="H41" i="11"/>
  <c r="G41" i="11"/>
  <c r="C41" i="11"/>
  <c r="H40" i="11"/>
  <c r="G40" i="11"/>
  <c r="C40" i="11"/>
  <c r="H39" i="11"/>
  <c r="G39" i="11"/>
  <c r="C39" i="11"/>
  <c r="H38" i="11"/>
  <c r="G38" i="11"/>
  <c r="C38" i="11"/>
  <c r="H37" i="11"/>
  <c r="G37" i="11"/>
  <c r="C37" i="11"/>
  <c r="H36" i="11"/>
  <c r="G36" i="11"/>
  <c r="C36" i="11"/>
  <c r="H35" i="11"/>
  <c r="G35" i="11"/>
  <c r="C35" i="11"/>
  <c r="H34" i="11"/>
  <c r="H44" i="11" s="1"/>
  <c r="G34" i="11"/>
  <c r="C34" i="11"/>
  <c r="G33" i="11"/>
  <c r="C33" i="11"/>
  <c r="G25" i="11"/>
  <c r="F25" i="11"/>
  <c r="E25" i="11"/>
  <c r="G24" i="11"/>
  <c r="G23" i="11"/>
  <c r="H22" i="11"/>
  <c r="G22" i="11"/>
  <c r="C22" i="11"/>
  <c r="H21" i="11"/>
  <c r="G21" i="11"/>
  <c r="C21" i="11"/>
  <c r="H20" i="11"/>
  <c r="H25" i="11" s="1"/>
  <c r="G20" i="11"/>
  <c r="C20" i="11"/>
  <c r="G19" i="11"/>
  <c r="C19" i="11"/>
  <c r="G18" i="11"/>
  <c r="C18" i="11"/>
  <c r="G17" i="11"/>
  <c r="G16" i="11"/>
  <c r="C16" i="11"/>
  <c r="G15" i="11"/>
  <c r="H8" i="11"/>
  <c r="F8" i="11"/>
  <c r="G8" i="11" s="1"/>
  <c r="E8" i="11"/>
  <c r="G7" i="11"/>
  <c r="C7" i="11"/>
  <c r="G6" i="11"/>
  <c r="H87" i="11" l="1"/>
  <c r="F87" i="11"/>
  <c r="G87" i="11" s="1"/>
  <c r="H78" i="10"/>
  <c r="F78" i="10"/>
  <c r="E78" i="10"/>
  <c r="G77" i="10"/>
  <c r="C77" i="10"/>
  <c r="F68" i="10"/>
  <c r="G67" i="10"/>
  <c r="E68" i="10"/>
  <c r="C67" i="10"/>
  <c r="F53" i="10"/>
  <c r="E53" i="10"/>
  <c r="G52" i="10"/>
  <c r="G51" i="10"/>
  <c r="C52" i="10"/>
  <c r="H8" i="10"/>
  <c r="F8" i="10"/>
  <c r="E8" i="10"/>
  <c r="G7" i="10"/>
  <c r="C7" i="10"/>
  <c r="E25" i="10" l="1"/>
  <c r="F44" i="10"/>
  <c r="E44" i="10"/>
  <c r="G76" i="10" l="1"/>
  <c r="H85" i="10"/>
  <c r="G66" i="10" l="1"/>
  <c r="G43" i="10" l="1"/>
  <c r="H43" i="10"/>
  <c r="C43" i="10"/>
  <c r="H50" i="10" l="1"/>
  <c r="H53" i="10" s="1"/>
  <c r="G50" i="10"/>
  <c r="C50" i="10"/>
  <c r="G53" i="10" l="1"/>
  <c r="G42" i="10"/>
  <c r="H42" i="10"/>
  <c r="C42" i="10"/>
  <c r="F85" i="10" l="1"/>
  <c r="E85" i="10"/>
  <c r="E87" i="10" s="1"/>
  <c r="G84" i="10"/>
  <c r="G85" i="10" l="1"/>
  <c r="G64" i="10"/>
  <c r="F25" i="10" l="1"/>
  <c r="F87" i="10" s="1"/>
  <c r="G24" i="10"/>
  <c r="G41" i="10"/>
  <c r="H41" i="10"/>
  <c r="H34" i="10"/>
  <c r="H35" i="10"/>
  <c r="H36" i="10"/>
  <c r="H37" i="10"/>
  <c r="H38" i="10"/>
  <c r="H39" i="10"/>
  <c r="H40" i="10"/>
  <c r="C41" i="10"/>
  <c r="H61" i="10"/>
  <c r="H68" i="10" s="1"/>
  <c r="G63" i="10"/>
  <c r="G23" i="10"/>
  <c r="G75" i="10"/>
  <c r="G62" i="10"/>
  <c r="H20" i="10"/>
  <c r="H21" i="10"/>
  <c r="H22" i="10"/>
  <c r="C62" i="10"/>
  <c r="G68" i="10"/>
  <c r="G8" i="10"/>
  <c r="G6" i="10"/>
  <c r="C61" i="10"/>
  <c r="G40" i="10"/>
  <c r="G39" i="10"/>
  <c r="G38" i="10"/>
  <c r="G36" i="10"/>
  <c r="G37" i="10"/>
  <c r="G15" i="10"/>
  <c r="C16" i="10"/>
  <c r="G16" i="10"/>
  <c r="G17" i="10"/>
  <c r="C18" i="10"/>
  <c r="G18" i="10"/>
  <c r="C19" i="10"/>
  <c r="G19" i="10"/>
  <c r="C20" i="10"/>
  <c r="G20" i="10"/>
  <c r="C21" i="10"/>
  <c r="G21" i="10"/>
  <c r="C22" i="10"/>
  <c r="G22" i="10"/>
  <c r="C33" i="10"/>
  <c r="G33" i="10"/>
  <c r="C34" i="10"/>
  <c r="G34" i="10"/>
  <c r="C35" i="10"/>
  <c r="G35" i="10"/>
  <c r="C36" i="10"/>
  <c r="C37" i="10"/>
  <c r="C38" i="10"/>
  <c r="C39" i="10"/>
  <c r="C40" i="10"/>
  <c r="G61" i="10"/>
  <c r="H44" i="10" l="1"/>
  <c r="H87" i="10" s="1"/>
  <c r="G25" i="10"/>
  <c r="H25" i="10"/>
  <c r="G44" i="10"/>
  <c r="G78" i="10"/>
  <c r="G87" i="10" l="1"/>
</calcChain>
</file>

<file path=xl/sharedStrings.xml><?xml version="1.0" encoding="utf-8"?>
<sst xmlns="http://schemas.openxmlformats.org/spreadsheetml/2006/main" count="286" uniqueCount="61">
  <si>
    <t>Datum aukcije</t>
  </si>
  <si>
    <t>Datum poravnanja</t>
  </si>
  <si>
    <t>Datum dospijeća</t>
  </si>
  <si>
    <t>Ponuđeni iznos emisije</t>
  </si>
  <si>
    <t>Ukupan iznos pristiglih ponuda</t>
  </si>
  <si>
    <t>R.br.</t>
  </si>
  <si>
    <t>Stepen pokrića</t>
  </si>
  <si>
    <t>Cijena</t>
  </si>
  <si>
    <t xml:space="preserve">Cijena </t>
  </si>
  <si>
    <t>Kamatna stopa</t>
  </si>
  <si>
    <t>Ukupno Obveznice 2Y</t>
  </si>
  <si>
    <t>Obveznice 2Y</t>
  </si>
  <si>
    <t>Obveznice 3Y</t>
  </si>
  <si>
    <t>Ukupno obveznice 3Y</t>
  </si>
  <si>
    <t>Obveznice 5Y</t>
  </si>
  <si>
    <t>Ukupno Obveznice 5Y</t>
  </si>
  <si>
    <t>Ukupno obveznice 7Y</t>
  </si>
  <si>
    <t>Obveznice 7Y</t>
  </si>
  <si>
    <t>Obveznice 10Y</t>
  </si>
  <si>
    <t>Ukupno obveznice 10Y</t>
  </si>
  <si>
    <t>Kuponska stopa</t>
  </si>
  <si>
    <t>Ukupan iznos prihvaćenih ponuda</t>
  </si>
  <si>
    <t>Najviša prihvaćena cijena uz kamatnu stopu</t>
  </si>
  <si>
    <t>Najniža prihvaćena cijena uz kamatnu stopu</t>
  </si>
  <si>
    <t>Ponderisana prosječna prihvaćena cijena uz kamatnu stopu</t>
  </si>
  <si>
    <t>Sveukupno obveznice</t>
  </si>
  <si>
    <t>Izvor: Federalno ministarstvo finansija-Federalno ministarstvo financija, Sektor za upravljanje dugom</t>
  </si>
  <si>
    <t>Obveznice 15Y</t>
  </si>
  <si>
    <t>Obveznice 6Y</t>
  </si>
  <si>
    <t>Ukupno obveznice 6Y</t>
  </si>
  <si>
    <t xml:space="preserve">Auction date </t>
  </si>
  <si>
    <t>Bonds 2Y</t>
  </si>
  <si>
    <t>Settlement date</t>
  </si>
  <si>
    <t>Interest rate</t>
  </si>
  <si>
    <t>Price</t>
  </si>
  <si>
    <t>Coupon</t>
  </si>
  <si>
    <t>Maturity date</t>
  </si>
  <si>
    <t>Weighted average accepted price with interest rate</t>
  </si>
  <si>
    <t>Lowest accepted price with interest rate</t>
  </si>
  <si>
    <t>Highest accepted price with interest rate</t>
  </si>
  <si>
    <t>Total amount of accepted offers</t>
  </si>
  <si>
    <t>Total amount of received offers</t>
  </si>
  <si>
    <t>Bonds 3Y</t>
  </si>
  <si>
    <t>Bonds 5Y</t>
  </si>
  <si>
    <t>Bonds 6Y</t>
  </si>
  <si>
    <t>Bonds 7Y</t>
  </si>
  <si>
    <t>Bonds 10Y</t>
  </si>
  <si>
    <t>Bonds 15Y</t>
  </si>
  <si>
    <t>Total Bonds 2Y</t>
  </si>
  <si>
    <t>Total Bonds 3Y</t>
  </si>
  <si>
    <t>Total Bonds 5Y</t>
  </si>
  <si>
    <t>Total Bonds 6Y</t>
  </si>
  <si>
    <t>Total Bonds 7Y</t>
  </si>
  <si>
    <t>Total Bonds 10Y</t>
  </si>
  <si>
    <t>Total Bonds</t>
  </si>
  <si>
    <r>
      <rPr>
        <b/>
        <sz val="9"/>
        <color theme="1"/>
        <rFont val="Calibri"/>
        <family val="2"/>
        <charset val="238"/>
        <scheme val="minor"/>
      </rPr>
      <t>Amount offered for issue</t>
    </r>
    <r>
      <rPr>
        <b/>
        <sz val="9"/>
        <color rgb="FFFF0000"/>
        <rFont val="Calibri"/>
        <family val="2"/>
        <scheme val="minor"/>
      </rPr>
      <t xml:space="preserve">
</t>
    </r>
  </si>
  <si>
    <t xml:space="preserve"> Bid-to-cover ratio</t>
  </si>
  <si>
    <t>Source: Federal Ministry of Finance,  Sector for Debt Management</t>
  </si>
  <si>
    <t>No</t>
  </si>
  <si>
    <t>Last update: 17.03.2023.</t>
  </si>
  <si>
    <t>Posljednje ažuriranje: 17.03.2023. godine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</si>
</sst>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#,##0.0000"/>
    <numFmt numFmtId="166" formatCode="0.0000%"/>
  </numFmts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sz val="9"/>
      <name val="Calibri"/>
      <family val="2"/>
      <scheme val="minor"/>
    </font>
    <font>
      <b/>
      <sz val="9"/>
      <color theme="1"/>
      <name val="Times New Roman"/>
      <family val="1"/>
      <charset val="238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0" fontId="2" fillId="0" borderId="0" xfId="1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0" fontId="2" fillId="0" borderId="0" xfId="0" applyFont="1" applyBorder="1"/>
    <xf numFmtId="3" fontId="3" fillId="0" borderId="7" xfId="0" applyNumberFormat="1" applyFont="1" applyBorder="1"/>
    <xf numFmtId="0" fontId="2" fillId="0" borderId="7" xfId="0" applyFont="1" applyBorder="1"/>
    <xf numFmtId="0" fontId="0" fillId="0" borderId="0" xfId="0" applyBorder="1"/>
    <xf numFmtId="0" fontId="3" fillId="0" borderId="7" xfId="0" applyFont="1" applyBorder="1"/>
    <xf numFmtId="164" fontId="3" fillId="0" borderId="7" xfId="1" applyNumberFormat="1" applyFont="1" applyBorder="1" applyAlignment="1">
      <alignment horizontal="right" indent="1"/>
    </xf>
    <xf numFmtId="0" fontId="0" fillId="0" borderId="7" xfId="0" applyBorder="1"/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 applyAlignment="1">
      <alignment horizontal="right" indent="1"/>
    </xf>
    <xf numFmtId="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4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/>
    <xf numFmtId="164" fontId="2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Fill="1" applyBorder="1"/>
    <xf numFmtId="3" fontId="6" fillId="3" borderId="1" xfId="0" applyNumberFormat="1" applyFont="1" applyFill="1" applyBorder="1"/>
    <xf numFmtId="2" fontId="2" fillId="0" borderId="0" xfId="0" applyNumberFormat="1" applyFont="1" applyBorder="1" applyAlignment="1">
      <alignment horizontal="right" indent="1"/>
    </xf>
    <xf numFmtId="2" fontId="3" fillId="0" borderId="7" xfId="0" applyNumberFormat="1" applyFont="1" applyBorder="1" applyAlignment="1">
      <alignment horizontal="right" indent="1"/>
    </xf>
    <xf numFmtId="0" fontId="8" fillId="0" borderId="0" xfId="0" applyFont="1"/>
    <xf numFmtId="0" fontId="2" fillId="5" borderId="0" xfId="0" applyFont="1" applyFill="1" applyAlignment="1">
      <alignment horizontal="center"/>
    </xf>
    <xf numFmtId="2" fontId="3" fillId="6" borderId="0" xfId="0" applyNumberFormat="1" applyFont="1" applyFill="1" applyBorder="1" applyAlignment="1">
      <alignment horizontal="right" indent="1"/>
    </xf>
    <xf numFmtId="2" fontId="3" fillId="3" borderId="1" xfId="0" applyNumberFormat="1" applyFont="1" applyFill="1" applyBorder="1" applyAlignment="1">
      <alignment horizontal="right" indent="1"/>
    </xf>
    <xf numFmtId="0" fontId="2" fillId="6" borderId="0" xfId="0" applyFont="1" applyFill="1" applyAlignment="1">
      <alignment horizontal="center"/>
    </xf>
    <xf numFmtId="14" fontId="2" fillId="6" borderId="0" xfId="0" applyNumberFormat="1" applyFont="1" applyFill="1"/>
    <xf numFmtId="3" fontId="2" fillId="6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0" fontId="2" fillId="6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10" fontId="2" fillId="6" borderId="0" xfId="1" applyNumberFormat="1" applyFont="1" applyFill="1" applyAlignment="1">
      <alignment horizontal="right" indent="1"/>
    </xf>
    <xf numFmtId="2" fontId="2" fillId="6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horizontal="right" indent="1"/>
    </xf>
    <xf numFmtId="2" fontId="2" fillId="6" borderId="0" xfId="0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right" indent="1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3" fontId="9" fillId="0" borderId="0" xfId="0" applyNumberFormat="1" applyFont="1"/>
    <xf numFmtId="2" fontId="9" fillId="0" borderId="0" xfId="0" applyNumberFormat="1" applyFont="1" applyAlignment="1">
      <alignment horizontal="right" indent="1"/>
    </xf>
    <xf numFmtId="165" fontId="9" fillId="0" borderId="0" xfId="0" applyNumberFormat="1" applyFont="1" applyAlignment="1">
      <alignment horizontal="center"/>
    </xf>
    <xf numFmtId="10" fontId="9" fillId="0" borderId="0" xfId="1" applyNumberFormat="1" applyFont="1" applyAlignment="1">
      <alignment horizontal="right" indent="1"/>
    </xf>
    <xf numFmtId="10" fontId="9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3" fillId="2" borderId="0" xfId="0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 indent="1"/>
    </xf>
    <xf numFmtId="2" fontId="2" fillId="6" borderId="6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right" indent="1"/>
    </xf>
    <xf numFmtId="2" fontId="2" fillId="6" borderId="8" xfId="0" applyNumberFormat="1" applyFont="1" applyFill="1" applyBorder="1" applyAlignment="1">
      <alignment horizontal="right" indent="1"/>
    </xf>
    <xf numFmtId="164" fontId="2" fillId="6" borderId="0" xfId="1" applyNumberFormat="1" applyFont="1" applyFill="1" applyAlignment="1">
      <alignment horizontal="right" indent="1"/>
    </xf>
    <xf numFmtId="0" fontId="2" fillId="6" borderId="0" xfId="0" applyFont="1" applyFill="1" applyAlignment="1">
      <alignment horizontal="right" indent="1"/>
    </xf>
    <xf numFmtId="2" fontId="2" fillId="6" borderId="6" xfId="0" applyNumberFormat="1" applyFont="1" applyFill="1" applyBorder="1" applyAlignment="1">
      <alignment horizontal="right" indent="1"/>
    </xf>
    <xf numFmtId="2" fontId="2" fillId="6" borderId="7" xfId="0" applyNumberFormat="1" applyFont="1" applyFill="1" applyBorder="1" applyAlignment="1">
      <alignment horizontal="right" indent="1"/>
    </xf>
    <xf numFmtId="4" fontId="2" fillId="6" borderId="7" xfId="0" applyNumberFormat="1" applyFont="1" applyFill="1" applyBorder="1" applyAlignment="1">
      <alignment horizontal="center"/>
    </xf>
    <xf numFmtId="14" fontId="2" fillId="5" borderId="0" xfId="0" applyNumberFormat="1" applyFont="1" applyFill="1"/>
    <xf numFmtId="3" fontId="2" fillId="5" borderId="0" xfId="0" applyNumberFormat="1" applyFont="1" applyFill="1"/>
    <xf numFmtId="4" fontId="2" fillId="5" borderId="6" xfId="0" applyNumberFormat="1" applyFont="1" applyFill="1" applyBorder="1" applyAlignment="1">
      <alignment horizontal="center"/>
    </xf>
    <xf numFmtId="165" fontId="2" fillId="5" borderId="0" xfId="0" applyNumberFormat="1" applyFont="1" applyFill="1" applyAlignment="1">
      <alignment horizontal="center"/>
    </xf>
    <xf numFmtId="10" fontId="2" fillId="5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0" fontId="2" fillId="5" borderId="0" xfId="1" applyNumberFormat="1" applyFont="1" applyFill="1" applyAlignment="1">
      <alignment horizontal="right" indent="1"/>
    </xf>
    <xf numFmtId="2" fontId="2" fillId="5" borderId="0" xfId="0" applyNumberFormat="1" applyFont="1" applyFill="1" applyBorder="1" applyAlignment="1">
      <alignment horizontal="right" indent="1"/>
    </xf>
    <xf numFmtId="165" fontId="2" fillId="5" borderId="0" xfId="0" applyNumberFormat="1" applyFont="1" applyFill="1" applyAlignment="1">
      <alignment horizontal="right" indent="1"/>
    </xf>
    <xf numFmtId="2" fontId="2" fillId="5" borderId="6" xfId="0" applyNumberFormat="1" applyFont="1" applyFill="1" applyBorder="1" applyAlignment="1">
      <alignment horizontal="right" indent="1"/>
    </xf>
    <xf numFmtId="164" fontId="2" fillId="5" borderId="0" xfId="1" applyNumberFormat="1" applyFont="1" applyFill="1" applyAlignment="1">
      <alignment horizontal="right" inden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3" fillId="2" borderId="7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2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/>
    <xf numFmtId="3" fontId="2" fillId="0" borderId="0" xfId="0" applyNumberFormat="1" applyFont="1" applyFill="1"/>
    <xf numFmtId="2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center"/>
    </xf>
    <xf numFmtId="10" fontId="2" fillId="0" borderId="0" xfId="1" applyNumberFormat="1" applyFont="1" applyFill="1" applyAlignment="1">
      <alignment horizontal="right" indent="1"/>
    </xf>
    <xf numFmtId="10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9F9F9"/>
      <color rgb="FFE3E797"/>
      <color rgb="FFDBF0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workbookViewId="0">
      <selection activeCell="R85" sqref="R85"/>
    </sheetView>
  </sheetViews>
  <sheetFormatPr defaultRowHeight="15" outlineLevelRow="1" x14ac:dyDescent="0.25"/>
  <cols>
    <col min="1" max="1" width="3.5703125" customWidth="1"/>
    <col min="5" max="6" width="10.5703125" customWidth="1"/>
    <col min="7" max="7" width="6.5703125" customWidth="1"/>
    <col min="8" max="8" width="14.5703125" customWidth="1"/>
    <col min="9" max="9" width="8.5703125" customWidth="1"/>
    <col min="10" max="10" width="8.28515625" bestFit="1" customWidth="1"/>
    <col min="11" max="11" width="7.7109375" customWidth="1"/>
    <col min="12" max="12" width="7.5703125" customWidth="1"/>
    <col min="13" max="13" width="8.7109375" customWidth="1"/>
    <col min="14" max="15" width="7.5703125" customWidth="1"/>
  </cols>
  <sheetData>
    <row r="1" spans="1:18" ht="6.95" customHeight="1" x14ac:dyDescent="0.25"/>
    <row r="2" spans="1:18" x14ac:dyDescent="0.25">
      <c r="A2" s="26" t="s">
        <v>11</v>
      </c>
      <c r="B2" s="26"/>
      <c r="C2" s="9"/>
      <c r="D2" s="9"/>
      <c r="E2" s="9"/>
    </row>
    <row r="3" spans="1:18" ht="5.0999999999999996" customHeight="1" x14ac:dyDescent="0.25"/>
    <row r="4" spans="1:18" ht="38.1" customHeight="1" x14ac:dyDescent="0.25">
      <c r="A4" s="84" t="s">
        <v>5</v>
      </c>
      <c r="B4" s="82" t="s">
        <v>0</v>
      </c>
      <c r="C4" s="82" t="s">
        <v>1</v>
      </c>
      <c r="D4" s="82" t="s">
        <v>2</v>
      </c>
      <c r="E4" s="82" t="s">
        <v>3</v>
      </c>
      <c r="F4" s="82" t="s">
        <v>4</v>
      </c>
      <c r="G4" s="82" t="s">
        <v>6</v>
      </c>
      <c r="H4" s="82" t="s">
        <v>21</v>
      </c>
      <c r="I4" s="80" t="s">
        <v>22</v>
      </c>
      <c r="J4" s="81"/>
      <c r="K4" s="80" t="s">
        <v>23</v>
      </c>
      <c r="L4" s="81"/>
      <c r="M4" s="80" t="s">
        <v>24</v>
      </c>
      <c r="N4" s="81"/>
      <c r="O4" s="82" t="s">
        <v>20</v>
      </c>
      <c r="P4" s="1"/>
      <c r="Q4" s="1"/>
    </row>
    <row r="5" spans="1:18" ht="24" x14ac:dyDescent="0.25">
      <c r="A5" s="85"/>
      <c r="B5" s="83"/>
      <c r="C5" s="83"/>
      <c r="D5" s="83"/>
      <c r="E5" s="83"/>
      <c r="F5" s="83"/>
      <c r="G5" s="86"/>
      <c r="H5" s="83"/>
      <c r="I5" s="6" t="s">
        <v>7</v>
      </c>
      <c r="J5" s="6" t="s">
        <v>9</v>
      </c>
      <c r="K5" s="6" t="s">
        <v>7</v>
      </c>
      <c r="L5" s="6" t="s">
        <v>9</v>
      </c>
      <c r="M5" s="6" t="s">
        <v>8</v>
      </c>
      <c r="N5" s="6" t="s">
        <v>9</v>
      </c>
      <c r="O5" s="83"/>
    </row>
    <row r="6" spans="1:18" outlineLevel="1" x14ac:dyDescent="0.25">
      <c r="A6" s="40">
        <v>1</v>
      </c>
      <c r="B6" s="41">
        <v>41177</v>
      </c>
      <c r="C6" s="41">
        <v>41178</v>
      </c>
      <c r="D6" s="41">
        <v>41908</v>
      </c>
      <c r="E6" s="42">
        <v>20000000</v>
      </c>
      <c r="F6" s="42">
        <v>31315000</v>
      </c>
      <c r="G6" s="68">
        <f>F6/E6</f>
        <v>1.56575</v>
      </c>
      <c r="H6" s="42">
        <v>20000000</v>
      </c>
      <c r="I6" s="43">
        <v>100.5712</v>
      </c>
      <c r="J6" s="44">
        <v>0.04</v>
      </c>
      <c r="K6" s="43">
        <v>99.150999999999996</v>
      </c>
      <c r="L6" s="44">
        <v>4.7500000000000001E-2</v>
      </c>
      <c r="M6" s="43">
        <v>99.996899999999997</v>
      </c>
      <c r="N6" s="45">
        <v>4.3020000000000003E-2</v>
      </c>
      <c r="O6" s="46">
        <v>4.2999999999999997E-2</v>
      </c>
      <c r="P6" s="2"/>
      <c r="Q6" s="2"/>
      <c r="R6" s="2"/>
    </row>
    <row r="7" spans="1:18" outlineLevel="1" x14ac:dyDescent="0.25">
      <c r="A7" s="37">
        <v>2</v>
      </c>
      <c r="B7" s="69">
        <v>44754</v>
      </c>
      <c r="C7" s="69">
        <f>SUM(B7+1)</f>
        <v>44755</v>
      </c>
      <c r="D7" s="69">
        <v>45486</v>
      </c>
      <c r="E7" s="70">
        <v>40000000</v>
      </c>
      <c r="F7" s="70">
        <v>41000000</v>
      </c>
      <c r="G7" s="71">
        <f>F7/E7</f>
        <v>1.0249999999999999</v>
      </c>
      <c r="H7" s="70">
        <v>40000000</v>
      </c>
      <c r="I7" s="72">
        <v>102.9739</v>
      </c>
      <c r="J7" s="73">
        <v>7.0000000000000001E-3</v>
      </c>
      <c r="K7" s="72">
        <v>96.387</v>
      </c>
      <c r="L7" s="73">
        <v>4.1000000000000002E-2</v>
      </c>
      <c r="M7" s="72">
        <v>99.968299999999999</v>
      </c>
      <c r="N7" s="74">
        <v>2.2349999999999998E-2</v>
      </c>
      <c r="O7" s="75">
        <v>2.1999999999999999E-2</v>
      </c>
      <c r="P7" s="2"/>
      <c r="Q7" s="2"/>
      <c r="R7" s="2"/>
    </row>
    <row r="8" spans="1:18" x14ac:dyDescent="0.25">
      <c r="A8" s="87" t="s">
        <v>10</v>
      </c>
      <c r="B8" s="87"/>
      <c r="C8" s="87"/>
      <c r="D8" s="87"/>
      <c r="E8" s="14">
        <f>SUM(E6:E7)</f>
        <v>60000000</v>
      </c>
      <c r="F8" s="14">
        <f>SUM(F6:F7)</f>
        <v>72315000</v>
      </c>
      <c r="G8" s="24">
        <f t="shared" ref="G8" si="0">F8/E8</f>
        <v>1.2052499999999999</v>
      </c>
      <c r="H8" s="14">
        <f>SUM(H6:H7)</f>
        <v>60000000</v>
      </c>
      <c r="I8" s="15"/>
      <c r="J8" s="15"/>
      <c r="K8" s="15"/>
      <c r="L8" s="15"/>
      <c r="M8" s="15"/>
      <c r="N8" s="15"/>
      <c r="O8" s="15"/>
      <c r="P8" s="2"/>
      <c r="Q8" s="2"/>
      <c r="R8" s="2"/>
    </row>
    <row r="9" spans="1:18" x14ac:dyDescent="0.25">
      <c r="A9" s="20"/>
      <c r="B9" s="20"/>
      <c r="C9" s="20"/>
      <c r="D9" s="20"/>
      <c r="E9" s="21"/>
      <c r="F9" s="21"/>
      <c r="G9" s="21"/>
      <c r="H9" s="21"/>
      <c r="I9" s="13"/>
      <c r="J9" s="13"/>
      <c r="K9" s="13"/>
      <c r="L9" s="13"/>
      <c r="M9" s="13"/>
      <c r="N9" s="13"/>
      <c r="O9" s="13"/>
      <c r="P9" s="2"/>
      <c r="Q9" s="2"/>
      <c r="R9" s="2"/>
    </row>
    <row r="10" spans="1:18" ht="6.95" customHeight="1" x14ac:dyDescent="0.25">
      <c r="A10" s="5"/>
      <c r="B10" s="8"/>
      <c r="C10" s="8"/>
      <c r="D10" s="8"/>
      <c r="E10" s="7"/>
      <c r="F10" s="7"/>
      <c r="G10" s="7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6" t="s">
        <v>12</v>
      </c>
      <c r="B11" s="27"/>
      <c r="C11" s="8"/>
      <c r="D11" s="8"/>
      <c r="E11" s="7"/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5.0999999999999996" customHeight="1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38.1" customHeight="1" x14ac:dyDescent="0.25">
      <c r="A13" s="84" t="s">
        <v>5</v>
      </c>
      <c r="B13" s="82" t="s">
        <v>0</v>
      </c>
      <c r="C13" s="82" t="s">
        <v>1</v>
      </c>
      <c r="D13" s="82" t="s">
        <v>2</v>
      </c>
      <c r="E13" s="82" t="s">
        <v>3</v>
      </c>
      <c r="F13" s="82" t="s">
        <v>4</v>
      </c>
      <c r="G13" s="82" t="s">
        <v>6</v>
      </c>
      <c r="H13" s="82" t="s">
        <v>21</v>
      </c>
      <c r="I13" s="80" t="s">
        <v>22</v>
      </c>
      <c r="J13" s="81"/>
      <c r="K13" s="80" t="s">
        <v>23</v>
      </c>
      <c r="L13" s="81"/>
      <c r="M13" s="80" t="s">
        <v>24</v>
      </c>
      <c r="N13" s="81"/>
      <c r="O13" s="82" t="s">
        <v>20</v>
      </c>
      <c r="P13" s="2"/>
      <c r="Q13" s="2"/>
      <c r="R13" s="2"/>
    </row>
    <row r="14" spans="1:18" ht="24" x14ac:dyDescent="0.25">
      <c r="A14" s="85"/>
      <c r="B14" s="83"/>
      <c r="C14" s="83"/>
      <c r="D14" s="83"/>
      <c r="E14" s="83"/>
      <c r="F14" s="83"/>
      <c r="G14" s="83"/>
      <c r="H14" s="83"/>
      <c r="I14" s="6" t="s">
        <v>7</v>
      </c>
      <c r="J14" s="6" t="s">
        <v>9</v>
      </c>
      <c r="K14" s="6" t="s">
        <v>7</v>
      </c>
      <c r="L14" s="6" t="s">
        <v>9</v>
      </c>
      <c r="M14" s="6" t="s">
        <v>8</v>
      </c>
      <c r="N14" s="6" t="s">
        <v>9</v>
      </c>
      <c r="O14" s="83"/>
      <c r="P14" s="2"/>
      <c r="Q14" s="2"/>
      <c r="R14" s="2"/>
    </row>
    <row r="15" spans="1:18" outlineLevel="1" x14ac:dyDescent="0.25">
      <c r="A15" s="40">
        <v>1</v>
      </c>
      <c r="B15" s="41">
        <v>41058</v>
      </c>
      <c r="C15" s="41">
        <v>41059</v>
      </c>
      <c r="D15" s="41">
        <v>42154</v>
      </c>
      <c r="E15" s="42">
        <v>80000000</v>
      </c>
      <c r="F15" s="42">
        <v>108865000</v>
      </c>
      <c r="G15" s="47">
        <f>F15/E15</f>
        <v>1.3608125</v>
      </c>
      <c r="H15" s="42">
        <v>80000000</v>
      </c>
      <c r="I15" s="48">
        <v>102.1392</v>
      </c>
      <c r="J15" s="46">
        <v>4.48E-2</v>
      </c>
      <c r="K15" s="43">
        <v>97.222999999999999</v>
      </c>
      <c r="L15" s="46">
        <v>6.2799999999999995E-2</v>
      </c>
      <c r="M15" s="43">
        <v>99.979900000000001</v>
      </c>
      <c r="N15" s="45">
        <v>5.2569999999999999E-2</v>
      </c>
      <c r="O15" s="46">
        <v>5.2499999999999998E-2</v>
      </c>
      <c r="P15" s="2"/>
      <c r="Q15" s="2"/>
      <c r="R15" s="2"/>
    </row>
    <row r="16" spans="1:18" outlineLevel="1" x14ac:dyDescent="0.25">
      <c r="A16" s="40">
        <v>2</v>
      </c>
      <c r="B16" s="41">
        <v>41631</v>
      </c>
      <c r="C16" s="41">
        <f>B16+1</f>
        <v>41632</v>
      </c>
      <c r="D16" s="41">
        <v>42728</v>
      </c>
      <c r="E16" s="42">
        <v>40000000</v>
      </c>
      <c r="F16" s="42">
        <v>58496000</v>
      </c>
      <c r="G16" s="47">
        <f>F16/E16</f>
        <v>1.4623999999999999</v>
      </c>
      <c r="H16" s="42">
        <v>40000000</v>
      </c>
      <c r="I16" s="48">
        <v>101.8235</v>
      </c>
      <c r="J16" s="46">
        <v>3.9E-2</v>
      </c>
      <c r="K16" s="43">
        <v>98.815399999999997</v>
      </c>
      <c r="L16" s="46">
        <v>4.9799999999999997E-2</v>
      </c>
      <c r="M16" s="43">
        <v>99.943299999999994</v>
      </c>
      <c r="N16" s="45">
        <v>4.5699999999999998E-2</v>
      </c>
      <c r="O16" s="46">
        <v>4.5499999999999999E-2</v>
      </c>
      <c r="P16" s="2"/>
      <c r="Q16" s="2"/>
      <c r="R16" s="2"/>
    </row>
    <row r="17" spans="1:18" outlineLevel="1" x14ac:dyDescent="0.25">
      <c r="A17" s="40">
        <v>3</v>
      </c>
      <c r="B17" s="41">
        <v>41884</v>
      </c>
      <c r="C17" s="41">
        <v>41885</v>
      </c>
      <c r="D17" s="41">
        <v>42981</v>
      </c>
      <c r="E17" s="42">
        <v>50000000</v>
      </c>
      <c r="F17" s="42">
        <v>83600000</v>
      </c>
      <c r="G17" s="47">
        <f>F17/E17</f>
        <v>1.6719999999999999</v>
      </c>
      <c r="H17" s="42">
        <v>50000000</v>
      </c>
      <c r="I17" s="48">
        <v>100.7008</v>
      </c>
      <c r="J17" s="46">
        <v>3.95E-2</v>
      </c>
      <c r="K17" s="43">
        <v>99.249799999999993</v>
      </c>
      <c r="L17" s="46">
        <v>4.4699999999999997E-2</v>
      </c>
      <c r="M17" s="43">
        <v>99.98</v>
      </c>
      <c r="N17" s="45">
        <v>4.2079999999999999E-2</v>
      </c>
      <c r="O17" s="46">
        <v>4.2000000000000003E-2</v>
      </c>
      <c r="P17" s="2"/>
      <c r="Q17" s="2"/>
      <c r="R17" s="2"/>
    </row>
    <row r="18" spans="1:18" outlineLevel="1" x14ac:dyDescent="0.25">
      <c r="A18" s="40">
        <v>4</v>
      </c>
      <c r="B18" s="41">
        <v>41975</v>
      </c>
      <c r="C18" s="41">
        <f>B18+1</f>
        <v>41976</v>
      </c>
      <c r="D18" s="41">
        <v>43072</v>
      </c>
      <c r="E18" s="42">
        <v>40000000</v>
      </c>
      <c r="F18" s="42">
        <v>58445000</v>
      </c>
      <c r="G18" s="47">
        <f>F18/E18</f>
        <v>1.461125</v>
      </c>
      <c r="H18" s="42">
        <v>40000000</v>
      </c>
      <c r="I18" s="48">
        <v>101.98560000000001</v>
      </c>
      <c r="J18" s="46">
        <v>3.2500000000000001E-2</v>
      </c>
      <c r="K18" s="43">
        <v>98.941599999999994</v>
      </c>
      <c r="L18" s="46">
        <v>4.3299999999999998E-2</v>
      </c>
      <c r="M18" s="43">
        <v>99.962299999999999</v>
      </c>
      <c r="N18" s="45">
        <v>3.95E-2</v>
      </c>
      <c r="O18" s="46">
        <v>3.95E-2</v>
      </c>
      <c r="P18" s="2"/>
      <c r="Q18" s="2"/>
      <c r="R18" s="2"/>
    </row>
    <row r="19" spans="1:18" outlineLevel="1" x14ac:dyDescent="0.25">
      <c r="A19" s="40">
        <v>5</v>
      </c>
      <c r="B19" s="41">
        <v>42136</v>
      </c>
      <c r="C19" s="41">
        <f>B19+1</f>
        <v>42137</v>
      </c>
      <c r="D19" s="41">
        <v>43233</v>
      </c>
      <c r="E19" s="42">
        <v>30000000</v>
      </c>
      <c r="F19" s="42">
        <v>80934000</v>
      </c>
      <c r="G19" s="47">
        <f>F19/E19</f>
        <v>2.6978</v>
      </c>
      <c r="H19" s="42">
        <v>30000000</v>
      </c>
      <c r="I19" s="48">
        <v>101.1443</v>
      </c>
      <c r="J19" s="46">
        <v>2.75E-2</v>
      </c>
      <c r="K19" s="43">
        <v>99.036699999999996</v>
      </c>
      <c r="L19" s="46">
        <v>3.49E-2</v>
      </c>
      <c r="M19" s="43">
        <v>99.981200000000001</v>
      </c>
      <c r="N19" s="45">
        <v>3.1570000000000001E-2</v>
      </c>
      <c r="O19" s="46">
        <v>3.15E-2</v>
      </c>
      <c r="P19" s="2"/>
      <c r="Q19" s="2"/>
      <c r="R19" s="2"/>
    </row>
    <row r="20" spans="1:18" outlineLevel="1" x14ac:dyDescent="0.25">
      <c r="A20" s="40">
        <v>6</v>
      </c>
      <c r="B20" s="41">
        <v>42157</v>
      </c>
      <c r="C20" s="41">
        <f>B20+1</f>
        <v>42158</v>
      </c>
      <c r="D20" s="41">
        <v>43254</v>
      </c>
      <c r="E20" s="42">
        <v>30000000</v>
      </c>
      <c r="F20" s="42">
        <v>62634000</v>
      </c>
      <c r="G20" s="47">
        <f t="shared" ref="G20:G25" si="1">F20/E20</f>
        <v>2.0878000000000001</v>
      </c>
      <c r="H20" s="42">
        <f>E20</f>
        <v>30000000</v>
      </c>
      <c r="I20" s="48">
        <v>101.87869999999999</v>
      </c>
      <c r="J20" s="46">
        <v>2.1499999999999998E-2</v>
      </c>
      <c r="K20" s="43">
        <v>99.005499999999998</v>
      </c>
      <c r="L20" s="46">
        <v>3.15E-2</v>
      </c>
      <c r="M20" s="43">
        <v>99.912700000000001</v>
      </c>
      <c r="N20" s="45">
        <v>2.8330000000000001E-2</v>
      </c>
      <c r="O20" s="46">
        <v>2.8000000000000001E-2</v>
      </c>
      <c r="P20" s="2"/>
      <c r="Q20" s="2"/>
      <c r="R20" s="2"/>
    </row>
    <row r="21" spans="1:18" outlineLevel="1" x14ac:dyDescent="0.25">
      <c r="A21" s="40">
        <v>7</v>
      </c>
      <c r="B21" s="41">
        <v>42355</v>
      </c>
      <c r="C21" s="41">
        <f>B21+1</f>
        <v>42356</v>
      </c>
      <c r="D21" s="41">
        <v>43452</v>
      </c>
      <c r="E21" s="42">
        <v>60000000</v>
      </c>
      <c r="F21" s="42">
        <v>93950000</v>
      </c>
      <c r="G21" s="47">
        <f t="shared" si="1"/>
        <v>1.5658333333333334</v>
      </c>
      <c r="H21" s="42">
        <f t="shared" ref="H21:H22" si="2">E21</f>
        <v>60000000</v>
      </c>
      <c r="I21" s="48">
        <v>101.7801</v>
      </c>
      <c r="J21" s="46">
        <v>1.5900000000000001E-2</v>
      </c>
      <c r="K21" s="43">
        <v>99.309799999999996</v>
      </c>
      <c r="L21" s="46">
        <v>2.4400000000000002E-2</v>
      </c>
      <c r="M21" s="43">
        <v>99.971800000000002</v>
      </c>
      <c r="N21" s="45">
        <v>2.2110000000000001E-2</v>
      </c>
      <c r="O21" s="46">
        <v>2.1999999999999999E-2</v>
      </c>
      <c r="P21" s="2"/>
      <c r="Q21" s="2"/>
      <c r="R21" s="2"/>
    </row>
    <row r="22" spans="1:18" outlineLevel="1" x14ac:dyDescent="0.25">
      <c r="A22" s="40">
        <v>8</v>
      </c>
      <c r="B22" s="41">
        <v>42731</v>
      </c>
      <c r="C22" s="41">
        <f t="shared" ref="C22" si="3">B22+1</f>
        <v>42732</v>
      </c>
      <c r="D22" s="41">
        <v>43827</v>
      </c>
      <c r="E22" s="42">
        <v>40000000</v>
      </c>
      <c r="F22" s="42">
        <v>99564000</v>
      </c>
      <c r="G22" s="49">
        <f t="shared" si="1"/>
        <v>2.4891000000000001</v>
      </c>
      <c r="H22" s="42">
        <f t="shared" si="2"/>
        <v>40000000</v>
      </c>
      <c r="I22" s="48">
        <v>101.4667</v>
      </c>
      <c r="J22" s="46">
        <v>2.4400000000000002E-2</v>
      </c>
      <c r="K22" s="43">
        <v>99.3185</v>
      </c>
      <c r="L22" s="46">
        <v>3.1899999999999998E-2</v>
      </c>
      <c r="M22" s="43">
        <v>99.881399999999999</v>
      </c>
      <c r="N22" s="45">
        <v>2.9919999999999999E-2</v>
      </c>
      <c r="O22" s="46">
        <v>2.9499999999999998E-2</v>
      </c>
      <c r="P22" s="2"/>
      <c r="Q22" s="2"/>
      <c r="R22" s="2"/>
    </row>
    <row r="23" spans="1:18" outlineLevel="1" x14ac:dyDescent="0.25">
      <c r="A23" s="40">
        <v>9</v>
      </c>
      <c r="B23" s="41">
        <v>43732</v>
      </c>
      <c r="C23" s="41">
        <v>43733</v>
      </c>
      <c r="D23" s="41">
        <v>44829</v>
      </c>
      <c r="E23" s="42">
        <v>30000000</v>
      </c>
      <c r="F23" s="42">
        <v>127250000</v>
      </c>
      <c r="G23" s="49">
        <f t="shared" si="1"/>
        <v>4.2416666666666663</v>
      </c>
      <c r="H23" s="42">
        <v>30000000</v>
      </c>
      <c r="I23" s="48">
        <v>101.1497</v>
      </c>
      <c r="J23" s="60">
        <v>9.9999999999999995E-7</v>
      </c>
      <c r="K23" s="43">
        <v>99.551599999999993</v>
      </c>
      <c r="L23" s="46">
        <v>2E-3</v>
      </c>
      <c r="M23" s="43">
        <v>99.860399999999998</v>
      </c>
      <c r="N23" s="45">
        <v>9.6699999999999998E-4</v>
      </c>
      <c r="O23" s="46">
        <v>5.0000000000000001E-4</v>
      </c>
      <c r="P23" s="2"/>
      <c r="Q23" s="2"/>
      <c r="R23" s="2"/>
    </row>
    <row r="24" spans="1:18" outlineLevel="1" x14ac:dyDescent="0.25">
      <c r="A24" s="40">
        <v>10</v>
      </c>
      <c r="B24" s="41">
        <v>43802</v>
      </c>
      <c r="C24" s="41">
        <v>43803</v>
      </c>
      <c r="D24" s="41">
        <v>44899</v>
      </c>
      <c r="E24" s="42">
        <v>40000000</v>
      </c>
      <c r="F24" s="42">
        <v>92001000</v>
      </c>
      <c r="G24" s="61">
        <f t="shared" si="1"/>
        <v>2.3000250000000002</v>
      </c>
      <c r="H24" s="42">
        <v>40000000</v>
      </c>
      <c r="I24" s="48">
        <v>100.1443</v>
      </c>
      <c r="J24" s="60">
        <v>1.9000000000000001E-5</v>
      </c>
      <c r="K24" s="43">
        <v>99.850300000000004</v>
      </c>
      <c r="L24" s="46">
        <v>1E-3</v>
      </c>
      <c r="M24" s="43">
        <v>99.971900000000005</v>
      </c>
      <c r="N24" s="45">
        <v>5.9000000000000003E-4</v>
      </c>
      <c r="O24" s="46">
        <v>5.0000000000000001E-4</v>
      </c>
      <c r="P24" s="2"/>
      <c r="Q24" s="2"/>
      <c r="R24" s="2"/>
    </row>
    <row r="25" spans="1:18" x14ac:dyDescent="0.25">
      <c r="A25" s="87" t="s">
        <v>13</v>
      </c>
      <c r="B25" s="87"/>
      <c r="C25" s="87"/>
      <c r="D25" s="87"/>
      <c r="E25" s="14">
        <f>SUM(E15:E24)</f>
        <v>440000000</v>
      </c>
      <c r="F25" s="14">
        <f>SUM(F15:F24)</f>
        <v>865739000</v>
      </c>
      <c r="G25" s="25">
        <f t="shared" si="1"/>
        <v>1.9675886363636363</v>
      </c>
      <c r="H25" s="14">
        <f>SUM(H15:H24)</f>
        <v>440000000</v>
      </c>
      <c r="I25" s="17"/>
      <c r="J25" s="18"/>
      <c r="K25" s="17"/>
      <c r="L25" s="17"/>
      <c r="M25" s="17"/>
      <c r="N25" s="17"/>
      <c r="O25" s="17"/>
    </row>
    <row r="26" spans="1:18" x14ac:dyDescent="0.25">
      <c r="A26" s="20"/>
      <c r="B26" s="20"/>
      <c r="C26" s="20"/>
      <c r="D26" s="20"/>
      <c r="E26" s="21"/>
      <c r="F26" s="21"/>
      <c r="G26" s="22"/>
      <c r="H26" s="21"/>
      <c r="I26" s="22"/>
      <c r="J26" s="23"/>
      <c r="K26" s="22"/>
      <c r="L26" s="22"/>
      <c r="M26" s="22"/>
      <c r="N26" s="22"/>
      <c r="O26" s="22"/>
    </row>
    <row r="27" spans="1:18" ht="6.95" customHeight="1" x14ac:dyDescent="0.25">
      <c r="A27" s="5"/>
    </row>
    <row r="28" spans="1:18" x14ac:dyDescent="0.25">
      <c r="A28" s="26" t="s">
        <v>14</v>
      </c>
      <c r="B28" s="28"/>
    </row>
    <row r="29" spans="1:18" ht="5.0999999999999996" customHeight="1" x14ac:dyDescent="0.25">
      <c r="A29" s="5"/>
    </row>
    <row r="30" spans="1:18" ht="38.1" customHeight="1" x14ac:dyDescent="0.25">
      <c r="A30" s="84" t="s">
        <v>5</v>
      </c>
      <c r="B30" s="82" t="s">
        <v>0</v>
      </c>
      <c r="C30" s="82" t="s">
        <v>1</v>
      </c>
      <c r="D30" s="82" t="s">
        <v>2</v>
      </c>
      <c r="E30" s="82" t="s">
        <v>3</v>
      </c>
      <c r="F30" s="82" t="s">
        <v>4</v>
      </c>
      <c r="G30" s="82" t="s">
        <v>6</v>
      </c>
      <c r="H30" s="82" t="s">
        <v>21</v>
      </c>
      <c r="I30" s="80" t="s">
        <v>22</v>
      </c>
      <c r="J30" s="81"/>
      <c r="K30" s="80" t="s">
        <v>23</v>
      </c>
      <c r="L30" s="81"/>
      <c r="M30" s="80" t="s">
        <v>24</v>
      </c>
      <c r="N30" s="81"/>
      <c r="O30" s="82" t="s">
        <v>20</v>
      </c>
    </row>
    <row r="31" spans="1:18" ht="24" x14ac:dyDescent="0.25">
      <c r="A31" s="85"/>
      <c r="B31" s="83"/>
      <c r="C31" s="83"/>
      <c r="D31" s="83"/>
      <c r="E31" s="83"/>
      <c r="F31" s="83"/>
      <c r="G31" s="83"/>
      <c r="H31" s="83"/>
      <c r="I31" s="6" t="s">
        <v>7</v>
      </c>
      <c r="J31" s="6" t="s">
        <v>9</v>
      </c>
      <c r="K31" s="6" t="s">
        <v>7</v>
      </c>
      <c r="L31" s="6" t="s">
        <v>9</v>
      </c>
      <c r="M31" s="6" t="s">
        <v>8</v>
      </c>
      <c r="N31" s="6" t="s">
        <v>9</v>
      </c>
      <c r="O31" s="83"/>
    </row>
    <row r="32" spans="1:18" outlineLevel="1" x14ac:dyDescent="0.25">
      <c r="A32" s="40">
        <v>1</v>
      </c>
      <c r="B32" s="41">
        <v>41086</v>
      </c>
      <c r="C32" s="41">
        <v>41087</v>
      </c>
      <c r="D32" s="41">
        <v>42913</v>
      </c>
      <c r="E32" s="42">
        <v>30000000</v>
      </c>
      <c r="F32" s="42">
        <v>42365000</v>
      </c>
      <c r="G32" s="50">
        <v>1.4121666666666666</v>
      </c>
      <c r="H32" s="42">
        <v>30000000</v>
      </c>
      <c r="I32" s="43">
        <v>101.7192</v>
      </c>
      <c r="J32" s="46">
        <v>5.7000000000000002E-2</v>
      </c>
      <c r="K32" s="43">
        <v>99.577699999999993</v>
      </c>
      <c r="L32" s="44">
        <v>6.2E-2</v>
      </c>
      <c r="M32" s="43">
        <v>99.819900000000004</v>
      </c>
      <c r="N32" s="45">
        <v>6.1420000000000002E-2</v>
      </c>
      <c r="O32" s="46">
        <v>6.0999999999999999E-2</v>
      </c>
    </row>
    <row r="33" spans="1:15" outlineLevel="1" x14ac:dyDescent="0.25">
      <c r="A33" s="40">
        <v>2</v>
      </c>
      <c r="B33" s="41">
        <v>41926</v>
      </c>
      <c r="C33" s="41">
        <f t="shared" ref="C33:C43" si="4">B33+1</f>
        <v>41927</v>
      </c>
      <c r="D33" s="41">
        <v>43753</v>
      </c>
      <c r="E33" s="42">
        <v>50000000</v>
      </c>
      <c r="F33" s="42">
        <v>67100000</v>
      </c>
      <c r="G33" s="50">
        <f>F33/E33</f>
        <v>1.3420000000000001</v>
      </c>
      <c r="H33" s="42">
        <v>50000000</v>
      </c>
      <c r="I33" s="43">
        <v>103.8434</v>
      </c>
      <c r="J33" s="46">
        <v>4.19E-2</v>
      </c>
      <c r="K33" s="43">
        <v>98.527000000000001</v>
      </c>
      <c r="L33" s="44">
        <v>5.3900000000000003E-2</v>
      </c>
      <c r="M33" s="43">
        <v>99.938900000000004</v>
      </c>
      <c r="N33" s="45">
        <v>5.0650000000000001E-2</v>
      </c>
      <c r="O33" s="46">
        <v>5.0500000000000003E-2</v>
      </c>
    </row>
    <row r="34" spans="1:15" outlineLevel="1" x14ac:dyDescent="0.25">
      <c r="A34" s="51">
        <v>3</v>
      </c>
      <c r="B34" s="52">
        <v>42234</v>
      </c>
      <c r="C34" s="52">
        <f t="shared" si="4"/>
        <v>42235</v>
      </c>
      <c r="D34" s="52">
        <v>44062</v>
      </c>
      <c r="E34" s="53">
        <v>20000000</v>
      </c>
      <c r="F34" s="53">
        <v>58560000</v>
      </c>
      <c r="G34" s="54">
        <f t="shared" ref="G34:G44" si="5">F34/E34</f>
        <v>2.9279999999999999</v>
      </c>
      <c r="H34" s="53">
        <f>E34</f>
        <v>20000000</v>
      </c>
      <c r="I34" s="55">
        <v>103.97709999999999</v>
      </c>
      <c r="J34" s="56">
        <v>2.4500000000000001E-2</v>
      </c>
      <c r="K34" s="55">
        <v>97.787099999999995</v>
      </c>
      <c r="L34" s="57">
        <v>3.7900000000000003E-2</v>
      </c>
      <c r="M34" s="55">
        <v>99.948899999999995</v>
      </c>
      <c r="N34" s="58">
        <v>3.3169999999999998E-2</v>
      </c>
      <c r="O34" s="56">
        <v>3.3000000000000002E-2</v>
      </c>
    </row>
    <row r="35" spans="1:15" outlineLevel="1" x14ac:dyDescent="0.25">
      <c r="A35" s="51">
        <v>4</v>
      </c>
      <c r="B35" s="52">
        <v>42297</v>
      </c>
      <c r="C35" s="52">
        <f t="shared" si="4"/>
        <v>42298</v>
      </c>
      <c r="D35" s="52">
        <v>44125</v>
      </c>
      <c r="E35" s="53">
        <v>30000000</v>
      </c>
      <c r="F35" s="53">
        <v>61300000</v>
      </c>
      <c r="G35" s="54">
        <f t="shared" si="5"/>
        <v>2.0433333333333334</v>
      </c>
      <c r="H35" s="53">
        <f>E35</f>
        <v>30000000</v>
      </c>
      <c r="I35" s="55">
        <v>102.6174</v>
      </c>
      <c r="J35" s="56">
        <v>2.4899999999999999E-2</v>
      </c>
      <c r="K35" s="55">
        <v>99.0839</v>
      </c>
      <c r="L35" s="57">
        <v>3.2500000000000001E-2</v>
      </c>
      <c r="M35" s="55">
        <v>99.978899999999996</v>
      </c>
      <c r="N35" s="58">
        <v>3.056E-2</v>
      </c>
      <c r="O35" s="56">
        <v>3.0499999999999999E-2</v>
      </c>
    </row>
    <row r="36" spans="1:15" outlineLevel="1" x14ac:dyDescent="0.25">
      <c r="A36" s="51">
        <v>5</v>
      </c>
      <c r="B36" s="52">
        <v>42346</v>
      </c>
      <c r="C36" s="52">
        <f t="shared" si="4"/>
        <v>42347</v>
      </c>
      <c r="D36" s="52">
        <v>44174</v>
      </c>
      <c r="E36" s="53">
        <v>70000000</v>
      </c>
      <c r="F36" s="53">
        <v>142600000</v>
      </c>
      <c r="G36" s="54">
        <f t="shared" si="5"/>
        <v>2.0371428571428569</v>
      </c>
      <c r="H36" s="53">
        <f t="shared" ref="H36:H43" si="6">E36</f>
        <v>70000000</v>
      </c>
      <c r="I36" s="55">
        <v>101.92659999999999</v>
      </c>
      <c r="J36" s="56">
        <v>2.29E-2</v>
      </c>
      <c r="K36" s="55">
        <v>99.121300000000005</v>
      </c>
      <c r="L36" s="57">
        <v>2.8899999999999999E-2</v>
      </c>
      <c r="M36" s="55">
        <v>99.979900000000001</v>
      </c>
      <c r="N36" s="58">
        <v>2.7050000000000001E-2</v>
      </c>
      <c r="O36" s="56">
        <v>2.7E-2</v>
      </c>
    </row>
    <row r="37" spans="1:15" outlineLevel="1" x14ac:dyDescent="0.25">
      <c r="A37" s="40">
        <v>6</v>
      </c>
      <c r="B37" s="41">
        <v>42514</v>
      </c>
      <c r="C37" s="41">
        <f t="shared" si="4"/>
        <v>42515</v>
      </c>
      <c r="D37" s="41">
        <v>44341</v>
      </c>
      <c r="E37" s="42">
        <v>40000000</v>
      </c>
      <c r="F37" s="42">
        <v>100000000</v>
      </c>
      <c r="G37" s="65">
        <f t="shared" si="5"/>
        <v>2.5</v>
      </c>
      <c r="H37" s="42">
        <f t="shared" si="6"/>
        <v>40000000</v>
      </c>
      <c r="I37" s="43">
        <v>100.52460000000001</v>
      </c>
      <c r="J37" s="46">
        <v>1.7399999999999999E-2</v>
      </c>
      <c r="K37" s="43">
        <v>99.336799999999997</v>
      </c>
      <c r="L37" s="44">
        <v>1.9900000000000001E-2</v>
      </c>
      <c r="M37" s="43">
        <v>99.902199999999993</v>
      </c>
      <c r="N37" s="45">
        <v>1.8710000000000001E-2</v>
      </c>
      <c r="O37" s="46">
        <v>1.8499999999999999E-2</v>
      </c>
    </row>
    <row r="38" spans="1:15" outlineLevel="1" x14ac:dyDescent="0.25">
      <c r="A38" s="40">
        <v>7</v>
      </c>
      <c r="B38" s="41">
        <v>42724</v>
      </c>
      <c r="C38" s="41">
        <f t="shared" si="4"/>
        <v>42725</v>
      </c>
      <c r="D38" s="41">
        <v>44551</v>
      </c>
      <c r="E38" s="42">
        <v>60000000</v>
      </c>
      <c r="F38" s="42">
        <v>85080000</v>
      </c>
      <c r="G38" s="50">
        <f t="shared" si="5"/>
        <v>1.4179999999999999</v>
      </c>
      <c r="H38" s="42">
        <f t="shared" si="6"/>
        <v>60000000</v>
      </c>
      <c r="I38" s="43">
        <v>110.9023</v>
      </c>
      <c r="J38" s="46">
        <v>1.15E-2</v>
      </c>
      <c r="K38" s="43">
        <v>95.080500000000001</v>
      </c>
      <c r="L38" s="44">
        <v>4.5100000000000001E-2</v>
      </c>
      <c r="M38" s="43">
        <v>99.997600000000006</v>
      </c>
      <c r="N38" s="45">
        <v>3.4229999999999997E-2</v>
      </c>
      <c r="O38" s="46">
        <v>3.4000000000000002E-2</v>
      </c>
    </row>
    <row r="39" spans="1:15" outlineLevel="1" x14ac:dyDescent="0.25">
      <c r="A39" s="5">
        <v>8</v>
      </c>
      <c r="B39" s="3">
        <v>43096</v>
      </c>
      <c r="C39" s="3">
        <f t="shared" si="4"/>
        <v>43097</v>
      </c>
      <c r="D39" s="3">
        <v>44923</v>
      </c>
      <c r="E39" s="4">
        <v>30000000</v>
      </c>
      <c r="F39" s="4">
        <v>100470000</v>
      </c>
      <c r="G39" s="12">
        <f t="shared" si="5"/>
        <v>3.3490000000000002</v>
      </c>
      <c r="H39" s="4">
        <f t="shared" si="6"/>
        <v>30000000</v>
      </c>
      <c r="I39" s="31">
        <v>100.5339</v>
      </c>
      <c r="J39" s="10">
        <v>1.09E-2</v>
      </c>
      <c r="K39" s="31">
        <v>99.758399999999995</v>
      </c>
      <c r="L39" s="30">
        <v>1.2500000000000001E-2</v>
      </c>
      <c r="M39" s="31">
        <v>99.997200000000007</v>
      </c>
      <c r="N39" s="29">
        <v>1.2E-2</v>
      </c>
      <c r="O39" s="10">
        <v>1.2E-2</v>
      </c>
    </row>
    <row r="40" spans="1:15" s="100" customFormat="1" outlineLevel="1" x14ac:dyDescent="0.25">
      <c r="A40" s="92">
        <v>9</v>
      </c>
      <c r="B40" s="93">
        <v>43438</v>
      </c>
      <c r="C40" s="93">
        <f t="shared" si="4"/>
        <v>43439</v>
      </c>
      <c r="D40" s="93">
        <v>45265</v>
      </c>
      <c r="E40" s="94">
        <v>20000000</v>
      </c>
      <c r="F40" s="94">
        <v>83550000</v>
      </c>
      <c r="G40" s="95">
        <f t="shared" si="5"/>
        <v>4.1775000000000002</v>
      </c>
      <c r="H40" s="94">
        <f t="shared" si="6"/>
        <v>20000000</v>
      </c>
      <c r="I40" s="96">
        <v>100.2443</v>
      </c>
      <c r="J40" s="97">
        <v>8.5000000000000006E-3</v>
      </c>
      <c r="K40" s="96">
        <v>99.561999999999998</v>
      </c>
      <c r="L40" s="98">
        <v>9.9000000000000008E-3</v>
      </c>
      <c r="M40" s="96">
        <v>99.932000000000002</v>
      </c>
      <c r="N40" s="99">
        <v>9.1400000000000006E-3</v>
      </c>
      <c r="O40" s="97">
        <v>8.9999999999999993E-3</v>
      </c>
    </row>
    <row r="41" spans="1:15" outlineLevel="1" x14ac:dyDescent="0.25">
      <c r="A41" s="40">
        <v>10</v>
      </c>
      <c r="B41" s="41">
        <v>43781</v>
      </c>
      <c r="C41" s="41">
        <f t="shared" si="4"/>
        <v>43782</v>
      </c>
      <c r="D41" s="41">
        <v>45609</v>
      </c>
      <c r="E41" s="42">
        <v>30000000</v>
      </c>
      <c r="F41" s="42">
        <v>77000000</v>
      </c>
      <c r="G41" s="62">
        <f t="shared" si="5"/>
        <v>2.5666666666666669</v>
      </c>
      <c r="H41" s="42">
        <f t="shared" si="6"/>
        <v>30000000</v>
      </c>
      <c r="I41" s="43">
        <v>100.4986</v>
      </c>
      <c r="J41" s="46">
        <v>1E-3</v>
      </c>
      <c r="K41" s="43">
        <v>99.355900000000005</v>
      </c>
      <c r="L41" s="44">
        <v>3.3E-3</v>
      </c>
      <c r="M41" s="43">
        <v>99.918199999999999</v>
      </c>
      <c r="N41" s="45">
        <v>2.1700000000000001E-3</v>
      </c>
      <c r="O41" s="46">
        <v>2E-3</v>
      </c>
    </row>
    <row r="42" spans="1:15" outlineLevel="1" x14ac:dyDescent="0.25">
      <c r="A42" s="40">
        <v>11</v>
      </c>
      <c r="B42" s="41">
        <v>44005</v>
      </c>
      <c r="C42" s="41">
        <f t="shared" si="4"/>
        <v>44006</v>
      </c>
      <c r="D42" s="41">
        <v>45832</v>
      </c>
      <c r="E42" s="42">
        <v>30000000</v>
      </c>
      <c r="F42" s="42">
        <v>81000000</v>
      </c>
      <c r="G42" s="62">
        <f t="shared" si="5"/>
        <v>2.7</v>
      </c>
      <c r="H42" s="42">
        <f t="shared" si="6"/>
        <v>30000000</v>
      </c>
      <c r="I42" s="43">
        <v>100.7328</v>
      </c>
      <c r="J42" s="46">
        <v>8.5000000000000006E-3</v>
      </c>
      <c r="K42" s="43">
        <v>99.514799999999994</v>
      </c>
      <c r="L42" s="44">
        <v>1.0999999999999999E-2</v>
      </c>
      <c r="M42" s="43">
        <v>99.901200000000003</v>
      </c>
      <c r="N42" s="45">
        <v>1.0200000000000001E-2</v>
      </c>
      <c r="O42" s="46">
        <v>0.01</v>
      </c>
    </row>
    <row r="43" spans="1:15" outlineLevel="1" x14ac:dyDescent="0.25">
      <c r="A43" s="40">
        <v>12</v>
      </c>
      <c r="B43" s="41">
        <v>44082</v>
      </c>
      <c r="C43" s="41">
        <f t="shared" si="4"/>
        <v>44083</v>
      </c>
      <c r="D43" s="41">
        <v>45909</v>
      </c>
      <c r="E43" s="42">
        <v>40000000</v>
      </c>
      <c r="F43" s="42">
        <v>90279000</v>
      </c>
      <c r="G43" s="66">
        <f t="shared" si="5"/>
        <v>2.2569750000000002</v>
      </c>
      <c r="H43" s="42">
        <f t="shared" si="6"/>
        <v>40000000</v>
      </c>
      <c r="I43" s="43">
        <v>100.2936</v>
      </c>
      <c r="J43" s="46">
        <v>7.9000000000000008E-3</v>
      </c>
      <c r="K43" s="43">
        <v>99.561400000000006</v>
      </c>
      <c r="L43" s="44">
        <v>9.4000000000000004E-3</v>
      </c>
      <c r="M43" s="43">
        <v>99.996700000000004</v>
      </c>
      <c r="N43" s="45">
        <v>8.5070000000000007E-3</v>
      </c>
      <c r="O43" s="46">
        <v>8.5000000000000006E-3</v>
      </c>
    </row>
    <row r="44" spans="1:15" x14ac:dyDescent="0.25">
      <c r="A44" s="87" t="s">
        <v>15</v>
      </c>
      <c r="B44" s="87"/>
      <c r="C44" s="87"/>
      <c r="D44" s="87"/>
      <c r="E44" s="14">
        <f>SUM(E32:E43)</f>
        <v>450000000</v>
      </c>
      <c r="F44" s="14">
        <f>SUM(F32:F43)</f>
        <v>989304000</v>
      </c>
      <c r="G44" s="25">
        <f t="shared" si="5"/>
        <v>2.1984533333333331</v>
      </c>
      <c r="H44" s="14">
        <f>SUM(H32:H43)</f>
        <v>450000000</v>
      </c>
      <c r="I44" s="19"/>
      <c r="J44" s="19"/>
      <c r="K44" s="19"/>
      <c r="L44" s="19"/>
      <c r="M44" s="19"/>
      <c r="N44" s="19"/>
      <c r="O44" s="19"/>
    </row>
    <row r="45" spans="1:15" x14ac:dyDescent="0.25">
      <c r="A45" s="59"/>
      <c r="B45" s="59"/>
      <c r="C45" s="59"/>
      <c r="D45" s="59"/>
      <c r="E45" s="21"/>
      <c r="F45" s="21"/>
      <c r="G45" s="25"/>
      <c r="H45" s="21"/>
      <c r="I45" s="16"/>
      <c r="J45" s="16"/>
      <c r="K45" s="16"/>
      <c r="L45" s="16"/>
      <c r="M45" s="16"/>
      <c r="N45" s="16"/>
      <c r="O45" s="16"/>
    </row>
    <row r="46" spans="1:15" x14ac:dyDescent="0.25">
      <c r="A46" s="26" t="s">
        <v>28</v>
      </c>
      <c r="B46" s="28"/>
    </row>
    <row r="48" spans="1:15" ht="15" customHeight="1" x14ac:dyDescent="0.25">
      <c r="A48" s="84" t="s">
        <v>5</v>
      </c>
      <c r="B48" s="82" t="s">
        <v>0</v>
      </c>
      <c r="C48" s="82" t="s">
        <v>1</v>
      </c>
      <c r="D48" s="82" t="s">
        <v>2</v>
      </c>
      <c r="E48" s="82" t="s">
        <v>3</v>
      </c>
      <c r="F48" s="82" t="s">
        <v>4</v>
      </c>
      <c r="G48" s="82" t="s">
        <v>6</v>
      </c>
      <c r="H48" s="82" t="s">
        <v>21</v>
      </c>
      <c r="I48" s="80" t="s">
        <v>22</v>
      </c>
      <c r="J48" s="81"/>
      <c r="K48" s="80" t="s">
        <v>23</v>
      </c>
      <c r="L48" s="81"/>
      <c r="M48" s="80" t="s">
        <v>24</v>
      </c>
      <c r="N48" s="81"/>
      <c r="O48" s="82" t="s">
        <v>20</v>
      </c>
    </row>
    <row r="49" spans="1:15" ht="24" x14ac:dyDescent="0.25">
      <c r="A49" s="85"/>
      <c r="B49" s="83"/>
      <c r="C49" s="83"/>
      <c r="D49" s="83"/>
      <c r="E49" s="83"/>
      <c r="F49" s="83"/>
      <c r="G49" s="83"/>
      <c r="H49" s="83"/>
      <c r="I49" s="6" t="s">
        <v>7</v>
      </c>
      <c r="J49" s="6" t="s">
        <v>9</v>
      </c>
      <c r="K49" s="6" t="s">
        <v>7</v>
      </c>
      <c r="L49" s="6" t="s">
        <v>9</v>
      </c>
      <c r="M49" s="6" t="s">
        <v>8</v>
      </c>
      <c r="N49" s="6" t="s">
        <v>9</v>
      </c>
      <c r="O49" s="83"/>
    </row>
    <row r="50" spans="1:15" x14ac:dyDescent="0.25">
      <c r="A50" s="40">
        <v>1</v>
      </c>
      <c r="B50" s="41">
        <v>44026</v>
      </c>
      <c r="C50" s="41">
        <f>B50+1</f>
        <v>44027</v>
      </c>
      <c r="D50" s="41">
        <v>46218</v>
      </c>
      <c r="E50" s="42">
        <v>50000000</v>
      </c>
      <c r="F50" s="42">
        <v>64500000</v>
      </c>
      <c r="G50" s="62">
        <f>F50/E50</f>
        <v>1.29</v>
      </c>
      <c r="H50" s="42">
        <f>E50</f>
        <v>50000000</v>
      </c>
      <c r="I50" s="43">
        <v>100.9358</v>
      </c>
      <c r="J50" s="44">
        <v>7.9000000000000008E-3</v>
      </c>
      <c r="K50" s="43">
        <v>97.418899999999994</v>
      </c>
      <c r="L50" s="44">
        <v>1.4E-2</v>
      </c>
      <c r="M50" s="48">
        <v>99.930199999999999</v>
      </c>
      <c r="N50" s="45">
        <v>9.6299999999999997E-3</v>
      </c>
      <c r="O50" s="46">
        <v>9.4999999999999998E-3</v>
      </c>
    </row>
    <row r="51" spans="1:15" x14ac:dyDescent="0.25">
      <c r="A51" s="40">
        <v>2</v>
      </c>
      <c r="B51" s="41">
        <v>44376</v>
      </c>
      <c r="C51" s="41">
        <v>44377</v>
      </c>
      <c r="D51" s="41">
        <v>46568</v>
      </c>
      <c r="E51" s="42">
        <v>30000000</v>
      </c>
      <c r="F51" s="42">
        <v>68000000</v>
      </c>
      <c r="G51" s="62">
        <f>F51/E51</f>
        <v>2.2666666666666666</v>
      </c>
      <c r="H51" s="42">
        <v>30000000</v>
      </c>
      <c r="I51" s="43">
        <v>101.001</v>
      </c>
      <c r="J51" s="44">
        <v>5.7999999999999996E-3</v>
      </c>
      <c r="K51" s="43">
        <v>99.241900000000001</v>
      </c>
      <c r="L51" s="44">
        <v>8.8000000000000005E-3</v>
      </c>
      <c r="M51" s="48">
        <v>99.744600000000005</v>
      </c>
      <c r="N51" s="45">
        <v>7.9399999999999991E-3</v>
      </c>
      <c r="O51" s="46">
        <v>7.4999999999999997E-3</v>
      </c>
    </row>
    <row r="52" spans="1:15" x14ac:dyDescent="0.25">
      <c r="A52" s="37">
        <v>3</v>
      </c>
      <c r="B52" s="69">
        <v>44740</v>
      </c>
      <c r="C52" s="69">
        <f>SUM(B52+1)</f>
        <v>44741</v>
      </c>
      <c r="D52" s="69">
        <v>46933</v>
      </c>
      <c r="E52" s="70">
        <v>30000000</v>
      </c>
      <c r="F52" s="70">
        <v>39400000</v>
      </c>
      <c r="G52" s="76">
        <f>F52/E52</f>
        <v>1.3133333333333332</v>
      </c>
      <c r="H52" s="70">
        <v>30000000</v>
      </c>
      <c r="I52" s="72">
        <v>109.2654</v>
      </c>
      <c r="J52" s="73">
        <v>1.0999999999999999E-2</v>
      </c>
      <c r="K52" s="72">
        <v>93.635300000000001</v>
      </c>
      <c r="L52" s="73">
        <v>3.9E-2</v>
      </c>
      <c r="M52" s="77">
        <v>99.881200000000007</v>
      </c>
      <c r="N52" s="74">
        <v>2.7380000000000002E-2</v>
      </c>
      <c r="O52" s="75">
        <v>2.7E-2</v>
      </c>
    </row>
    <row r="53" spans="1:15" x14ac:dyDescent="0.25">
      <c r="A53" s="87" t="s">
        <v>29</v>
      </c>
      <c r="B53" s="87"/>
      <c r="C53" s="87"/>
      <c r="D53" s="87"/>
      <c r="E53" s="14">
        <f>SUM(E50:E52)</f>
        <v>110000000</v>
      </c>
      <c r="F53" s="14">
        <f>SUM(F50:F52)</f>
        <v>171900000</v>
      </c>
      <c r="G53" s="35">
        <f t="shared" ref="G53" si="7">F53/E53</f>
        <v>1.5627272727272727</v>
      </c>
      <c r="H53" s="14">
        <f>SUM(H50:H52)</f>
        <v>110000000</v>
      </c>
      <c r="I53" s="19"/>
      <c r="J53" s="19"/>
      <c r="K53" s="19"/>
      <c r="L53" s="19"/>
      <c r="M53" s="19"/>
      <c r="N53" s="19"/>
      <c r="O53" s="19"/>
    </row>
    <row r="54" spans="1:15" x14ac:dyDescent="0.25">
      <c r="A54" s="59"/>
      <c r="B54" s="59"/>
      <c r="C54" s="59"/>
      <c r="D54" s="59"/>
      <c r="E54" s="21"/>
      <c r="F54" s="21"/>
      <c r="G54" s="25"/>
      <c r="H54" s="21"/>
      <c r="I54" s="16"/>
      <c r="J54" s="16"/>
      <c r="K54" s="16"/>
      <c r="L54" s="16"/>
      <c r="M54" s="16"/>
      <c r="N54" s="16"/>
      <c r="O54" s="16"/>
    </row>
    <row r="55" spans="1:15" x14ac:dyDescent="0.25">
      <c r="A55" s="20"/>
      <c r="B55" s="20"/>
      <c r="C55" s="20"/>
      <c r="D55" s="20"/>
      <c r="E55" s="21"/>
      <c r="F55" s="21"/>
      <c r="G55" s="22"/>
      <c r="H55" s="21"/>
      <c r="I55" s="16"/>
      <c r="J55" s="16"/>
      <c r="K55" s="16"/>
      <c r="L55" s="16"/>
      <c r="M55" s="16"/>
      <c r="N55" s="16"/>
      <c r="O55" s="16"/>
    </row>
    <row r="56" spans="1:15" ht="6.95" customHeight="1" x14ac:dyDescent="0.25"/>
    <row r="57" spans="1:15" x14ac:dyDescent="0.25">
      <c r="A57" s="26" t="s">
        <v>17</v>
      </c>
      <c r="B57" s="28"/>
    </row>
    <row r="58" spans="1:15" ht="5.0999999999999996" customHeight="1" x14ac:dyDescent="0.25"/>
    <row r="59" spans="1:15" ht="38.1" customHeight="1" x14ac:dyDescent="0.25">
      <c r="A59" s="84" t="s">
        <v>5</v>
      </c>
      <c r="B59" s="82" t="s">
        <v>0</v>
      </c>
      <c r="C59" s="82" t="s">
        <v>1</v>
      </c>
      <c r="D59" s="82" t="s">
        <v>2</v>
      </c>
      <c r="E59" s="82" t="s">
        <v>3</v>
      </c>
      <c r="F59" s="82" t="s">
        <v>4</v>
      </c>
      <c r="G59" s="82" t="s">
        <v>6</v>
      </c>
      <c r="H59" s="82" t="s">
        <v>21</v>
      </c>
      <c r="I59" s="80" t="s">
        <v>22</v>
      </c>
      <c r="J59" s="81"/>
      <c r="K59" s="80" t="s">
        <v>23</v>
      </c>
      <c r="L59" s="81"/>
      <c r="M59" s="80" t="s">
        <v>24</v>
      </c>
      <c r="N59" s="81"/>
      <c r="O59" s="82" t="s">
        <v>20</v>
      </c>
    </row>
    <row r="60" spans="1:15" ht="24" x14ac:dyDescent="0.25">
      <c r="A60" s="85"/>
      <c r="B60" s="83"/>
      <c r="C60" s="83"/>
      <c r="D60" s="83"/>
      <c r="E60" s="83"/>
      <c r="F60" s="83"/>
      <c r="G60" s="83"/>
      <c r="H60" s="83"/>
      <c r="I60" s="6" t="s">
        <v>7</v>
      </c>
      <c r="J60" s="6" t="s">
        <v>9</v>
      </c>
      <c r="K60" s="6" t="s">
        <v>7</v>
      </c>
      <c r="L60" s="6" t="s">
        <v>9</v>
      </c>
      <c r="M60" s="6" t="s">
        <v>8</v>
      </c>
      <c r="N60" s="6" t="s">
        <v>9</v>
      </c>
      <c r="O60" s="83"/>
    </row>
    <row r="61" spans="1:15" outlineLevel="1" x14ac:dyDescent="0.25">
      <c r="A61" s="5">
        <v>1</v>
      </c>
      <c r="B61" s="3">
        <v>42334</v>
      </c>
      <c r="C61" s="3">
        <f>B61+1</f>
        <v>42335</v>
      </c>
      <c r="D61" s="3">
        <v>44892</v>
      </c>
      <c r="E61" s="4">
        <v>70000000</v>
      </c>
      <c r="F61" s="4">
        <v>132100000</v>
      </c>
      <c r="G61" s="34">
        <f>F61/E61</f>
        <v>1.8871428571428572</v>
      </c>
      <c r="H61" s="4">
        <f>E61</f>
        <v>70000000</v>
      </c>
      <c r="I61" s="31">
        <v>103.476</v>
      </c>
      <c r="J61" s="30">
        <v>3.2899999999999999E-2</v>
      </c>
      <c r="K61" s="31">
        <v>97.363600000000005</v>
      </c>
      <c r="L61" s="30">
        <v>4.2900000000000001E-2</v>
      </c>
      <c r="M61" s="11">
        <v>99.718800000000002</v>
      </c>
      <c r="N61" s="29">
        <v>3.8989999999999997E-2</v>
      </c>
      <c r="O61" s="10">
        <v>3.85E-2</v>
      </c>
    </row>
    <row r="62" spans="1:15" outlineLevel="1" x14ac:dyDescent="0.25">
      <c r="A62" s="40">
        <v>2</v>
      </c>
      <c r="B62" s="41">
        <v>43613</v>
      </c>
      <c r="C62" s="41">
        <f>B62+1</f>
        <v>43614</v>
      </c>
      <c r="D62" s="41">
        <v>46171</v>
      </c>
      <c r="E62" s="42">
        <v>30000000</v>
      </c>
      <c r="F62" s="42">
        <v>96600000</v>
      </c>
      <c r="G62" s="62">
        <f>F62/E62</f>
        <v>3.22</v>
      </c>
      <c r="H62" s="42">
        <v>30000000</v>
      </c>
      <c r="I62" s="43">
        <v>101.78700000000001</v>
      </c>
      <c r="J62" s="44">
        <v>4.8999999999999998E-3</v>
      </c>
      <c r="K62" s="43">
        <v>98.850099999999998</v>
      </c>
      <c r="L62" s="44">
        <v>9.1999999999999998E-3</v>
      </c>
      <c r="M62" s="48">
        <v>99.8827</v>
      </c>
      <c r="N62" s="45">
        <v>7.6800000000000002E-3</v>
      </c>
      <c r="O62" s="46">
        <v>7.4999999999999997E-3</v>
      </c>
    </row>
    <row r="63" spans="1:15" outlineLevel="1" x14ac:dyDescent="0.25">
      <c r="A63" s="40">
        <v>3</v>
      </c>
      <c r="B63" s="41">
        <v>43753</v>
      </c>
      <c r="C63" s="41">
        <v>43754</v>
      </c>
      <c r="D63" s="41">
        <v>46311</v>
      </c>
      <c r="E63" s="42">
        <v>40000000</v>
      </c>
      <c r="F63" s="42">
        <v>107800000</v>
      </c>
      <c r="G63" s="62">
        <f>F63/E63</f>
        <v>2.6949999999999998</v>
      </c>
      <c r="H63" s="42">
        <v>40000000</v>
      </c>
      <c r="I63" s="43">
        <v>101.7467</v>
      </c>
      <c r="J63" s="44">
        <v>5.0000000000000001E-4</v>
      </c>
      <c r="K63" s="43">
        <v>98.217699999999994</v>
      </c>
      <c r="L63" s="44">
        <v>5.5999999999999999E-3</v>
      </c>
      <c r="M63" s="48">
        <v>99.684700000000007</v>
      </c>
      <c r="N63" s="45">
        <v>3.46E-3</v>
      </c>
      <c r="O63" s="46">
        <v>3.0000000000000001E-3</v>
      </c>
    </row>
    <row r="64" spans="1:15" outlineLevel="1" x14ac:dyDescent="0.25">
      <c r="A64" s="40">
        <v>4</v>
      </c>
      <c r="B64" s="41">
        <v>43963</v>
      </c>
      <c r="C64" s="41">
        <v>43964</v>
      </c>
      <c r="D64" s="41">
        <v>46520</v>
      </c>
      <c r="E64" s="42">
        <v>20000000</v>
      </c>
      <c r="F64" s="42">
        <v>44801000</v>
      </c>
      <c r="G64" s="62">
        <f>F64/E64</f>
        <v>2.2400500000000001</v>
      </c>
      <c r="H64" s="42">
        <v>20000000</v>
      </c>
      <c r="I64" s="43">
        <v>101.6861</v>
      </c>
      <c r="J64" s="44">
        <v>0.01</v>
      </c>
      <c r="K64" s="43">
        <v>97.106700000000004</v>
      </c>
      <c r="L64" s="44">
        <v>1.6899999999999998E-2</v>
      </c>
      <c r="M64" s="48">
        <v>99.845399999999998</v>
      </c>
      <c r="N64" s="45">
        <v>1.2749999999999999E-2</v>
      </c>
      <c r="O64" s="46">
        <v>1.2500000000000001E-2</v>
      </c>
    </row>
    <row r="65" spans="1:15" outlineLevel="1" x14ac:dyDescent="0.25">
      <c r="A65" s="40">
        <v>5</v>
      </c>
      <c r="B65" s="41">
        <v>44096</v>
      </c>
      <c r="C65" s="41">
        <v>44097</v>
      </c>
      <c r="D65" s="41">
        <v>46653</v>
      </c>
      <c r="E65" s="42">
        <v>50000000</v>
      </c>
      <c r="F65" s="42">
        <v>77500000</v>
      </c>
      <c r="G65" s="62">
        <v>1.55</v>
      </c>
      <c r="H65" s="42">
        <v>50000000</v>
      </c>
      <c r="I65" s="43">
        <v>101.0795</v>
      </c>
      <c r="J65" s="44">
        <v>9.9000000000000008E-3</v>
      </c>
      <c r="K65" s="43">
        <v>98.338499999999996</v>
      </c>
      <c r="L65" s="44">
        <v>1.4E-2</v>
      </c>
      <c r="M65" s="48">
        <v>99.681799999999996</v>
      </c>
      <c r="N65" s="45">
        <v>1.1979999999999999E-2</v>
      </c>
      <c r="O65" s="46">
        <v>1.15E-2</v>
      </c>
    </row>
    <row r="66" spans="1:15" outlineLevel="1" x14ac:dyDescent="0.25">
      <c r="A66" s="40">
        <v>6</v>
      </c>
      <c r="B66" s="41">
        <v>44313</v>
      </c>
      <c r="C66" s="41">
        <v>44314</v>
      </c>
      <c r="D66" s="41">
        <v>46871</v>
      </c>
      <c r="E66" s="42">
        <v>30000000</v>
      </c>
      <c r="F66" s="42">
        <v>69500000</v>
      </c>
      <c r="G66" s="62">
        <f>F66/E66</f>
        <v>2.3166666666666669</v>
      </c>
      <c r="H66" s="42">
        <v>30000000</v>
      </c>
      <c r="I66" s="43">
        <v>100.40479999999999</v>
      </c>
      <c r="J66" s="44">
        <v>9.9000000000000008E-3</v>
      </c>
      <c r="K66" s="43">
        <v>99.396100000000004</v>
      </c>
      <c r="L66" s="44">
        <v>1.14E-2</v>
      </c>
      <c r="M66" s="48">
        <v>99.892099999999999</v>
      </c>
      <c r="N66" s="45">
        <v>1.0659999999999999E-2</v>
      </c>
      <c r="O66" s="46">
        <v>1.0500000000000001E-2</v>
      </c>
    </row>
    <row r="67" spans="1:15" outlineLevel="1" x14ac:dyDescent="0.25">
      <c r="A67" s="37">
        <v>7</v>
      </c>
      <c r="B67" s="69">
        <v>44747</v>
      </c>
      <c r="C67" s="69">
        <f>SUM(B67+1)</f>
        <v>44748</v>
      </c>
      <c r="D67" s="69">
        <v>47305</v>
      </c>
      <c r="E67" s="70">
        <v>30000000</v>
      </c>
      <c r="F67" s="70">
        <v>40700000</v>
      </c>
      <c r="G67" s="76">
        <f>F67/E67</f>
        <v>1.3566666666666667</v>
      </c>
      <c r="H67" s="70">
        <v>30000000</v>
      </c>
      <c r="I67" s="72">
        <v>111.1542</v>
      </c>
      <c r="J67" s="73">
        <v>1.7500000000000002E-2</v>
      </c>
      <c r="K67" s="72">
        <v>94.329700000000003</v>
      </c>
      <c r="L67" s="73">
        <v>4.3999999999999997E-2</v>
      </c>
      <c r="M67" s="77">
        <v>99.921700000000001</v>
      </c>
      <c r="N67" s="74">
        <v>3.4819999999999997E-2</v>
      </c>
      <c r="O67" s="75">
        <v>3.4500000000000003E-2</v>
      </c>
    </row>
    <row r="68" spans="1:15" x14ac:dyDescent="0.25">
      <c r="A68" s="87" t="s">
        <v>16</v>
      </c>
      <c r="B68" s="87"/>
      <c r="C68" s="87"/>
      <c r="D68" s="87"/>
      <c r="E68" s="14">
        <f>SUM(E61:E67)</f>
        <v>270000000</v>
      </c>
      <c r="F68" s="14">
        <f>SUM(F61:F67)</f>
        <v>569001000</v>
      </c>
      <c r="G68" s="35">
        <f t="shared" ref="G68" si="8">F68/E68</f>
        <v>2.1074111111111109</v>
      </c>
      <c r="H68" s="14">
        <f>SUM(H61:H67)</f>
        <v>270000000</v>
      </c>
      <c r="I68" s="19"/>
      <c r="J68" s="19"/>
      <c r="K68" s="19"/>
      <c r="L68" s="19"/>
      <c r="M68" s="19"/>
      <c r="N68" s="19"/>
      <c r="O68" s="19"/>
    </row>
    <row r="69" spans="1:15" x14ac:dyDescent="0.25">
      <c r="A69" s="20"/>
      <c r="B69" s="20"/>
      <c r="C69" s="20"/>
      <c r="D69" s="20"/>
      <c r="E69" s="21"/>
      <c r="F69" s="21"/>
      <c r="G69" s="21"/>
      <c r="H69" s="21"/>
      <c r="I69" s="16"/>
      <c r="J69" s="16"/>
      <c r="K69" s="16"/>
      <c r="L69" s="16"/>
      <c r="M69" s="16"/>
      <c r="N69" s="16"/>
      <c r="O69" s="16"/>
    </row>
    <row r="70" spans="1:15" ht="6.95" customHeight="1" x14ac:dyDescent="0.25"/>
    <row r="71" spans="1:15" x14ac:dyDescent="0.25">
      <c r="A71" s="26" t="s">
        <v>18</v>
      </c>
      <c r="B71" s="28"/>
    </row>
    <row r="72" spans="1:15" ht="5.0999999999999996" customHeight="1" x14ac:dyDescent="0.25"/>
    <row r="73" spans="1:15" ht="38.1" customHeight="1" x14ac:dyDescent="0.25">
      <c r="A73" s="84" t="s">
        <v>5</v>
      </c>
      <c r="B73" s="82" t="s">
        <v>0</v>
      </c>
      <c r="C73" s="82" t="s">
        <v>1</v>
      </c>
      <c r="D73" s="82" t="s">
        <v>2</v>
      </c>
      <c r="E73" s="82" t="s">
        <v>3</v>
      </c>
      <c r="F73" s="82" t="s">
        <v>4</v>
      </c>
      <c r="G73" s="82" t="s">
        <v>6</v>
      </c>
      <c r="H73" s="82" t="s">
        <v>21</v>
      </c>
      <c r="I73" s="80" t="s">
        <v>22</v>
      </c>
      <c r="J73" s="81"/>
      <c r="K73" s="80" t="s">
        <v>23</v>
      </c>
      <c r="L73" s="81"/>
      <c r="M73" s="80" t="s">
        <v>24</v>
      </c>
      <c r="N73" s="81"/>
      <c r="O73" s="82" t="s">
        <v>20</v>
      </c>
    </row>
    <row r="74" spans="1:15" ht="24" x14ac:dyDescent="0.25">
      <c r="A74" s="85"/>
      <c r="B74" s="83"/>
      <c r="C74" s="83"/>
      <c r="D74" s="83"/>
      <c r="E74" s="83"/>
      <c r="F74" s="83"/>
      <c r="G74" s="86"/>
      <c r="H74" s="83"/>
      <c r="I74" s="6" t="s">
        <v>7</v>
      </c>
      <c r="J74" s="6" t="s">
        <v>9</v>
      </c>
      <c r="K74" s="6" t="s">
        <v>7</v>
      </c>
      <c r="L74" s="6" t="s">
        <v>9</v>
      </c>
      <c r="M74" s="6" t="s">
        <v>8</v>
      </c>
      <c r="N74" s="6" t="s">
        <v>9</v>
      </c>
      <c r="O74" s="83"/>
    </row>
    <row r="75" spans="1:15" outlineLevel="1" x14ac:dyDescent="0.25">
      <c r="A75" s="40">
        <v>1</v>
      </c>
      <c r="B75" s="41">
        <v>43655</v>
      </c>
      <c r="C75" s="41">
        <v>43656</v>
      </c>
      <c r="D75" s="41">
        <v>47309</v>
      </c>
      <c r="E75" s="42">
        <v>30000000</v>
      </c>
      <c r="F75" s="42">
        <v>72800000</v>
      </c>
      <c r="G75" s="67">
        <f>F75/E75</f>
        <v>2.4266666666666667</v>
      </c>
      <c r="H75" s="42">
        <v>30000000</v>
      </c>
      <c r="I75" s="48">
        <v>101.0611</v>
      </c>
      <c r="J75" s="64">
        <v>6.8999999999999999E-3</v>
      </c>
      <c r="K75" s="48">
        <v>98.007300000000001</v>
      </c>
      <c r="L75" s="64">
        <v>1.01E-2</v>
      </c>
      <c r="M75" s="48">
        <v>99.536000000000001</v>
      </c>
      <c r="N75" s="64">
        <v>8.4899999999999993E-3</v>
      </c>
      <c r="O75" s="46">
        <v>8.0000000000000002E-3</v>
      </c>
    </row>
    <row r="76" spans="1:15" outlineLevel="1" x14ac:dyDescent="0.25">
      <c r="A76" s="40">
        <v>2</v>
      </c>
      <c r="B76" s="41">
        <v>44355</v>
      </c>
      <c r="C76" s="41">
        <v>44356</v>
      </c>
      <c r="D76" s="41">
        <v>48008</v>
      </c>
      <c r="E76" s="42">
        <v>30000000</v>
      </c>
      <c r="F76" s="42">
        <v>73800000</v>
      </c>
      <c r="G76" s="62">
        <f>F76/E76</f>
        <v>2.46</v>
      </c>
      <c r="H76" s="42">
        <v>30000000</v>
      </c>
      <c r="I76" s="48">
        <v>100.95180000000001</v>
      </c>
      <c r="J76" s="64">
        <v>9.4999999999999998E-3</v>
      </c>
      <c r="K76" s="48">
        <v>98.683800000000005</v>
      </c>
      <c r="L76" s="64">
        <v>1.1900000000000001E-2</v>
      </c>
      <c r="M76" s="48">
        <v>99.745400000000004</v>
      </c>
      <c r="N76" s="64">
        <v>1.077E-2</v>
      </c>
      <c r="O76" s="46">
        <v>1.0500000000000001E-2</v>
      </c>
    </row>
    <row r="77" spans="1:15" outlineLevel="1" x14ac:dyDescent="0.25">
      <c r="A77" s="37">
        <v>3</v>
      </c>
      <c r="B77" s="69">
        <v>44733</v>
      </c>
      <c r="C77" s="69">
        <f>SUM(B77+1)</f>
        <v>44734</v>
      </c>
      <c r="D77" s="69">
        <v>48387</v>
      </c>
      <c r="E77" s="70">
        <v>30000000</v>
      </c>
      <c r="F77" s="70">
        <v>34800000</v>
      </c>
      <c r="G77" s="78">
        <f>F77/E77</f>
        <v>1.1599999999999999</v>
      </c>
      <c r="H77" s="70">
        <v>30000000</v>
      </c>
      <c r="I77" s="77">
        <v>105.124</v>
      </c>
      <c r="J77" s="79">
        <v>1.01E-2</v>
      </c>
      <c r="K77" s="77">
        <v>91.640299999999996</v>
      </c>
      <c r="L77" s="79">
        <v>2.5000000000000001E-2</v>
      </c>
      <c r="M77" s="77">
        <v>99.808000000000007</v>
      </c>
      <c r="N77" s="79">
        <v>1.5869999999999999E-2</v>
      </c>
      <c r="O77" s="75">
        <v>1.55E-2</v>
      </c>
    </row>
    <row r="78" spans="1:15" x14ac:dyDescent="0.25">
      <c r="A78" s="87" t="s">
        <v>19</v>
      </c>
      <c r="B78" s="87"/>
      <c r="C78" s="87"/>
      <c r="D78" s="87"/>
      <c r="E78" s="14">
        <f>SUM(E75:E77)</f>
        <v>90000000</v>
      </c>
      <c r="F78" s="14">
        <f>SUM(F75:F77)</f>
        <v>181400000</v>
      </c>
      <c r="G78" s="38">
        <f>F78/E78</f>
        <v>2.0155555555555558</v>
      </c>
      <c r="H78" s="14">
        <f>SUM(H75:H77)</f>
        <v>90000000</v>
      </c>
      <c r="I78" s="19"/>
      <c r="J78" s="19"/>
      <c r="K78" s="19"/>
      <c r="L78" s="19"/>
      <c r="M78" s="19"/>
      <c r="N78" s="19"/>
      <c r="O78" s="19"/>
    </row>
    <row r="79" spans="1:15" x14ac:dyDescent="0.25">
      <c r="A79" s="59"/>
      <c r="B79" s="59"/>
      <c r="C79" s="59"/>
      <c r="D79" s="59"/>
      <c r="E79" s="21"/>
      <c r="F79" s="21"/>
      <c r="G79" s="38"/>
      <c r="H79" s="21"/>
      <c r="I79" s="16"/>
      <c r="J79" s="16"/>
      <c r="K79" s="16"/>
      <c r="L79" s="16"/>
      <c r="M79" s="16"/>
      <c r="N79" s="16"/>
      <c r="O79" s="16"/>
    </row>
    <row r="80" spans="1:15" x14ac:dyDescent="0.25">
      <c r="A80" s="26" t="s">
        <v>27</v>
      </c>
      <c r="B80" s="28"/>
    </row>
    <row r="82" spans="1:15" ht="15" customHeight="1" x14ac:dyDescent="0.25">
      <c r="A82" s="84" t="s">
        <v>5</v>
      </c>
      <c r="B82" s="82" t="s">
        <v>0</v>
      </c>
      <c r="C82" s="82" t="s">
        <v>1</v>
      </c>
      <c r="D82" s="82" t="s">
        <v>2</v>
      </c>
      <c r="E82" s="82" t="s">
        <v>3</v>
      </c>
      <c r="F82" s="82" t="s">
        <v>4</v>
      </c>
      <c r="G82" s="82" t="s">
        <v>6</v>
      </c>
      <c r="H82" s="82" t="s">
        <v>21</v>
      </c>
      <c r="I82" s="80" t="s">
        <v>22</v>
      </c>
      <c r="J82" s="81"/>
      <c r="K82" s="80" t="s">
        <v>23</v>
      </c>
      <c r="L82" s="81"/>
      <c r="M82" s="80" t="s">
        <v>24</v>
      </c>
      <c r="N82" s="81"/>
      <c r="O82" s="82" t="s">
        <v>20</v>
      </c>
    </row>
    <row r="83" spans="1:15" ht="15" customHeight="1" x14ac:dyDescent="0.25">
      <c r="A83" s="85"/>
      <c r="B83" s="83"/>
      <c r="C83" s="83"/>
      <c r="D83" s="83"/>
      <c r="E83" s="83"/>
      <c r="F83" s="83"/>
      <c r="G83" s="83"/>
      <c r="H83" s="83"/>
      <c r="I83" s="6" t="s">
        <v>7</v>
      </c>
      <c r="J83" s="6" t="s">
        <v>9</v>
      </c>
      <c r="K83" s="6" t="s">
        <v>7</v>
      </c>
      <c r="L83" s="6" t="s">
        <v>9</v>
      </c>
      <c r="M83" s="6" t="s">
        <v>8</v>
      </c>
      <c r="N83" s="6" t="s">
        <v>9</v>
      </c>
      <c r="O83" s="83"/>
    </row>
    <row r="84" spans="1:15" x14ac:dyDescent="0.25">
      <c r="A84" s="40">
        <v>1</v>
      </c>
      <c r="B84" s="41">
        <v>43991</v>
      </c>
      <c r="C84" s="41">
        <v>43992</v>
      </c>
      <c r="D84" s="41">
        <v>49470</v>
      </c>
      <c r="E84" s="42">
        <v>30000000</v>
      </c>
      <c r="F84" s="42">
        <v>56500000</v>
      </c>
      <c r="G84" s="63">
        <f>F84/E84</f>
        <v>1.8833333333333333</v>
      </c>
      <c r="H84" s="42">
        <v>30000000</v>
      </c>
      <c r="I84" s="48">
        <v>102.5235</v>
      </c>
      <c r="J84" s="64">
        <v>2.9899999999999999E-2</v>
      </c>
      <c r="K84" s="48">
        <v>97.665099999999995</v>
      </c>
      <c r="L84" s="64">
        <v>3.4000000000000002E-2</v>
      </c>
      <c r="M84" s="48">
        <v>99.623800000000003</v>
      </c>
      <c r="N84" s="64">
        <v>3.2329999999999998E-2</v>
      </c>
      <c r="O84" s="46">
        <v>3.2000000000000001E-2</v>
      </c>
    </row>
    <row r="85" spans="1:15" x14ac:dyDescent="0.25">
      <c r="A85" s="87" t="s">
        <v>19</v>
      </c>
      <c r="B85" s="87"/>
      <c r="C85" s="87"/>
      <c r="D85" s="87"/>
      <c r="E85" s="14">
        <f>SUM(E84:E84)</f>
        <v>30000000</v>
      </c>
      <c r="F85" s="14">
        <f>SUM(F84:F84)</f>
        <v>56500000</v>
      </c>
      <c r="G85" s="38">
        <f>F85/E85</f>
        <v>1.8833333333333333</v>
      </c>
      <c r="H85" s="14">
        <f>SUM(H84:H84)</f>
        <v>30000000</v>
      </c>
      <c r="I85" s="19"/>
      <c r="J85" s="19"/>
      <c r="K85" s="19"/>
      <c r="L85" s="19"/>
      <c r="M85" s="19"/>
      <c r="N85" s="19"/>
      <c r="O85" s="19"/>
    </row>
    <row r="87" spans="1:15" x14ac:dyDescent="0.25">
      <c r="A87" s="89" t="s">
        <v>25</v>
      </c>
      <c r="B87" s="89"/>
      <c r="C87" s="89"/>
      <c r="D87" s="89"/>
      <c r="E87" s="33">
        <f>SUM(E85+E78+E68+E53+E44+E25+E8)</f>
        <v>1450000000</v>
      </c>
      <c r="F87" s="33">
        <f>SUM(F85+F78+F68+F53+F44+F25+F8)</f>
        <v>2906159000</v>
      </c>
      <c r="G87" s="39">
        <f>F87/E87</f>
        <v>2.0042475862068967</v>
      </c>
      <c r="H87" s="33">
        <f>SUM(H85+H78+H68+H53+H44+H25+H8)</f>
        <v>1450000000</v>
      </c>
      <c r="I87" s="32"/>
      <c r="J87" s="32"/>
      <c r="K87" s="32"/>
      <c r="L87" s="32"/>
      <c r="M87" s="32"/>
      <c r="N87" s="32"/>
      <c r="O87" s="32"/>
    </row>
    <row r="89" spans="1:15" x14ac:dyDescent="0.25">
      <c r="A89" s="36" t="s">
        <v>26</v>
      </c>
    </row>
    <row r="90" spans="1:15" x14ac:dyDescent="0.25">
      <c r="A90" s="88" t="s">
        <v>60</v>
      </c>
      <c r="B90" s="88"/>
      <c r="C90" s="88"/>
      <c r="D90" s="88"/>
    </row>
  </sheetData>
  <mergeCells count="93">
    <mergeCell ref="A90:D90"/>
    <mergeCell ref="I82:J82"/>
    <mergeCell ref="K82:L82"/>
    <mergeCell ref="M82:N82"/>
    <mergeCell ref="O82:O83"/>
    <mergeCell ref="A85:D85"/>
    <mergeCell ref="A87:D87"/>
    <mergeCell ref="O73:O74"/>
    <mergeCell ref="A78:D78"/>
    <mergeCell ref="A82:A83"/>
    <mergeCell ref="B82:B83"/>
    <mergeCell ref="C82:C83"/>
    <mergeCell ref="D82:D83"/>
    <mergeCell ref="E82:E83"/>
    <mergeCell ref="F82:F83"/>
    <mergeCell ref="G82:G83"/>
    <mergeCell ref="H82:H83"/>
    <mergeCell ref="F73:F74"/>
    <mergeCell ref="G73:G74"/>
    <mergeCell ref="H73:H74"/>
    <mergeCell ref="I73:J73"/>
    <mergeCell ref="K73:L73"/>
    <mergeCell ref="M73:N73"/>
    <mergeCell ref="I59:J59"/>
    <mergeCell ref="K59:L59"/>
    <mergeCell ref="M59:N59"/>
    <mergeCell ref="O59:O60"/>
    <mergeCell ref="A68:D68"/>
    <mergeCell ref="A73:A74"/>
    <mergeCell ref="B73:B74"/>
    <mergeCell ref="C73:C74"/>
    <mergeCell ref="D73:D74"/>
    <mergeCell ref="E73:E74"/>
    <mergeCell ref="O48:O49"/>
    <mergeCell ref="A53:D53"/>
    <mergeCell ref="A59:A60"/>
    <mergeCell ref="B59:B60"/>
    <mergeCell ref="C59:C60"/>
    <mergeCell ref="D59:D60"/>
    <mergeCell ref="E59:E60"/>
    <mergeCell ref="F59:F60"/>
    <mergeCell ref="G59:G60"/>
    <mergeCell ref="H59:H60"/>
    <mergeCell ref="F48:F49"/>
    <mergeCell ref="G48:G49"/>
    <mergeCell ref="H48:H49"/>
    <mergeCell ref="I48:J48"/>
    <mergeCell ref="K48:L48"/>
    <mergeCell ref="M48:N48"/>
    <mergeCell ref="I30:J30"/>
    <mergeCell ref="K30:L30"/>
    <mergeCell ref="M30:N30"/>
    <mergeCell ref="O30:O31"/>
    <mergeCell ref="A44:D44"/>
    <mergeCell ref="A48:A49"/>
    <mergeCell ref="B48:B49"/>
    <mergeCell ref="C48:C49"/>
    <mergeCell ref="D48:D49"/>
    <mergeCell ref="E48:E49"/>
    <mergeCell ref="O13:O14"/>
    <mergeCell ref="A25:D25"/>
    <mergeCell ref="A30:A31"/>
    <mergeCell ref="B30:B31"/>
    <mergeCell ref="C30:C31"/>
    <mergeCell ref="D30:D31"/>
    <mergeCell ref="E30:E31"/>
    <mergeCell ref="F30:F31"/>
    <mergeCell ref="G30:G31"/>
    <mergeCell ref="H30:H31"/>
    <mergeCell ref="F13:F14"/>
    <mergeCell ref="G13:G14"/>
    <mergeCell ref="H13:H14"/>
    <mergeCell ref="I13:J13"/>
    <mergeCell ref="K13:L13"/>
    <mergeCell ref="M13:N13"/>
    <mergeCell ref="A8:D8"/>
    <mergeCell ref="A13:A14"/>
    <mergeCell ref="B13:B14"/>
    <mergeCell ref="C13:C14"/>
    <mergeCell ref="D13:D14"/>
    <mergeCell ref="E13:E14"/>
    <mergeCell ref="G4:G5"/>
    <mergeCell ref="H4:H5"/>
    <mergeCell ref="I4:J4"/>
    <mergeCell ref="K4:L4"/>
    <mergeCell ref="M4:N4"/>
    <mergeCell ref="O4:O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landscape" r:id="rId1"/>
  <headerFooter>
    <oddHeader>&amp;C&amp;"Times New Roman,Bold"&amp;20Rezultati aukcija  obveznica Federacije BiH</oddHeader>
    <oddFooter>Page &amp;P of &amp;N</oddFooter>
  </headerFooter>
  <rowBreaks count="2" manualBreakCount="2">
    <brk id="26" max="16383" man="1"/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67" zoomScaleNormal="100" workbookViewId="0">
      <selection activeCell="T80" sqref="T80"/>
    </sheetView>
  </sheetViews>
  <sheetFormatPr defaultRowHeight="15" outlineLevelRow="1" x14ac:dyDescent="0.25"/>
  <cols>
    <col min="1" max="1" width="3.5703125" customWidth="1"/>
    <col min="5" max="6" width="10.5703125" customWidth="1"/>
    <col min="7" max="7" width="8.28515625" customWidth="1"/>
    <col min="8" max="8" width="14.5703125" customWidth="1"/>
    <col min="9" max="9" width="8.5703125" customWidth="1"/>
    <col min="10" max="10" width="8.28515625" bestFit="1" customWidth="1"/>
    <col min="11" max="11" width="7.7109375" customWidth="1"/>
    <col min="12" max="12" width="7.5703125" customWidth="1"/>
    <col min="13" max="13" width="8.7109375" customWidth="1"/>
    <col min="14" max="15" width="7.5703125" customWidth="1"/>
  </cols>
  <sheetData>
    <row r="1" spans="1:18" ht="6.95" customHeight="1" x14ac:dyDescent="0.25"/>
    <row r="2" spans="1:18" x14ac:dyDescent="0.25">
      <c r="A2" s="26" t="s">
        <v>31</v>
      </c>
      <c r="B2" s="26"/>
      <c r="C2" s="9"/>
      <c r="D2" s="9"/>
      <c r="E2" s="9"/>
    </row>
    <row r="3" spans="1:18" ht="5.0999999999999996" customHeight="1" x14ac:dyDescent="0.25"/>
    <row r="4" spans="1:18" ht="38.1" customHeight="1" x14ac:dyDescent="0.25">
      <c r="A4" s="84" t="s">
        <v>58</v>
      </c>
      <c r="B4" s="82" t="s">
        <v>30</v>
      </c>
      <c r="C4" s="82" t="s">
        <v>32</v>
      </c>
      <c r="D4" s="82" t="s">
        <v>36</v>
      </c>
      <c r="E4" s="90" t="s">
        <v>55</v>
      </c>
      <c r="F4" s="82" t="s">
        <v>41</v>
      </c>
      <c r="G4" s="82" t="s">
        <v>56</v>
      </c>
      <c r="H4" s="82" t="s">
        <v>40</v>
      </c>
      <c r="I4" s="80" t="s">
        <v>39</v>
      </c>
      <c r="J4" s="81"/>
      <c r="K4" s="80" t="s">
        <v>38</v>
      </c>
      <c r="L4" s="81"/>
      <c r="M4" s="80" t="s">
        <v>37</v>
      </c>
      <c r="N4" s="81"/>
      <c r="O4" s="82" t="s">
        <v>35</v>
      </c>
      <c r="P4" s="1"/>
      <c r="Q4" s="1"/>
    </row>
    <row r="5" spans="1:18" ht="24" x14ac:dyDescent="0.25">
      <c r="A5" s="85"/>
      <c r="B5" s="83"/>
      <c r="C5" s="83"/>
      <c r="D5" s="83"/>
      <c r="E5" s="91"/>
      <c r="F5" s="83"/>
      <c r="G5" s="86"/>
      <c r="H5" s="83"/>
      <c r="I5" s="6" t="s">
        <v>34</v>
      </c>
      <c r="J5" s="6" t="s">
        <v>33</v>
      </c>
      <c r="K5" s="6" t="s">
        <v>34</v>
      </c>
      <c r="L5" s="6" t="s">
        <v>33</v>
      </c>
      <c r="M5" s="6" t="s">
        <v>34</v>
      </c>
      <c r="N5" s="6" t="s">
        <v>33</v>
      </c>
      <c r="O5" s="83"/>
    </row>
    <row r="6" spans="1:18" outlineLevel="1" x14ac:dyDescent="0.25">
      <c r="A6" s="40">
        <v>1</v>
      </c>
      <c r="B6" s="41">
        <v>41177</v>
      </c>
      <c r="C6" s="41">
        <v>41178</v>
      </c>
      <c r="D6" s="41">
        <v>41908</v>
      </c>
      <c r="E6" s="42">
        <v>20000000</v>
      </c>
      <c r="F6" s="42">
        <v>31315000</v>
      </c>
      <c r="G6" s="68">
        <f>F6/E6</f>
        <v>1.56575</v>
      </c>
      <c r="H6" s="42">
        <v>20000000</v>
      </c>
      <c r="I6" s="43">
        <v>100.5712</v>
      </c>
      <c r="J6" s="44">
        <v>0.04</v>
      </c>
      <c r="K6" s="43">
        <v>99.150999999999996</v>
      </c>
      <c r="L6" s="44">
        <v>4.7500000000000001E-2</v>
      </c>
      <c r="M6" s="43">
        <v>99.996899999999997</v>
      </c>
      <c r="N6" s="45">
        <v>4.3020000000000003E-2</v>
      </c>
      <c r="O6" s="46">
        <v>4.2999999999999997E-2</v>
      </c>
      <c r="P6" s="2"/>
      <c r="Q6" s="2"/>
      <c r="R6" s="2"/>
    </row>
    <row r="7" spans="1:18" outlineLevel="1" x14ac:dyDescent="0.25">
      <c r="A7" s="37">
        <v>2</v>
      </c>
      <c r="B7" s="69">
        <v>44754</v>
      </c>
      <c r="C7" s="69">
        <f>SUM(B7+1)</f>
        <v>44755</v>
      </c>
      <c r="D7" s="69">
        <v>45486</v>
      </c>
      <c r="E7" s="70">
        <v>40000000</v>
      </c>
      <c r="F7" s="70">
        <v>41000000</v>
      </c>
      <c r="G7" s="71">
        <f>F7/E7</f>
        <v>1.0249999999999999</v>
      </c>
      <c r="H7" s="70">
        <v>40000000</v>
      </c>
      <c r="I7" s="72">
        <v>102.9739</v>
      </c>
      <c r="J7" s="73">
        <v>7.0000000000000001E-3</v>
      </c>
      <c r="K7" s="72">
        <v>96.387</v>
      </c>
      <c r="L7" s="73">
        <v>4.1000000000000002E-2</v>
      </c>
      <c r="M7" s="72">
        <v>99.968299999999999</v>
      </c>
      <c r="N7" s="74">
        <v>2.2349999999999998E-2</v>
      </c>
      <c r="O7" s="75">
        <v>2.1999999999999999E-2</v>
      </c>
      <c r="P7" s="2"/>
      <c r="Q7" s="2"/>
      <c r="R7" s="2"/>
    </row>
    <row r="8" spans="1:18" x14ac:dyDescent="0.25">
      <c r="A8" s="87" t="s">
        <v>48</v>
      </c>
      <c r="B8" s="87"/>
      <c r="C8" s="87"/>
      <c r="D8" s="87"/>
      <c r="E8" s="14">
        <f>SUM(E6:E7)</f>
        <v>60000000</v>
      </c>
      <c r="F8" s="14">
        <f>SUM(F6:F7)</f>
        <v>72315000</v>
      </c>
      <c r="G8" s="24">
        <f t="shared" ref="G8" si="0">F8/E8</f>
        <v>1.2052499999999999</v>
      </c>
      <c r="H8" s="14">
        <f>SUM(H6:H7)</f>
        <v>60000000</v>
      </c>
      <c r="I8" s="15"/>
      <c r="J8" s="15"/>
      <c r="K8" s="15"/>
      <c r="L8" s="15"/>
      <c r="M8" s="15"/>
      <c r="N8" s="15"/>
      <c r="O8" s="15"/>
      <c r="P8" s="2"/>
      <c r="Q8" s="2"/>
      <c r="R8" s="2"/>
    </row>
    <row r="9" spans="1:18" x14ac:dyDescent="0.25">
      <c r="A9" s="20"/>
      <c r="B9" s="20"/>
      <c r="C9" s="20"/>
      <c r="D9" s="20"/>
      <c r="E9" s="21"/>
      <c r="F9" s="21"/>
      <c r="G9" s="21"/>
      <c r="H9" s="21"/>
      <c r="I9" s="13"/>
      <c r="J9" s="13"/>
      <c r="K9" s="13"/>
      <c r="L9" s="13"/>
      <c r="M9" s="13"/>
      <c r="N9" s="13"/>
      <c r="O9" s="13"/>
      <c r="P9" s="2"/>
      <c r="Q9" s="2"/>
      <c r="R9" s="2"/>
    </row>
    <row r="10" spans="1:18" ht="6.95" customHeight="1" x14ac:dyDescent="0.25">
      <c r="A10" s="5"/>
      <c r="B10" s="8"/>
      <c r="C10" s="8"/>
      <c r="D10" s="8"/>
      <c r="E10" s="7"/>
      <c r="F10" s="7"/>
      <c r="G10" s="7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6" t="s">
        <v>42</v>
      </c>
      <c r="B11" s="27"/>
      <c r="C11" s="8"/>
      <c r="D11" s="8"/>
      <c r="E11" s="7"/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5.0999999999999996" customHeight="1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38.1" customHeight="1" x14ac:dyDescent="0.25">
      <c r="A13" s="84" t="s">
        <v>58</v>
      </c>
      <c r="B13" s="82" t="s">
        <v>30</v>
      </c>
      <c r="C13" s="82" t="s">
        <v>32</v>
      </c>
      <c r="D13" s="82" t="s">
        <v>36</v>
      </c>
      <c r="E13" s="90" t="s">
        <v>55</v>
      </c>
      <c r="F13" s="82" t="s">
        <v>41</v>
      </c>
      <c r="G13" s="82" t="s">
        <v>56</v>
      </c>
      <c r="H13" s="82" t="s">
        <v>40</v>
      </c>
      <c r="I13" s="80" t="s">
        <v>39</v>
      </c>
      <c r="J13" s="81"/>
      <c r="K13" s="80" t="s">
        <v>38</v>
      </c>
      <c r="L13" s="81"/>
      <c r="M13" s="80" t="s">
        <v>37</v>
      </c>
      <c r="N13" s="81"/>
      <c r="O13" s="82" t="s">
        <v>35</v>
      </c>
      <c r="P13" s="2"/>
      <c r="Q13" s="2"/>
      <c r="R13" s="2"/>
    </row>
    <row r="14" spans="1:18" ht="24" x14ac:dyDescent="0.25">
      <c r="A14" s="85"/>
      <c r="B14" s="83"/>
      <c r="C14" s="83"/>
      <c r="D14" s="83"/>
      <c r="E14" s="91"/>
      <c r="F14" s="83"/>
      <c r="G14" s="83"/>
      <c r="H14" s="83"/>
      <c r="I14" s="6" t="s">
        <v>34</v>
      </c>
      <c r="J14" s="6" t="s">
        <v>33</v>
      </c>
      <c r="K14" s="6" t="s">
        <v>34</v>
      </c>
      <c r="L14" s="6" t="s">
        <v>33</v>
      </c>
      <c r="M14" s="6" t="s">
        <v>34</v>
      </c>
      <c r="N14" s="6" t="s">
        <v>33</v>
      </c>
      <c r="O14" s="83"/>
      <c r="P14" s="2"/>
      <c r="Q14" s="2"/>
      <c r="R14" s="2"/>
    </row>
    <row r="15" spans="1:18" outlineLevel="1" x14ac:dyDescent="0.25">
      <c r="A15" s="40">
        <v>1</v>
      </c>
      <c r="B15" s="41">
        <v>41058</v>
      </c>
      <c r="C15" s="41">
        <v>41059</v>
      </c>
      <c r="D15" s="41">
        <v>42154</v>
      </c>
      <c r="E15" s="42">
        <v>80000000</v>
      </c>
      <c r="F15" s="42">
        <v>108865000</v>
      </c>
      <c r="G15" s="47">
        <f>F15/E15</f>
        <v>1.3608125</v>
      </c>
      <c r="H15" s="42">
        <v>80000000</v>
      </c>
      <c r="I15" s="48">
        <v>102.1392</v>
      </c>
      <c r="J15" s="46">
        <v>4.48E-2</v>
      </c>
      <c r="K15" s="43">
        <v>97.222999999999999</v>
      </c>
      <c r="L15" s="46">
        <v>6.2799999999999995E-2</v>
      </c>
      <c r="M15" s="43">
        <v>99.979900000000001</v>
      </c>
      <c r="N15" s="45">
        <v>5.2569999999999999E-2</v>
      </c>
      <c r="O15" s="46">
        <v>5.2499999999999998E-2</v>
      </c>
      <c r="P15" s="2"/>
      <c r="Q15" s="2"/>
      <c r="R15" s="2"/>
    </row>
    <row r="16" spans="1:18" outlineLevel="1" x14ac:dyDescent="0.25">
      <c r="A16" s="40">
        <v>2</v>
      </c>
      <c r="B16" s="41">
        <v>41631</v>
      </c>
      <c r="C16" s="41">
        <f>B16+1</f>
        <v>41632</v>
      </c>
      <c r="D16" s="41">
        <v>42728</v>
      </c>
      <c r="E16" s="42">
        <v>40000000</v>
      </c>
      <c r="F16" s="42">
        <v>58496000</v>
      </c>
      <c r="G16" s="47">
        <f>F16/E16</f>
        <v>1.4623999999999999</v>
      </c>
      <c r="H16" s="42">
        <v>40000000</v>
      </c>
      <c r="I16" s="48">
        <v>101.8235</v>
      </c>
      <c r="J16" s="46">
        <v>3.9E-2</v>
      </c>
      <c r="K16" s="43">
        <v>98.815399999999997</v>
      </c>
      <c r="L16" s="46">
        <v>4.9799999999999997E-2</v>
      </c>
      <c r="M16" s="43">
        <v>99.943299999999994</v>
      </c>
      <c r="N16" s="45">
        <v>4.5699999999999998E-2</v>
      </c>
      <c r="O16" s="46">
        <v>4.5499999999999999E-2</v>
      </c>
      <c r="P16" s="2"/>
      <c r="Q16" s="2"/>
      <c r="R16" s="2"/>
    </row>
    <row r="17" spans="1:18" outlineLevel="1" x14ac:dyDescent="0.25">
      <c r="A17" s="40">
        <v>3</v>
      </c>
      <c r="B17" s="41">
        <v>41884</v>
      </c>
      <c r="C17" s="41">
        <v>41885</v>
      </c>
      <c r="D17" s="41">
        <v>42981</v>
      </c>
      <c r="E17" s="42">
        <v>50000000</v>
      </c>
      <c r="F17" s="42">
        <v>83600000</v>
      </c>
      <c r="G17" s="47">
        <f>F17/E17</f>
        <v>1.6719999999999999</v>
      </c>
      <c r="H17" s="42">
        <v>50000000</v>
      </c>
      <c r="I17" s="48">
        <v>100.7008</v>
      </c>
      <c r="J17" s="46">
        <v>3.95E-2</v>
      </c>
      <c r="K17" s="43">
        <v>99.249799999999993</v>
      </c>
      <c r="L17" s="46">
        <v>4.4699999999999997E-2</v>
      </c>
      <c r="M17" s="43">
        <v>99.98</v>
      </c>
      <c r="N17" s="45">
        <v>4.2079999999999999E-2</v>
      </c>
      <c r="O17" s="46">
        <v>4.2000000000000003E-2</v>
      </c>
      <c r="P17" s="2"/>
      <c r="Q17" s="2"/>
      <c r="R17" s="2"/>
    </row>
    <row r="18" spans="1:18" outlineLevel="1" x14ac:dyDescent="0.25">
      <c r="A18" s="40">
        <v>4</v>
      </c>
      <c r="B18" s="41">
        <v>41975</v>
      </c>
      <c r="C18" s="41">
        <f>B18+1</f>
        <v>41976</v>
      </c>
      <c r="D18" s="41">
        <v>43072</v>
      </c>
      <c r="E18" s="42">
        <v>40000000</v>
      </c>
      <c r="F18" s="42">
        <v>58445000</v>
      </c>
      <c r="G18" s="47">
        <f>F18/E18</f>
        <v>1.461125</v>
      </c>
      <c r="H18" s="42">
        <v>40000000</v>
      </c>
      <c r="I18" s="48">
        <v>101.98560000000001</v>
      </c>
      <c r="J18" s="46">
        <v>3.2500000000000001E-2</v>
      </c>
      <c r="K18" s="43">
        <v>98.941599999999994</v>
      </c>
      <c r="L18" s="46">
        <v>4.3299999999999998E-2</v>
      </c>
      <c r="M18" s="43">
        <v>99.962299999999999</v>
      </c>
      <c r="N18" s="45">
        <v>3.95E-2</v>
      </c>
      <c r="O18" s="46">
        <v>3.95E-2</v>
      </c>
      <c r="P18" s="2"/>
      <c r="Q18" s="2"/>
      <c r="R18" s="2"/>
    </row>
    <row r="19" spans="1:18" outlineLevel="1" x14ac:dyDescent="0.25">
      <c r="A19" s="40">
        <v>5</v>
      </c>
      <c r="B19" s="41">
        <v>42136</v>
      </c>
      <c r="C19" s="41">
        <f>B19+1</f>
        <v>42137</v>
      </c>
      <c r="D19" s="41">
        <v>43233</v>
      </c>
      <c r="E19" s="42">
        <v>30000000</v>
      </c>
      <c r="F19" s="42">
        <v>80934000</v>
      </c>
      <c r="G19" s="47">
        <f>F19/E19</f>
        <v>2.6978</v>
      </c>
      <c r="H19" s="42">
        <v>30000000</v>
      </c>
      <c r="I19" s="48">
        <v>101.1443</v>
      </c>
      <c r="J19" s="46">
        <v>2.75E-2</v>
      </c>
      <c r="K19" s="43">
        <v>99.036699999999996</v>
      </c>
      <c r="L19" s="46">
        <v>3.49E-2</v>
      </c>
      <c r="M19" s="43">
        <v>99.981200000000001</v>
      </c>
      <c r="N19" s="45">
        <v>3.1570000000000001E-2</v>
      </c>
      <c r="O19" s="46">
        <v>3.15E-2</v>
      </c>
      <c r="P19" s="2"/>
      <c r="Q19" s="2"/>
      <c r="R19" s="2"/>
    </row>
    <row r="20" spans="1:18" outlineLevel="1" x14ac:dyDescent="0.25">
      <c r="A20" s="40">
        <v>6</v>
      </c>
      <c r="B20" s="41">
        <v>42157</v>
      </c>
      <c r="C20" s="41">
        <f>B20+1</f>
        <v>42158</v>
      </c>
      <c r="D20" s="41">
        <v>43254</v>
      </c>
      <c r="E20" s="42">
        <v>30000000</v>
      </c>
      <c r="F20" s="42">
        <v>62634000</v>
      </c>
      <c r="G20" s="47">
        <f t="shared" ref="G20:G25" si="1">F20/E20</f>
        <v>2.0878000000000001</v>
      </c>
      <c r="H20" s="42">
        <f>E20</f>
        <v>30000000</v>
      </c>
      <c r="I20" s="48">
        <v>101.87869999999999</v>
      </c>
      <c r="J20" s="46">
        <v>2.1499999999999998E-2</v>
      </c>
      <c r="K20" s="43">
        <v>99.005499999999998</v>
      </c>
      <c r="L20" s="46">
        <v>3.15E-2</v>
      </c>
      <c r="M20" s="43">
        <v>99.912700000000001</v>
      </c>
      <c r="N20" s="45">
        <v>2.8330000000000001E-2</v>
      </c>
      <c r="O20" s="46">
        <v>2.8000000000000001E-2</v>
      </c>
      <c r="P20" s="2"/>
      <c r="Q20" s="2"/>
      <c r="R20" s="2"/>
    </row>
    <row r="21" spans="1:18" outlineLevel="1" x14ac:dyDescent="0.25">
      <c r="A21" s="40">
        <v>7</v>
      </c>
      <c r="B21" s="41">
        <v>42355</v>
      </c>
      <c r="C21" s="41">
        <f>B21+1</f>
        <v>42356</v>
      </c>
      <c r="D21" s="41">
        <v>43452</v>
      </c>
      <c r="E21" s="42">
        <v>60000000</v>
      </c>
      <c r="F21" s="42">
        <v>93950000</v>
      </c>
      <c r="G21" s="47">
        <f t="shared" si="1"/>
        <v>1.5658333333333334</v>
      </c>
      <c r="H21" s="42">
        <f t="shared" ref="H21:H22" si="2">E21</f>
        <v>60000000</v>
      </c>
      <c r="I21" s="48">
        <v>101.7801</v>
      </c>
      <c r="J21" s="46">
        <v>1.5900000000000001E-2</v>
      </c>
      <c r="K21" s="43">
        <v>99.309799999999996</v>
      </c>
      <c r="L21" s="46">
        <v>2.4400000000000002E-2</v>
      </c>
      <c r="M21" s="43">
        <v>99.971800000000002</v>
      </c>
      <c r="N21" s="45">
        <v>2.2110000000000001E-2</v>
      </c>
      <c r="O21" s="46">
        <v>2.1999999999999999E-2</v>
      </c>
      <c r="P21" s="2"/>
      <c r="Q21" s="2"/>
      <c r="R21" s="2"/>
    </row>
    <row r="22" spans="1:18" outlineLevel="1" x14ac:dyDescent="0.25">
      <c r="A22" s="40">
        <v>8</v>
      </c>
      <c r="B22" s="41">
        <v>42731</v>
      </c>
      <c r="C22" s="41">
        <f t="shared" ref="C22" si="3">B22+1</f>
        <v>42732</v>
      </c>
      <c r="D22" s="41">
        <v>43827</v>
      </c>
      <c r="E22" s="42">
        <v>40000000</v>
      </c>
      <c r="F22" s="42">
        <v>99564000</v>
      </c>
      <c r="G22" s="49">
        <f t="shared" si="1"/>
        <v>2.4891000000000001</v>
      </c>
      <c r="H22" s="42">
        <f t="shared" si="2"/>
        <v>40000000</v>
      </c>
      <c r="I22" s="48">
        <v>101.4667</v>
      </c>
      <c r="J22" s="46">
        <v>2.4400000000000002E-2</v>
      </c>
      <c r="K22" s="43">
        <v>99.3185</v>
      </c>
      <c r="L22" s="46">
        <v>3.1899999999999998E-2</v>
      </c>
      <c r="M22" s="43">
        <v>99.881399999999999</v>
      </c>
      <c r="N22" s="45">
        <v>2.9919999999999999E-2</v>
      </c>
      <c r="O22" s="46">
        <v>2.9499999999999998E-2</v>
      </c>
      <c r="P22" s="2"/>
      <c r="Q22" s="2"/>
      <c r="R22" s="2"/>
    </row>
    <row r="23" spans="1:18" outlineLevel="1" x14ac:dyDescent="0.25">
      <c r="A23" s="40">
        <v>9</v>
      </c>
      <c r="B23" s="41">
        <v>43732</v>
      </c>
      <c r="C23" s="41">
        <v>43733</v>
      </c>
      <c r="D23" s="41">
        <v>44829</v>
      </c>
      <c r="E23" s="42">
        <v>30000000</v>
      </c>
      <c r="F23" s="42">
        <v>127250000</v>
      </c>
      <c r="G23" s="49">
        <f t="shared" si="1"/>
        <v>4.2416666666666663</v>
      </c>
      <c r="H23" s="42">
        <v>30000000</v>
      </c>
      <c r="I23" s="48">
        <v>101.1497</v>
      </c>
      <c r="J23" s="60">
        <v>9.9999999999999995E-7</v>
      </c>
      <c r="K23" s="43">
        <v>99.551599999999993</v>
      </c>
      <c r="L23" s="46">
        <v>2E-3</v>
      </c>
      <c r="M23" s="43">
        <v>99.860399999999998</v>
      </c>
      <c r="N23" s="45">
        <v>9.6699999999999998E-4</v>
      </c>
      <c r="O23" s="46">
        <v>5.0000000000000001E-4</v>
      </c>
      <c r="P23" s="2"/>
      <c r="Q23" s="2"/>
      <c r="R23" s="2"/>
    </row>
    <row r="24" spans="1:18" outlineLevel="1" x14ac:dyDescent="0.25">
      <c r="A24" s="40">
        <v>10</v>
      </c>
      <c r="B24" s="41">
        <v>43802</v>
      </c>
      <c r="C24" s="41">
        <v>43803</v>
      </c>
      <c r="D24" s="41">
        <v>44899</v>
      </c>
      <c r="E24" s="42">
        <v>40000000</v>
      </c>
      <c r="F24" s="42">
        <v>92001000</v>
      </c>
      <c r="G24" s="61">
        <f t="shared" si="1"/>
        <v>2.3000250000000002</v>
      </c>
      <c r="H24" s="42">
        <v>40000000</v>
      </c>
      <c r="I24" s="48">
        <v>100.1443</v>
      </c>
      <c r="J24" s="60">
        <v>1.9000000000000001E-5</v>
      </c>
      <c r="K24" s="43">
        <v>99.850300000000004</v>
      </c>
      <c r="L24" s="46">
        <v>1E-3</v>
      </c>
      <c r="M24" s="43">
        <v>99.971900000000005</v>
      </c>
      <c r="N24" s="45">
        <v>5.9000000000000003E-4</v>
      </c>
      <c r="O24" s="46">
        <v>5.0000000000000001E-4</v>
      </c>
      <c r="P24" s="2"/>
      <c r="Q24" s="2"/>
      <c r="R24" s="2"/>
    </row>
    <row r="25" spans="1:18" x14ac:dyDescent="0.25">
      <c r="A25" s="87" t="s">
        <v>49</v>
      </c>
      <c r="B25" s="87"/>
      <c r="C25" s="87"/>
      <c r="D25" s="87"/>
      <c r="E25" s="14">
        <f>SUM(E15:E24)</f>
        <v>440000000</v>
      </c>
      <c r="F25" s="14">
        <f>SUM(F15:F24)</f>
        <v>865739000</v>
      </c>
      <c r="G25" s="25">
        <f t="shared" si="1"/>
        <v>1.9675886363636363</v>
      </c>
      <c r="H25" s="14">
        <f>SUM(H15:H24)</f>
        <v>440000000</v>
      </c>
      <c r="I25" s="17"/>
      <c r="J25" s="18"/>
      <c r="K25" s="17"/>
      <c r="L25" s="17"/>
      <c r="M25" s="17"/>
      <c r="N25" s="17"/>
      <c r="O25" s="17"/>
    </row>
    <row r="26" spans="1:18" x14ac:dyDescent="0.25">
      <c r="A26" s="20"/>
      <c r="B26" s="20"/>
      <c r="C26" s="20"/>
      <c r="D26" s="20"/>
      <c r="E26" s="21"/>
      <c r="F26" s="21"/>
      <c r="G26" s="22"/>
      <c r="H26" s="21"/>
      <c r="I26" s="22"/>
      <c r="J26" s="23"/>
      <c r="K26" s="22"/>
      <c r="L26" s="22"/>
      <c r="M26" s="22"/>
      <c r="N26" s="22"/>
      <c r="O26" s="22"/>
    </row>
    <row r="27" spans="1:18" ht="6.95" customHeight="1" x14ac:dyDescent="0.25">
      <c r="A27" s="5"/>
    </row>
    <row r="28" spans="1:18" x14ac:dyDescent="0.25">
      <c r="A28" s="26" t="s">
        <v>43</v>
      </c>
      <c r="B28" s="28"/>
    </row>
    <row r="29" spans="1:18" ht="5.0999999999999996" customHeight="1" x14ac:dyDescent="0.25">
      <c r="A29" s="5"/>
    </row>
    <row r="30" spans="1:18" ht="38.1" customHeight="1" x14ac:dyDescent="0.25">
      <c r="A30" s="84" t="s">
        <v>58</v>
      </c>
      <c r="B30" s="82" t="s">
        <v>30</v>
      </c>
      <c r="C30" s="82" t="s">
        <v>32</v>
      </c>
      <c r="D30" s="82" t="s">
        <v>36</v>
      </c>
      <c r="E30" s="90" t="s">
        <v>55</v>
      </c>
      <c r="F30" s="82" t="s">
        <v>41</v>
      </c>
      <c r="G30" s="82" t="s">
        <v>56</v>
      </c>
      <c r="H30" s="82" t="s">
        <v>40</v>
      </c>
      <c r="I30" s="80" t="s">
        <v>39</v>
      </c>
      <c r="J30" s="81"/>
      <c r="K30" s="80" t="s">
        <v>38</v>
      </c>
      <c r="L30" s="81"/>
      <c r="M30" s="80" t="s">
        <v>37</v>
      </c>
      <c r="N30" s="81"/>
      <c r="O30" s="82" t="s">
        <v>35</v>
      </c>
    </row>
    <row r="31" spans="1:18" ht="24" x14ac:dyDescent="0.25">
      <c r="A31" s="85"/>
      <c r="B31" s="83"/>
      <c r="C31" s="83"/>
      <c r="D31" s="83"/>
      <c r="E31" s="91"/>
      <c r="F31" s="83"/>
      <c r="G31" s="83"/>
      <c r="H31" s="83"/>
      <c r="I31" s="6" t="s">
        <v>34</v>
      </c>
      <c r="J31" s="6" t="s">
        <v>33</v>
      </c>
      <c r="K31" s="6" t="s">
        <v>34</v>
      </c>
      <c r="L31" s="6" t="s">
        <v>33</v>
      </c>
      <c r="M31" s="6" t="s">
        <v>34</v>
      </c>
      <c r="N31" s="6" t="s">
        <v>33</v>
      </c>
      <c r="O31" s="83"/>
    </row>
    <row r="32" spans="1:18" outlineLevel="1" x14ac:dyDescent="0.25">
      <c r="A32" s="40">
        <v>1</v>
      </c>
      <c r="B32" s="41">
        <v>41086</v>
      </c>
      <c r="C32" s="41">
        <v>41087</v>
      </c>
      <c r="D32" s="41">
        <v>42913</v>
      </c>
      <c r="E32" s="42">
        <v>30000000</v>
      </c>
      <c r="F32" s="42">
        <v>42365000</v>
      </c>
      <c r="G32" s="50">
        <v>1.4121666666666666</v>
      </c>
      <c r="H32" s="42">
        <v>30000000</v>
      </c>
      <c r="I32" s="43">
        <v>101.7192</v>
      </c>
      <c r="J32" s="46">
        <v>5.7000000000000002E-2</v>
      </c>
      <c r="K32" s="43">
        <v>99.577699999999993</v>
      </c>
      <c r="L32" s="44">
        <v>6.2E-2</v>
      </c>
      <c r="M32" s="43">
        <v>99.819900000000004</v>
      </c>
      <c r="N32" s="45">
        <v>6.1420000000000002E-2</v>
      </c>
      <c r="O32" s="46">
        <v>6.0999999999999999E-2</v>
      </c>
    </row>
    <row r="33" spans="1:15" outlineLevel="1" x14ac:dyDescent="0.25">
      <c r="A33" s="40">
        <v>2</v>
      </c>
      <c r="B33" s="41">
        <v>41926</v>
      </c>
      <c r="C33" s="41">
        <f t="shared" ref="C33:C43" si="4">B33+1</f>
        <v>41927</v>
      </c>
      <c r="D33" s="41">
        <v>43753</v>
      </c>
      <c r="E33" s="42">
        <v>50000000</v>
      </c>
      <c r="F33" s="42">
        <v>67100000</v>
      </c>
      <c r="G33" s="50">
        <f>F33/E33</f>
        <v>1.3420000000000001</v>
      </c>
      <c r="H33" s="42">
        <v>50000000</v>
      </c>
      <c r="I33" s="43">
        <v>103.8434</v>
      </c>
      <c r="J33" s="46">
        <v>4.19E-2</v>
      </c>
      <c r="K33" s="43">
        <v>98.527000000000001</v>
      </c>
      <c r="L33" s="44">
        <v>5.3900000000000003E-2</v>
      </c>
      <c r="M33" s="43">
        <v>99.938900000000004</v>
      </c>
      <c r="N33" s="45">
        <v>5.0650000000000001E-2</v>
      </c>
      <c r="O33" s="46">
        <v>5.0500000000000003E-2</v>
      </c>
    </row>
    <row r="34" spans="1:15" outlineLevel="1" x14ac:dyDescent="0.25">
      <c r="A34" s="51">
        <v>3</v>
      </c>
      <c r="B34" s="52">
        <v>42234</v>
      </c>
      <c r="C34" s="52">
        <f t="shared" si="4"/>
        <v>42235</v>
      </c>
      <c r="D34" s="52">
        <v>44062</v>
      </c>
      <c r="E34" s="53">
        <v>20000000</v>
      </c>
      <c r="F34" s="53">
        <v>58560000</v>
      </c>
      <c r="G34" s="54">
        <f t="shared" ref="G34:G44" si="5">F34/E34</f>
        <v>2.9279999999999999</v>
      </c>
      <c r="H34" s="53">
        <f>E34</f>
        <v>20000000</v>
      </c>
      <c r="I34" s="55">
        <v>103.97709999999999</v>
      </c>
      <c r="J34" s="56">
        <v>2.4500000000000001E-2</v>
      </c>
      <c r="K34" s="55">
        <v>97.787099999999995</v>
      </c>
      <c r="L34" s="57">
        <v>3.7900000000000003E-2</v>
      </c>
      <c r="M34" s="55">
        <v>99.948899999999995</v>
      </c>
      <c r="N34" s="58">
        <v>3.3169999999999998E-2</v>
      </c>
      <c r="O34" s="56">
        <v>3.3000000000000002E-2</v>
      </c>
    </row>
    <row r="35" spans="1:15" outlineLevel="1" x14ac:dyDescent="0.25">
      <c r="A35" s="51">
        <v>4</v>
      </c>
      <c r="B35" s="52">
        <v>42297</v>
      </c>
      <c r="C35" s="52">
        <f t="shared" si="4"/>
        <v>42298</v>
      </c>
      <c r="D35" s="52">
        <v>44125</v>
      </c>
      <c r="E35" s="53">
        <v>30000000</v>
      </c>
      <c r="F35" s="53">
        <v>61300000</v>
      </c>
      <c r="G35" s="54">
        <f t="shared" si="5"/>
        <v>2.0433333333333334</v>
      </c>
      <c r="H35" s="53">
        <f>E35</f>
        <v>30000000</v>
      </c>
      <c r="I35" s="55">
        <v>102.6174</v>
      </c>
      <c r="J35" s="56">
        <v>2.4899999999999999E-2</v>
      </c>
      <c r="K35" s="55">
        <v>99.0839</v>
      </c>
      <c r="L35" s="57">
        <v>3.2500000000000001E-2</v>
      </c>
      <c r="M35" s="55">
        <v>99.978899999999996</v>
      </c>
      <c r="N35" s="58">
        <v>3.056E-2</v>
      </c>
      <c r="O35" s="56">
        <v>3.0499999999999999E-2</v>
      </c>
    </row>
    <row r="36" spans="1:15" outlineLevel="1" x14ac:dyDescent="0.25">
      <c r="A36" s="51">
        <v>5</v>
      </c>
      <c r="B36" s="52">
        <v>42346</v>
      </c>
      <c r="C36" s="52">
        <f t="shared" si="4"/>
        <v>42347</v>
      </c>
      <c r="D36" s="52">
        <v>44174</v>
      </c>
      <c r="E36" s="53">
        <v>70000000</v>
      </c>
      <c r="F36" s="53">
        <v>142600000</v>
      </c>
      <c r="G36" s="54">
        <f t="shared" si="5"/>
        <v>2.0371428571428569</v>
      </c>
      <c r="H36" s="53">
        <f t="shared" ref="H36:H43" si="6">E36</f>
        <v>70000000</v>
      </c>
      <c r="I36" s="55">
        <v>101.92659999999999</v>
      </c>
      <c r="J36" s="56">
        <v>2.29E-2</v>
      </c>
      <c r="K36" s="55">
        <v>99.121300000000005</v>
      </c>
      <c r="L36" s="57">
        <v>2.8899999999999999E-2</v>
      </c>
      <c r="M36" s="55">
        <v>99.979900000000001</v>
      </c>
      <c r="N36" s="58">
        <v>2.7050000000000001E-2</v>
      </c>
      <c r="O36" s="56">
        <v>2.7E-2</v>
      </c>
    </row>
    <row r="37" spans="1:15" outlineLevel="1" x14ac:dyDescent="0.25">
      <c r="A37" s="40">
        <v>6</v>
      </c>
      <c r="B37" s="41">
        <v>42514</v>
      </c>
      <c r="C37" s="41">
        <f t="shared" si="4"/>
        <v>42515</v>
      </c>
      <c r="D37" s="41">
        <v>44341</v>
      </c>
      <c r="E37" s="42">
        <v>40000000</v>
      </c>
      <c r="F37" s="42">
        <v>100000000</v>
      </c>
      <c r="G37" s="65">
        <f t="shared" si="5"/>
        <v>2.5</v>
      </c>
      <c r="H37" s="42">
        <f t="shared" si="6"/>
        <v>40000000</v>
      </c>
      <c r="I37" s="43">
        <v>100.52460000000001</v>
      </c>
      <c r="J37" s="46">
        <v>1.7399999999999999E-2</v>
      </c>
      <c r="K37" s="43">
        <v>99.336799999999997</v>
      </c>
      <c r="L37" s="44">
        <v>1.9900000000000001E-2</v>
      </c>
      <c r="M37" s="43">
        <v>99.902199999999993</v>
      </c>
      <c r="N37" s="45">
        <v>1.8710000000000001E-2</v>
      </c>
      <c r="O37" s="46">
        <v>1.8499999999999999E-2</v>
      </c>
    </row>
    <row r="38" spans="1:15" outlineLevel="1" x14ac:dyDescent="0.25">
      <c r="A38" s="40">
        <v>7</v>
      </c>
      <c r="B38" s="41">
        <v>42724</v>
      </c>
      <c r="C38" s="41">
        <f t="shared" si="4"/>
        <v>42725</v>
      </c>
      <c r="D38" s="41">
        <v>44551</v>
      </c>
      <c r="E38" s="42">
        <v>60000000</v>
      </c>
      <c r="F38" s="42">
        <v>85080000</v>
      </c>
      <c r="G38" s="50">
        <f t="shared" si="5"/>
        <v>1.4179999999999999</v>
      </c>
      <c r="H38" s="42">
        <f t="shared" si="6"/>
        <v>60000000</v>
      </c>
      <c r="I38" s="43">
        <v>110.9023</v>
      </c>
      <c r="J38" s="46">
        <v>1.15E-2</v>
      </c>
      <c r="K38" s="43">
        <v>95.080500000000001</v>
      </c>
      <c r="L38" s="44">
        <v>4.5100000000000001E-2</v>
      </c>
      <c r="M38" s="43">
        <v>99.997600000000006</v>
      </c>
      <c r="N38" s="45">
        <v>3.4229999999999997E-2</v>
      </c>
      <c r="O38" s="46">
        <v>3.4000000000000002E-2</v>
      </c>
    </row>
    <row r="39" spans="1:15" outlineLevel="1" x14ac:dyDescent="0.25">
      <c r="A39" s="5">
        <v>8</v>
      </c>
      <c r="B39" s="3">
        <v>43096</v>
      </c>
      <c r="C39" s="3">
        <f t="shared" si="4"/>
        <v>43097</v>
      </c>
      <c r="D39" s="3">
        <v>44923</v>
      </c>
      <c r="E39" s="4">
        <v>30000000</v>
      </c>
      <c r="F39" s="4">
        <v>100470000</v>
      </c>
      <c r="G39" s="12">
        <f t="shared" si="5"/>
        <v>3.3490000000000002</v>
      </c>
      <c r="H39" s="4">
        <f t="shared" si="6"/>
        <v>30000000</v>
      </c>
      <c r="I39" s="31">
        <v>100.5339</v>
      </c>
      <c r="J39" s="10">
        <v>1.09E-2</v>
      </c>
      <c r="K39" s="31">
        <v>99.758399999999995</v>
      </c>
      <c r="L39" s="30">
        <v>1.2500000000000001E-2</v>
      </c>
      <c r="M39" s="31">
        <v>99.997200000000007</v>
      </c>
      <c r="N39" s="29">
        <v>1.2E-2</v>
      </c>
      <c r="O39" s="10">
        <v>1.2E-2</v>
      </c>
    </row>
    <row r="40" spans="1:15" s="100" customFormat="1" outlineLevel="1" x14ac:dyDescent="0.25">
      <c r="A40" s="92">
        <v>9</v>
      </c>
      <c r="B40" s="93">
        <v>43438</v>
      </c>
      <c r="C40" s="93">
        <f t="shared" si="4"/>
        <v>43439</v>
      </c>
      <c r="D40" s="93">
        <v>45265</v>
      </c>
      <c r="E40" s="94">
        <v>20000000</v>
      </c>
      <c r="F40" s="94">
        <v>83550000</v>
      </c>
      <c r="G40" s="95">
        <f t="shared" si="5"/>
        <v>4.1775000000000002</v>
      </c>
      <c r="H40" s="94">
        <f t="shared" si="6"/>
        <v>20000000</v>
      </c>
      <c r="I40" s="96">
        <v>100.2443</v>
      </c>
      <c r="J40" s="97">
        <v>8.5000000000000006E-3</v>
      </c>
      <c r="K40" s="96">
        <v>99.561999999999998</v>
      </c>
      <c r="L40" s="98">
        <v>9.9000000000000008E-3</v>
      </c>
      <c r="M40" s="96">
        <v>99.932000000000002</v>
      </c>
      <c r="N40" s="99">
        <v>9.1400000000000006E-3</v>
      </c>
      <c r="O40" s="97">
        <v>8.9999999999999993E-3</v>
      </c>
    </row>
    <row r="41" spans="1:15" outlineLevel="1" x14ac:dyDescent="0.25">
      <c r="A41" s="40">
        <v>10</v>
      </c>
      <c r="B41" s="41">
        <v>43781</v>
      </c>
      <c r="C41" s="41">
        <f t="shared" si="4"/>
        <v>43782</v>
      </c>
      <c r="D41" s="41">
        <v>45609</v>
      </c>
      <c r="E41" s="42">
        <v>30000000</v>
      </c>
      <c r="F41" s="42">
        <v>77000000</v>
      </c>
      <c r="G41" s="62">
        <f t="shared" si="5"/>
        <v>2.5666666666666669</v>
      </c>
      <c r="H41" s="42">
        <f t="shared" si="6"/>
        <v>30000000</v>
      </c>
      <c r="I41" s="43">
        <v>100.4986</v>
      </c>
      <c r="J41" s="46">
        <v>1E-3</v>
      </c>
      <c r="K41" s="43">
        <v>99.355900000000005</v>
      </c>
      <c r="L41" s="44">
        <v>3.3E-3</v>
      </c>
      <c r="M41" s="43">
        <v>99.918199999999999</v>
      </c>
      <c r="N41" s="45">
        <v>2.1700000000000001E-3</v>
      </c>
      <c r="O41" s="46">
        <v>2E-3</v>
      </c>
    </row>
    <row r="42" spans="1:15" outlineLevel="1" x14ac:dyDescent="0.25">
      <c r="A42" s="40">
        <v>11</v>
      </c>
      <c r="B42" s="41">
        <v>44005</v>
      </c>
      <c r="C42" s="41">
        <f t="shared" si="4"/>
        <v>44006</v>
      </c>
      <c r="D42" s="41">
        <v>45832</v>
      </c>
      <c r="E42" s="42">
        <v>30000000</v>
      </c>
      <c r="F42" s="42">
        <v>81000000</v>
      </c>
      <c r="G42" s="62">
        <f t="shared" si="5"/>
        <v>2.7</v>
      </c>
      <c r="H42" s="42">
        <f t="shared" si="6"/>
        <v>30000000</v>
      </c>
      <c r="I42" s="43">
        <v>100.7328</v>
      </c>
      <c r="J42" s="46">
        <v>8.5000000000000006E-3</v>
      </c>
      <c r="K42" s="43">
        <v>99.514799999999994</v>
      </c>
      <c r="L42" s="44">
        <v>1.0999999999999999E-2</v>
      </c>
      <c r="M42" s="43">
        <v>99.901200000000003</v>
      </c>
      <c r="N42" s="45">
        <v>1.0200000000000001E-2</v>
      </c>
      <c r="O42" s="46">
        <v>0.01</v>
      </c>
    </row>
    <row r="43" spans="1:15" outlineLevel="1" x14ac:dyDescent="0.25">
      <c r="A43" s="40">
        <v>12</v>
      </c>
      <c r="B43" s="41">
        <v>44082</v>
      </c>
      <c r="C43" s="41">
        <f t="shared" si="4"/>
        <v>44083</v>
      </c>
      <c r="D43" s="41">
        <v>45909</v>
      </c>
      <c r="E43" s="42">
        <v>40000000</v>
      </c>
      <c r="F43" s="42">
        <v>90279000</v>
      </c>
      <c r="G43" s="66">
        <f t="shared" si="5"/>
        <v>2.2569750000000002</v>
      </c>
      <c r="H43" s="42">
        <f t="shared" si="6"/>
        <v>40000000</v>
      </c>
      <c r="I43" s="43">
        <v>100.2936</v>
      </c>
      <c r="J43" s="46">
        <v>7.9000000000000008E-3</v>
      </c>
      <c r="K43" s="43">
        <v>99.561400000000006</v>
      </c>
      <c r="L43" s="44">
        <v>9.4000000000000004E-3</v>
      </c>
      <c r="M43" s="43">
        <v>99.996700000000004</v>
      </c>
      <c r="N43" s="45">
        <v>8.5070000000000007E-3</v>
      </c>
      <c r="O43" s="46">
        <v>8.5000000000000006E-3</v>
      </c>
    </row>
    <row r="44" spans="1:15" x14ac:dyDescent="0.25">
      <c r="A44" s="87" t="s">
        <v>50</v>
      </c>
      <c r="B44" s="87"/>
      <c r="C44" s="87"/>
      <c r="D44" s="87"/>
      <c r="E44" s="14">
        <f>SUM(E32:E43)</f>
        <v>450000000</v>
      </c>
      <c r="F44" s="14">
        <f>SUM(F32:F43)</f>
        <v>989304000</v>
      </c>
      <c r="G44" s="25">
        <f t="shared" si="5"/>
        <v>2.1984533333333331</v>
      </c>
      <c r="H44" s="14">
        <f>SUM(H32:H43)</f>
        <v>450000000</v>
      </c>
      <c r="I44" s="19"/>
      <c r="J44" s="19"/>
      <c r="K44" s="19"/>
      <c r="L44" s="19"/>
      <c r="M44" s="19"/>
      <c r="N44" s="19"/>
      <c r="O44" s="19"/>
    </row>
    <row r="45" spans="1:15" x14ac:dyDescent="0.25">
      <c r="A45" s="59"/>
      <c r="B45" s="59"/>
      <c r="C45" s="59"/>
      <c r="D45" s="59"/>
      <c r="E45" s="21"/>
      <c r="F45" s="21"/>
      <c r="G45" s="25"/>
      <c r="H45" s="21"/>
      <c r="I45" s="16"/>
      <c r="J45" s="16"/>
      <c r="K45" s="16"/>
      <c r="L45" s="16"/>
      <c r="M45" s="16"/>
      <c r="N45" s="16"/>
      <c r="O45" s="16"/>
    </row>
    <row r="46" spans="1:15" x14ac:dyDescent="0.25">
      <c r="A46" s="26" t="s">
        <v>44</v>
      </c>
      <c r="B46" s="28"/>
    </row>
    <row r="48" spans="1:15" ht="37.5" customHeight="1" x14ac:dyDescent="0.25">
      <c r="A48" s="84" t="s">
        <v>58</v>
      </c>
      <c r="B48" s="82" t="s">
        <v>30</v>
      </c>
      <c r="C48" s="82" t="s">
        <v>32</v>
      </c>
      <c r="D48" s="82" t="s">
        <v>36</v>
      </c>
      <c r="E48" s="90" t="s">
        <v>55</v>
      </c>
      <c r="F48" s="82" t="s">
        <v>41</v>
      </c>
      <c r="G48" s="82" t="s">
        <v>56</v>
      </c>
      <c r="H48" s="82" t="s">
        <v>40</v>
      </c>
      <c r="I48" s="80" t="s">
        <v>39</v>
      </c>
      <c r="J48" s="81"/>
      <c r="K48" s="80" t="s">
        <v>38</v>
      </c>
      <c r="L48" s="81"/>
      <c r="M48" s="80" t="s">
        <v>37</v>
      </c>
      <c r="N48" s="81"/>
      <c r="O48" s="82" t="s">
        <v>35</v>
      </c>
    </row>
    <row r="49" spans="1:15" ht="24" x14ac:dyDescent="0.25">
      <c r="A49" s="85"/>
      <c r="B49" s="83"/>
      <c r="C49" s="83"/>
      <c r="D49" s="83"/>
      <c r="E49" s="91"/>
      <c r="F49" s="83"/>
      <c r="G49" s="83"/>
      <c r="H49" s="83"/>
      <c r="I49" s="6" t="s">
        <v>34</v>
      </c>
      <c r="J49" s="6" t="s">
        <v>33</v>
      </c>
      <c r="K49" s="6" t="s">
        <v>34</v>
      </c>
      <c r="L49" s="6" t="s">
        <v>33</v>
      </c>
      <c r="M49" s="6" t="s">
        <v>34</v>
      </c>
      <c r="N49" s="6" t="s">
        <v>33</v>
      </c>
      <c r="O49" s="83"/>
    </row>
    <row r="50" spans="1:15" x14ac:dyDescent="0.25">
      <c r="A50" s="40">
        <v>1</v>
      </c>
      <c r="B50" s="41">
        <v>44026</v>
      </c>
      <c r="C50" s="41">
        <f>B50+1</f>
        <v>44027</v>
      </c>
      <c r="D50" s="41">
        <v>46218</v>
      </c>
      <c r="E50" s="42">
        <v>50000000</v>
      </c>
      <c r="F50" s="42">
        <v>64500000</v>
      </c>
      <c r="G50" s="62">
        <f>F50/E50</f>
        <v>1.29</v>
      </c>
      <c r="H50" s="42">
        <f>E50</f>
        <v>50000000</v>
      </c>
      <c r="I50" s="43">
        <v>100.9358</v>
      </c>
      <c r="J50" s="44">
        <v>7.9000000000000008E-3</v>
      </c>
      <c r="K50" s="43">
        <v>97.418899999999994</v>
      </c>
      <c r="L50" s="44">
        <v>1.4E-2</v>
      </c>
      <c r="M50" s="48">
        <v>99.930199999999999</v>
      </c>
      <c r="N50" s="45">
        <v>9.6299999999999997E-3</v>
      </c>
      <c r="O50" s="46">
        <v>9.4999999999999998E-3</v>
      </c>
    </row>
    <row r="51" spans="1:15" x14ac:dyDescent="0.25">
      <c r="A51" s="40">
        <v>2</v>
      </c>
      <c r="B51" s="41">
        <v>44376</v>
      </c>
      <c r="C51" s="41">
        <v>44377</v>
      </c>
      <c r="D51" s="41">
        <v>46568</v>
      </c>
      <c r="E51" s="42">
        <v>30000000</v>
      </c>
      <c r="F51" s="42">
        <v>68000000</v>
      </c>
      <c r="G51" s="62">
        <f>F51/E51</f>
        <v>2.2666666666666666</v>
      </c>
      <c r="H51" s="42">
        <v>30000000</v>
      </c>
      <c r="I51" s="43">
        <v>101.001</v>
      </c>
      <c r="J51" s="44">
        <v>5.7999999999999996E-3</v>
      </c>
      <c r="K51" s="43">
        <v>99.241900000000001</v>
      </c>
      <c r="L51" s="44">
        <v>8.8000000000000005E-3</v>
      </c>
      <c r="M51" s="48">
        <v>99.744600000000005</v>
      </c>
      <c r="N51" s="45">
        <v>7.9399999999999991E-3</v>
      </c>
      <c r="O51" s="46">
        <v>7.4999999999999997E-3</v>
      </c>
    </row>
    <row r="52" spans="1:15" x14ac:dyDescent="0.25">
      <c r="A52" s="37">
        <v>3</v>
      </c>
      <c r="B52" s="69">
        <v>44740</v>
      </c>
      <c r="C52" s="69">
        <f>SUM(B52+1)</f>
        <v>44741</v>
      </c>
      <c r="D52" s="69">
        <v>46933</v>
      </c>
      <c r="E52" s="70">
        <v>30000000</v>
      </c>
      <c r="F52" s="70">
        <v>39400000</v>
      </c>
      <c r="G52" s="76">
        <f>F52/E52</f>
        <v>1.3133333333333332</v>
      </c>
      <c r="H52" s="70">
        <v>30000000</v>
      </c>
      <c r="I52" s="72">
        <v>109.2654</v>
      </c>
      <c r="J52" s="73">
        <v>1.0999999999999999E-2</v>
      </c>
      <c r="K52" s="72">
        <v>93.635300000000001</v>
      </c>
      <c r="L52" s="73">
        <v>3.9E-2</v>
      </c>
      <c r="M52" s="77">
        <v>99.881200000000007</v>
      </c>
      <c r="N52" s="74">
        <v>2.7380000000000002E-2</v>
      </c>
      <c r="O52" s="75">
        <v>2.7E-2</v>
      </c>
    </row>
    <row r="53" spans="1:15" x14ac:dyDescent="0.25">
      <c r="A53" s="87" t="s">
        <v>51</v>
      </c>
      <c r="B53" s="87"/>
      <c r="C53" s="87"/>
      <c r="D53" s="87"/>
      <c r="E53" s="14">
        <f>SUM(E50:E52)</f>
        <v>110000000</v>
      </c>
      <c r="F53" s="14">
        <f>SUM(F50:F52)</f>
        <v>171900000</v>
      </c>
      <c r="G53" s="35">
        <f t="shared" ref="G53" si="7">F53/E53</f>
        <v>1.5627272727272727</v>
      </c>
      <c r="H53" s="14">
        <f>SUM(H50:H52)</f>
        <v>110000000</v>
      </c>
      <c r="I53" s="19"/>
      <c r="J53" s="19"/>
      <c r="K53" s="19"/>
      <c r="L53" s="19"/>
      <c r="M53" s="19"/>
      <c r="N53" s="19"/>
      <c r="O53" s="19"/>
    </row>
    <row r="54" spans="1:15" x14ac:dyDescent="0.25">
      <c r="A54" s="59"/>
      <c r="B54" s="59"/>
      <c r="C54" s="59"/>
      <c r="D54" s="59"/>
      <c r="E54" s="21"/>
      <c r="F54" s="21"/>
      <c r="G54" s="25"/>
      <c r="H54" s="21"/>
      <c r="I54" s="16"/>
      <c r="J54" s="16"/>
      <c r="K54" s="16"/>
      <c r="L54" s="16"/>
      <c r="M54" s="16"/>
      <c r="N54" s="16"/>
      <c r="O54" s="16"/>
    </row>
    <row r="55" spans="1:15" x14ac:dyDescent="0.25">
      <c r="A55" s="20"/>
      <c r="B55" s="20"/>
      <c r="C55" s="20"/>
      <c r="D55" s="20"/>
      <c r="E55" s="21"/>
      <c r="F55" s="21"/>
      <c r="G55" s="22"/>
      <c r="H55" s="21"/>
      <c r="I55" s="16"/>
      <c r="J55" s="16"/>
      <c r="K55" s="16"/>
      <c r="L55" s="16"/>
      <c r="M55" s="16"/>
      <c r="N55" s="16"/>
      <c r="O55" s="16"/>
    </row>
    <row r="56" spans="1:15" ht="6.95" customHeight="1" x14ac:dyDescent="0.25"/>
    <row r="57" spans="1:15" x14ac:dyDescent="0.25">
      <c r="A57" s="26" t="s">
        <v>45</v>
      </c>
      <c r="B57" s="28"/>
    </row>
    <row r="58" spans="1:15" ht="5.0999999999999996" customHeight="1" x14ac:dyDescent="0.25"/>
    <row r="59" spans="1:15" ht="38.1" customHeight="1" x14ac:dyDescent="0.25">
      <c r="A59" s="84" t="s">
        <v>58</v>
      </c>
      <c r="B59" s="82" t="s">
        <v>30</v>
      </c>
      <c r="C59" s="82" t="s">
        <v>32</v>
      </c>
      <c r="D59" s="82" t="s">
        <v>36</v>
      </c>
      <c r="E59" s="90" t="s">
        <v>55</v>
      </c>
      <c r="F59" s="82" t="s">
        <v>41</v>
      </c>
      <c r="G59" s="82" t="s">
        <v>56</v>
      </c>
      <c r="H59" s="82" t="s">
        <v>40</v>
      </c>
      <c r="I59" s="80" t="s">
        <v>39</v>
      </c>
      <c r="J59" s="81"/>
      <c r="K59" s="80" t="s">
        <v>38</v>
      </c>
      <c r="L59" s="81"/>
      <c r="M59" s="80" t="s">
        <v>37</v>
      </c>
      <c r="N59" s="81"/>
      <c r="O59" s="82" t="s">
        <v>35</v>
      </c>
    </row>
    <row r="60" spans="1:15" ht="24" x14ac:dyDescent="0.25">
      <c r="A60" s="85"/>
      <c r="B60" s="83"/>
      <c r="C60" s="83"/>
      <c r="D60" s="83"/>
      <c r="E60" s="91"/>
      <c r="F60" s="83"/>
      <c r="G60" s="83"/>
      <c r="H60" s="83"/>
      <c r="I60" s="6" t="s">
        <v>34</v>
      </c>
      <c r="J60" s="6" t="s">
        <v>33</v>
      </c>
      <c r="K60" s="6" t="s">
        <v>34</v>
      </c>
      <c r="L60" s="6" t="s">
        <v>33</v>
      </c>
      <c r="M60" s="6" t="s">
        <v>34</v>
      </c>
      <c r="N60" s="6" t="s">
        <v>33</v>
      </c>
      <c r="O60" s="83"/>
    </row>
    <row r="61" spans="1:15" outlineLevel="1" x14ac:dyDescent="0.25">
      <c r="A61" s="5">
        <v>1</v>
      </c>
      <c r="B61" s="3">
        <v>42334</v>
      </c>
      <c r="C61" s="3">
        <f>B61+1</f>
        <v>42335</v>
      </c>
      <c r="D61" s="3">
        <v>44892</v>
      </c>
      <c r="E61" s="4">
        <v>70000000</v>
      </c>
      <c r="F61" s="4">
        <v>132100000</v>
      </c>
      <c r="G61" s="34">
        <f>F61/E61</f>
        <v>1.8871428571428572</v>
      </c>
      <c r="H61" s="4">
        <f>E61</f>
        <v>70000000</v>
      </c>
      <c r="I61" s="31">
        <v>103.476</v>
      </c>
      <c r="J61" s="30">
        <v>3.2899999999999999E-2</v>
      </c>
      <c r="K61" s="31">
        <v>97.363600000000005</v>
      </c>
      <c r="L61" s="30">
        <v>4.2900000000000001E-2</v>
      </c>
      <c r="M61" s="11">
        <v>99.718800000000002</v>
      </c>
      <c r="N61" s="29">
        <v>3.8989999999999997E-2</v>
      </c>
      <c r="O61" s="10">
        <v>3.85E-2</v>
      </c>
    </row>
    <row r="62" spans="1:15" outlineLevel="1" x14ac:dyDescent="0.25">
      <c r="A62" s="40">
        <v>2</v>
      </c>
      <c r="B62" s="41">
        <v>43613</v>
      </c>
      <c r="C62" s="41">
        <f>B62+1</f>
        <v>43614</v>
      </c>
      <c r="D62" s="41">
        <v>46171</v>
      </c>
      <c r="E62" s="42">
        <v>30000000</v>
      </c>
      <c r="F62" s="42">
        <v>96600000</v>
      </c>
      <c r="G62" s="62">
        <f>F62/E62</f>
        <v>3.22</v>
      </c>
      <c r="H62" s="42">
        <v>30000000</v>
      </c>
      <c r="I62" s="43">
        <v>101.78700000000001</v>
      </c>
      <c r="J62" s="44">
        <v>4.8999999999999998E-3</v>
      </c>
      <c r="K62" s="43">
        <v>98.850099999999998</v>
      </c>
      <c r="L62" s="44">
        <v>9.1999999999999998E-3</v>
      </c>
      <c r="M62" s="48">
        <v>99.8827</v>
      </c>
      <c r="N62" s="45">
        <v>7.6800000000000002E-3</v>
      </c>
      <c r="O62" s="46">
        <v>7.4999999999999997E-3</v>
      </c>
    </row>
    <row r="63" spans="1:15" outlineLevel="1" x14ac:dyDescent="0.25">
      <c r="A63" s="40">
        <v>3</v>
      </c>
      <c r="B63" s="41">
        <v>43753</v>
      </c>
      <c r="C63" s="41">
        <v>43754</v>
      </c>
      <c r="D63" s="41">
        <v>46311</v>
      </c>
      <c r="E63" s="42">
        <v>40000000</v>
      </c>
      <c r="F63" s="42">
        <v>107800000</v>
      </c>
      <c r="G63" s="62">
        <f>F63/E63</f>
        <v>2.6949999999999998</v>
      </c>
      <c r="H63" s="42">
        <v>40000000</v>
      </c>
      <c r="I63" s="43">
        <v>101.7467</v>
      </c>
      <c r="J63" s="44">
        <v>5.0000000000000001E-4</v>
      </c>
      <c r="K63" s="43">
        <v>98.217699999999994</v>
      </c>
      <c r="L63" s="44">
        <v>5.5999999999999999E-3</v>
      </c>
      <c r="M63" s="48">
        <v>99.684700000000007</v>
      </c>
      <c r="N63" s="45">
        <v>3.46E-3</v>
      </c>
      <c r="O63" s="46">
        <v>3.0000000000000001E-3</v>
      </c>
    </row>
    <row r="64" spans="1:15" outlineLevel="1" x14ac:dyDescent="0.25">
      <c r="A64" s="40">
        <v>4</v>
      </c>
      <c r="B64" s="41">
        <v>43963</v>
      </c>
      <c r="C64" s="41">
        <v>43964</v>
      </c>
      <c r="D64" s="41">
        <v>46520</v>
      </c>
      <c r="E64" s="42">
        <v>20000000</v>
      </c>
      <c r="F64" s="42">
        <v>44801000</v>
      </c>
      <c r="G64" s="62">
        <f>F64/E64</f>
        <v>2.2400500000000001</v>
      </c>
      <c r="H64" s="42">
        <v>20000000</v>
      </c>
      <c r="I64" s="43">
        <v>101.6861</v>
      </c>
      <c r="J64" s="44">
        <v>0.01</v>
      </c>
      <c r="K64" s="43">
        <v>97.106700000000004</v>
      </c>
      <c r="L64" s="44">
        <v>1.6899999999999998E-2</v>
      </c>
      <c r="M64" s="48">
        <v>99.845399999999998</v>
      </c>
      <c r="N64" s="45">
        <v>1.2749999999999999E-2</v>
      </c>
      <c r="O64" s="46">
        <v>1.2500000000000001E-2</v>
      </c>
    </row>
    <row r="65" spans="1:15" outlineLevel="1" x14ac:dyDescent="0.25">
      <c r="A65" s="40">
        <v>5</v>
      </c>
      <c r="B65" s="41">
        <v>44096</v>
      </c>
      <c r="C65" s="41">
        <v>44097</v>
      </c>
      <c r="D65" s="41">
        <v>46653</v>
      </c>
      <c r="E65" s="42">
        <v>50000000</v>
      </c>
      <c r="F65" s="42">
        <v>77500000</v>
      </c>
      <c r="G65" s="62">
        <v>1.55</v>
      </c>
      <c r="H65" s="42">
        <v>50000000</v>
      </c>
      <c r="I65" s="43">
        <v>101.0795</v>
      </c>
      <c r="J65" s="44">
        <v>9.9000000000000008E-3</v>
      </c>
      <c r="K65" s="43">
        <v>98.338499999999996</v>
      </c>
      <c r="L65" s="44">
        <v>1.4E-2</v>
      </c>
      <c r="M65" s="48">
        <v>99.681799999999996</v>
      </c>
      <c r="N65" s="45">
        <v>1.1979999999999999E-2</v>
      </c>
      <c r="O65" s="46">
        <v>1.15E-2</v>
      </c>
    </row>
    <row r="66" spans="1:15" outlineLevel="1" x14ac:dyDescent="0.25">
      <c r="A66" s="40">
        <v>6</v>
      </c>
      <c r="B66" s="41">
        <v>44313</v>
      </c>
      <c r="C66" s="41">
        <v>44314</v>
      </c>
      <c r="D66" s="41">
        <v>46871</v>
      </c>
      <c r="E66" s="42">
        <v>30000000</v>
      </c>
      <c r="F66" s="42">
        <v>69500000</v>
      </c>
      <c r="G66" s="62">
        <f>F66/E66</f>
        <v>2.3166666666666669</v>
      </c>
      <c r="H66" s="42">
        <v>30000000</v>
      </c>
      <c r="I66" s="43">
        <v>100.40479999999999</v>
      </c>
      <c r="J66" s="44">
        <v>9.9000000000000008E-3</v>
      </c>
      <c r="K66" s="43">
        <v>99.396100000000004</v>
      </c>
      <c r="L66" s="44">
        <v>1.14E-2</v>
      </c>
      <c r="M66" s="48">
        <v>99.892099999999999</v>
      </c>
      <c r="N66" s="45">
        <v>1.0659999999999999E-2</v>
      </c>
      <c r="O66" s="46">
        <v>1.0500000000000001E-2</v>
      </c>
    </row>
    <row r="67" spans="1:15" outlineLevel="1" x14ac:dyDescent="0.25">
      <c r="A67" s="37">
        <v>7</v>
      </c>
      <c r="B67" s="69">
        <v>44747</v>
      </c>
      <c r="C67" s="69">
        <f>SUM(B67+1)</f>
        <v>44748</v>
      </c>
      <c r="D67" s="69">
        <v>47305</v>
      </c>
      <c r="E67" s="70">
        <v>30000000</v>
      </c>
      <c r="F67" s="70">
        <v>40700000</v>
      </c>
      <c r="G67" s="76">
        <f>F67/E67</f>
        <v>1.3566666666666667</v>
      </c>
      <c r="H67" s="70">
        <v>30000000</v>
      </c>
      <c r="I67" s="72">
        <v>111.1542</v>
      </c>
      <c r="J67" s="73">
        <v>1.7500000000000002E-2</v>
      </c>
      <c r="K67" s="72">
        <v>94.329700000000003</v>
      </c>
      <c r="L67" s="73">
        <v>4.3999999999999997E-2</v>
      </c>
      <c r="M67" s="77">
        <v>99.921700000000001</v>
      </c>
      <c r="N67" s="74">
        <v>3.4819999999999997E-2</v>
      </c>
      <c r="O67" s="75">
        <v>3.4500000000000003E-2</v>
      </c>
    </row>
    <row r="68" spans="1:15" x14ac:dyDescent="0.25">
      <c r="A68" s="87" t="s">
        <v>52</v>
      </c>
      <c r="B68" s="87"/>
      <c r="C68" s="87"/>
      <c r="D68" s="87"/>
      <c r="E68" s="14">
        <f>SUM(E61:E67)</f>
        <v>270000000</v>
      </c>
      <c r="F68" s="14">
        <f>SUM(F61:F67)</f>
        <v>569001000</v>
      </c>
      <c r="G68" s="35">
        <f t="shared" ref="G68" si="8">F68/E68</f>
        <v>2.1074111111111109</v>
      </c>
      <c r="H68" s="14">
        <f>SUM(H61:H67)</f>
        <v>270000000</v>
      </c>
      <c r="I68" s="19"/>
      <c r="J68" s="19"/>
      <c r="K68" s="19"/>
      <c r="L68" s="19"/>
      <c r="M68" s="19"/>
      <c r="N68" s="19"/>
      <c r="O68" s="19"/>
    </row>
    <row r="69" spans="1:15" x14ac:dyDescent="0.25">
      <c r="A69" s="20"/>
      <c r="B69" s="20"/>
      <c r="C69" s="20"/>
      <c r="D69" s="20"/>
      <c r="E69" s="21"/>
      <c r="F69" s="21"/>
      <c r="G69" s="21"/>
      <c r="H69" s="21"/>
      <c r="I69" s="16"/>
      <c r="J69" s="16"/>
      <c r="K69" s="16"/>
      <c r="L69" s="16"/>
      <c r="M69" s="16"/>
      <c r="N69" s="16"/>
      <c r="O69" s="16"/>
    </row>
    <row r="70" spans="1:15" ht="6.95" customHeight="1" x14ac:dyDescent="0.25"/>
    <row r="71" spans="1:15" x14ac:dyDescent="0.25">
      <c r="A71" s="26" t="s">
        <v>46</v>
      </c>
      <c r="B71" s="28"/>
    </row>
    <row r="72" spans="1:15" ht="5.0999999999999996" customHeight="1" x14ac:dyDescent="0.25"/>
    <row r="73" spans="1:15" ht="38.1" customHeight="1" x14ac:dyDescent="0.25">
      <c r="A73" s="84" t="s">
        <v>58</v>
      </c>
      <c r="B73" s="82" t="s">
        <v>30</v>
      </c>
      <c r="C73" s="82" t="s">
        <v>32</v>
      </c>
      <c r="D73" s="82" t="s">
        <v>36</v>
      </c>
      <c r="E73" s="90" t="s">
        <v>55</v>
      </c>
      <c r="F73" s="82" t="s">
        <v>41</v>
      </c>
      <c r="G73" s="82" t="s">
        <v>56</v>
      </c>
      <c r="H73" s="82" t="s">
        <v>40</v>
      </c>
      <c r="I73" s="80" t="s">
        <v>39</v>
      </c>
      <c r="J73" s="81"/>
      <c r="K73" s="80" t="s">
        <v>38</v>
      </c>
      <c r="L73" s="81"/>
      <c r="M73" s="80" t="s">
        <v>37</v>
      </c>
      <c r="N73" s="81"/>
      <c r="O73" s="82" t="s">
        <v>35</v>
      </c>
    </row>
    <row r="74" spans="1:15" ht="24" x14ac:dyDescent="0.25">
      <c r="A74" s="85"/>
      <c r="B74" s="83"/>
      <c r="C74" s="83"/>
      <c r="D74" s="83"/>
      <c r="E74" s="91"/>
      <c r="F74" s="83"/>
      <c r="G74" s="86"/>
      <c r="H74" s="83"/>
      <c r="I74" s="6" t="s">
        <v>34</v>
      </c>
      <c r="J74" s="6" t="s">
        <v>33</v>
      </c>
      <c r="K74" s="6" t="s">
        <v>34</v>
      </c>
      <c r="L74" s="6" t="s">
        <v>33</v>
      </c>
      <c r="M74" s="6" t="s">
        <v>34</v>
      </c>
      <c r="N74" s="6" t="s">
        <v>33</v>
      </c>
      <c r="O74" s="83"/>
    </row>
    <row r="75" spans="1:15" outlineLevel="1" x14ac:dyDescent="0.25">
      <c r="A75" s="40">
        <v>1</v>
      </c>
      <c r="B75" s="41">
        <v>43655</v>
      </c>
      <c r="C75" s="41">
        <v>43656</v>
      </c>
      <c r="D75" s="41">
        <v>47309</v>
      </c>
      <c r="E75" s="42">
        <v>30000000</v>
      </c>
      <c r="F75" s="42">
        <v>72800000</v>
      </c>
      <c r="G75" s="67">
        <f>F75/E75</f>
        <v>2.4266666666666667</v>
      </c>
      <c r="H75" s="42">
        <v>30000000</v>
      </c>
      <c r="I75" s="48">
        <v>101.0611</v>
      </c>
      <c r="J75" s="64">
        <v>6.8999999999999999E-3</v>
      </c>
      <c r="K75" s="48">
        <v>98.007300000000001</v>
      </c>
      <c r="L75" s="64">
        <v>1.01E-2</v>
      </c>
      <c r="M75" s="48">
        <v>99.536000000000001</v>
      </c>
      <c r="N75" s="64">
        <v>8.4899999999999993E-3</v>
      </c>
      <c r="O75" s="46">
        <v>8.0000000000000002E-3</v>
      </c>
    </row>
    <row r="76" spans="1:15" outlineLevel="1" x14ac:dyDescent="0.25">
      <c r="A76" s="40">
        <v>2</v>
      </c>
      <c r="B76" s="41">
        <v>44355</v>
      </c>
      <c r="C76" s="41">
        <v>44356</v>
      </c>
      <c r="D76" s="41">
        <v>48008</v>
      </c>
      <c r="E76" s="42">
        <v>30000000</v>
      </c>
      <c r="F76" s="42">
        <v>73800000</v>
      </c>
      <c r="G76" s="62">
        <f>F76/E76</f>
        <v>2.46</v>
      </c>
      <c r="H76" s="42">
        <v>30000000</v>
      </c>
      <c r="I76" s="48">
        <v>100.95180000000001</v>
      </c>
      <c r="J76" s="64">
        <v>9.4999999999999998E-3</v>
      </c>
      <c r="K76" s="48">
        <v>98.683800000000005</v>
      </c>
      <c r="L76" s="64">
        <v>1.1900000000000001E-2</v>
      </c>
      <c r="M76" s="48">
        <v>99.745400000000004</v>
      </c>
      <c r="N76" s="64">
        <v>1.077E-2</v>
      </c>
      <c r="O76" s="46">
        <v>1.0500000000000001E-2</v>
      </c>
    </row>
    <row r="77" spans="1:15" outlineLevel="1" x14ac:dyDescent="0.25">
      <c r="A77" s="37">
        <v>3</v>
      </c>
      <c r="B77" s="69">
        <v>44733</v>
      </c>
      <c r="C77" s="69">
        <f>SUM(B77+1)</f>
        <v>44734</v>
      </c>
      <c r="D77" s="69">
        <v>48387</v>
      </c>
      <c r="E77" s="70">
        <v>30000000</v>
      </c>
      <c r="F77" s="70">
        <v>34800000</v>
      </c>
      <c r="G77" s="78">
        <f>F77/E77</f>
        <v>1.1599999999999999</v>
      </c>
      <c r="H77" s="70">
        <v>30000000</v>
      </c>
      <c r="I77" s="77">
        <v>105.124</v>
      </c>
      <c r="J77" s="79">
        <v>1.01E-2</v>
      </c>
      <c r="K77" s="77">
        <v>91.640299999999996</v>
      </c>
      <c r="L77" s="79">
        <v>2.5000000000000001E-2</v>
      </c>
      <c r="M77" s="77">
        <v>99.808000000000007</v>
      </c>
      <c r="N77" s="79">
        <v>1.5869999999999999E-2</v>
      </c>
      <c r="O77" s="75">
        <v>1.55E-2</v>
      </c>
    </row>
    <row r="78" spans="1:15" x14ac:dyDescent="0.25">
      <c r="A78" s="87" t="s">
        <v>53</v>
      </c>
      <c r="B78" s="87"/>
      <c r="C78" s="87"/>
      <c r="D78" s="87"/>
      <c r="E78" s="14">
        <f>SUM(E75:E77)</f>
        <v>90000000</v>
      </c>
      <c r="F78" s="14">
        <f>SUM(F75:F77)</f>
        <v>181400000</v>
      </c>
      <c r="G78" s="38">
        <f>F78/E78</f>
        <v>2.0155555555555558</v>
      </c>
      <c r="H78" s="14">
        <f>SUM(H75:H77)</f>
        <v>90000000</v>
      </c>
      <c r="I78" s="19"/>
      <c r="J78" s="19"/>
      <c r="K78" s="19"/>
      <c r="L78" s="19"/>
      <c r="M78" s="19"/>
      <c r="N78" s="19"/>
      <c r="O78" s="19"/>
    </row>
    <row r="79" spans="1:15" x14ac:dyDescent="0.25">
      <c r="A79" s="59"/>
      <c r="B79" s="59"/>
      <c r="C79" s="59"/>
      <c r="D79" s="59"/>
      <c r="E79" s="21"/>
      <c r="F79" s="21"/>
      <c r="G79" s="38"/>
      <c r="H79" s="21"/>
      <c r="I79" s="16"/>
      <c r="J79" s="16"/>
      <c r="K79" s="16"/>
      <c r="L79" s="16"/>
      <c r="M79" s="16"/>
      <c r="N79" s="16"/>
      <c r="O79" s="16"/>
    </row>
    <row r="80" spans="1:15" x14ac:dyDescent="0.25">
      <c r="A80" s="26" t="s">
        <v>47</v>
      </c>
      <c r="B80" s="28"/>
    </row>
    <row r="82" spans="1:15" ht="25.5" customHeight="1" x14ac:dyDescent="0.25">
      <c r="A82" s="84" t="s">
        <v>58</v>
      </c>
      <c r="B82" s="82" t="s">
        <v>30</v>
      </c>
      <c r="C82" s="82" t="s">
        <v>32</v>
      </c>
      <c r="D82" s="82" t="s">
        <v>36</v>
      </c>
      <c r="E82" s="90" t="s">
        <v>55</v>
      </c>
      <c r="F82" s="82" t="s">
        <v>41</v>
      </c>
      <c r="G82" s="82" t="s">
        <v>56</v>
      </c>
      <c r="H82" s="82" t="s">
        <v>40</v>
      </c>
      <c r="I82" s="80" t="s">
        <v>39</v>
      </c>
      <c r="J82" s="81"/>
      <c r="K82" s="80" t="s">
        <v>38</v>
      </c>
      <c r="L82" s="81"/>
      <c r="M82" s="80" t="s">
        <v>37</v>
      </c>
      <c r="N82" s="81"/>
      <c r="O82" s="82" t="s">
        <v>35</v>
      </c>
    </row>
    <row r="83" spans="1:15" ht="24" customHeight="1" x14ac:dyDescent="0.25">
      <c r="A83" s="85"/>
      <c r="B83" s="83"/>
      <c r="C83" s="83"/>
      <c r="D83" s="83"/>
      <c r="E83" s="91"/>
      <c r="F83" s="83"/>
      <c r="G83" s="86"/>
      <c r="H83" s="83"/>
      <c r="I83" s="6" t="s">
        <v>34</v>
      </c>
      <c r="J83" s="6" t="s">
        <v>33</v>
      </c>
      <c r="K83" s="6" t="s">
        <v>34</v>
      </c>
      <c r="L83" s="6" t="s">
        <v>33</v>
      </c>
      <c r="M83" s="6" t="s">
        <v>34</v>
      </c>
      <c r="N83" s="6" t="s">
        <v>33</v>
      </c>
      <c r="O83" s="83"/>
    </row>
    <row r="84" spans="1:15" x14ac:dyDescent="0.25">
      <c r="A84" s="40">
        <v>1</v>
      </c>
      <c r="B84" s="41">
        <v>43991</v>
      </c>
      <c r="C84" s="41">
        <v>43992</v>
      </c>
      <c r="D84" s="41">
        <v>49470</v>
      </c>
      <c r="E84" s="42">
        <v>30000000</v>
      </c>
      <c r="F84" s="42">
        <v>56500000</v>
      </c>
      <c r="G84" s="63">
        <f>F84/E84</f>
        <v>1.8833333333333333</v>
      </c>
      <c r="H84" s="42">
        <v>30000000</v>
      </c>
      <c r="I84" s="48">
        <v>102.5235</v>
      </c>
      <c r="J84" s="64">
        <v>2.9899999999999999E-2</v>
      </c>
      <c r="K84" s="48">
        <v>97.665099999999995</v>
      </c>
      <c r="L84" s="64">
        <v>3.4000000000000002E-2</v>
      </c>
      <c r="M84" s="48">
        <v>99.623800000000003</v>
      </c>
      <c r="N84" s="64">
        <v>3.2329999999999998E-2</v>
      </c>
      <c r="O84" s="46">
        <v>3.2000000000000001E-2</v>
      </c>
    </row>
    <row r="85" spans="1:15" x14ac:dyDescent="0.25">
      <c r="A85" s="87" t="s">
        <v>53</v>
      </c>
      <c r="B85" s="87"/>
      <c r="C85" s="87"/>
      <c r="D85" s="87"/>
      <c r="E85" s="14">
        <f>SUM(E84:E84)</f>
        <v>30000000</v>
      </c>
      <c r="F85" s="14">
        <f>SUM(F84:F84)</f>
        <v>56500000</v>
      </c>
      <c r="G85" s="38">
        <f>F85/E85</f>
        <v>1.8833333333333333</v>
      </c>
      <c r="H85" s="14">
        <f>SUM(H84:H84)</f>
        <v>30000000</v>
      </c>
      <c r="I85" s="19"/>
      <c r="J85" s="19"/>
      <c r="K85" s="19"/>
      <c r="L85" s="19"/>
      <c r="M85" s="19"/>
      <c r="N85" s="19"/>
      <c r="O85" s="19"/>
    </row>
    <row r="87" spans="1:15" x14ac:dyDescent="0.25">
      <c r="A87" s="89" t="s">
        <v>54</v>
      </c>
      <c r="B87" s="89"/>
      <c r="C87" s="89"/>
      <c r="D87" s="89"/>
      <c r="E87" s="33">
        <f>SUM(E85+E78+E68+E53+E44+E25+E8)</f>
        <v>1450000000</v>
      </c>
      <c r="F87" s="33">
        <f>SUM(F85+F78+F68+F53+F44+F25+F8)</f>
        <v>2906159000</v>
      </c>
      <c r="G87" s="39">
        <f>F87/E87</f>
        <v>2.0042475862068967</v>
      </c>
      <c r="H87" s="33">
        <f>SUM(H85+H78+H68+H53+H44+H25+H8)</f>
        <v>1450000000</v>
      </c>
      <c r="I87" s="32"/>
      <c r="J87" s="32"/>
      <c r="K87" s="32"/>
      <c r="L87" s="32"/>
      <c r="M87" s="32"/>
      <c r="N87" s="32"/>
      <c r="O87" s="32"/>
    </row>
    <row r="89" spans="1:15" x14ac:dyDescent="0.25">
      <c r="A89" s="36" t="s">
        <v>57</v>
      </c>
    </row>
    <row r="90" spans="1:15" x14ac:dyDescent="0.25">
      <c r="A90" s="88" t="s">
        <v>59</v>
      </c>
      <c r="B90" s="88"/>
      <c r="C90" s="88"/>
      <c r="D90" s="88"/>
    </row>
  </sheetData>
  <mergeCells count="93">
    <mergeCell ref="A90:D90"/>
    <mergeCell ref="O4:O5"/>
    <mergeCell ref="O13:O14"/>
    <mergeCell ref="O30:O31"/>
    <mergeCell ref="O59:O60"/>
    <mergeCell ref="O73:O74"/>
    <mergeCell ref="K4:L4"/>
    <mergeCell ref="M4:N4"/>
    <mergeCell ref="A8:D8"/>
    <mergeCell ref="A4:A5"/>
    <mergeCell ref="B4:B5"/>
    <mergeCell ref="C4:C5"/>
    <mergeCell ref="D4:D5"/>
    <mergeCell ref="E4:E5"/>
    <mergeCell ref="F4:F5"/>
    <mergeCell ref="E13:E14"/>
    <mergeCell ref="G4:G5"/>
    <mergeCell ref="H4:H5"/>
    <mergeCell ref="I4:J4"/>
    <mergeCell ref="G13:G14"/>
    <mergeCell ref="H13:H14"/>
    <mergeCell ref="I13:J13"/>
    <mergeCell ref="M13:N13"/>
    <mergeCell ref="K30:L30"/>
    <mergeCell ref="M30:N30"/>
    <mergeCell ref="A44:D44"/>
    <mergeCell ref="A30:A31"/>
    <mergeCell ref="B30:B31"/>
    <mergeCell ref="C30:C31"/>
    <mergeCell ref="D30:D31"/>
    <mergeCell ref="E30:E31"/>
    <mergeCell ref="F30:F31"/>
    <mergeCell ref="A25:D25"/>
    <mergeCell ref="A13:A14"/>
    <mergeCell ref="B13:B14"/>
    <mergeCell ref="C13:C14"/>
    <mergeCell ref="D13:D14"/>
    <mergeCell ref="F13:F14"/>
    <mergeCell ref="F48:F49"/>
    <mergeCell ref="G48:G49"/>
    <mergeCell ref="H48:H49"/>
    <mergeCell ref="I48:J48"/>
    <mergeCell ref="K13:L13"/>
    <mergeCell ref="G30:G31"/>
    <mergeCell ref="H30:H31"/>
    <mergeCell ref="I30:J30"/>
    <mergeCell ref="K48:L48"/>
    <mergeCell ref="G59:G60"/>
    <mergeCell ref="H59:H60"/>
    <mergeCell ref="I59:J59"/>
    <mergeCell ref="M59:N59"/>
    <mergeCell ref="M73:N73"/>
    <mergeCell ref="F59:F60"/>
    <mergeCell ref="A78:D78"/>
    <mergeCell ref="A73:A74"/>
    <mergeCell ref="B73:B74"/>
    <mergeCell ref="C73:C74"/>
    <mergeCell ref="D73:D74"/>
    <mergeCell ref="A59:A60"/>
    <mergeCell ref="B59:B60"/>
    <mergeCell ref="C59:C60"/>
    <mergeCell ref="D59:D60"/>
    <mergeCell ref="E59:E60"/>
    <mergeCell ref="A85:D85"/>
    <mergeCell ref="A87:D87"/>
    <mergeCell ref="G73:G74"/>
    <mergeCell ref="H73:H74"/>
    <mergeCell ref="I73:J73"/>
    <mergeCell ref="F82:F83"/>
    <mergeCell ref="G82:G83"/>
    <mergeCell ref="H82:H83"/>
    <mergeCell ref="I82:J82"/>
    <mergeCell ref="A82:A83"/>
    <mergeCell ref="B82:B83"/>
    <mergeCell ref="C82:C83"/>
    <mergeCell ref="E73:E74"/>
    <mergeCell ref="F73:F74"/>
    <mergeCell ref="M48:N48"/>
    <mergeCell ref="O48:O49"/>
    <mergeCell ref="A53:D53"/>
    <mergeCell ref="D82:D83"/>
    <mergeCell ref="E82:E83"/>
    <mergeCell ref="A48:A49"/>
    <mergeCell ref="B48:B49"/>
    <mergeCell ref="C48:C49"/>
    <mergeCell ref="D48:D49"/>
    <mergeCell ref="E48:E49"/>
    <mergeCell ref="M82:N82"/>
    <mergeCell ref="O82:O83"/>
    <mergeCell ref="K73:L73"/>
    <mergeCell ref="K82:L82"/>
    <mergeCell ref="K59:L59"/>
    <mergeCell ref="A68:D68"/>
  </mergeCells>
  <pageMargins left="0.7" right="0.7" top="0.75" bottom="0.75" header="0.3" footer="0.3"/>
  <pageSetup paperSize="9" orientation="landscape" r:id="rId1"/>
  <headerFooter>
    <oddHeader>&amp;C&amp;"Times New Roman,Bold"&amp;20Rezultati aukcija  obveznica Federacije BiH</oddHeader>
    <oddFooter>Page &amp;P of &amp;N</oddFooter>
  </headerFooter>
  <rowBreaks count="2" manualBreakCount="2">
    <brk id="26" max="16383" man="1"/>
    <brk id="69" max="16383" man="1"/>
  </rowBreaks>
  <ignoredErrors>
    <ignoredError sqref="G8 G25 G44 G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Rezultati aukcija obveznica</vt:lpstr>
      <vt:lpstr>Bonds auction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2023-03-17T12:52:06Z</dcterms:modified>
</cp:coreProperties>
</file>