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44832BFF-91A6-4073-A851-AD511A3029E8}" xr6:coauthVersionLast="40" xr6:coauthVersionMax="40" xr10:uidLastSave="{00000000-0000-0000-0000-000000000000}"/>
  <bookViews>
    <workbookView xWindow="0" yWindow="0" windowWidth="22260" windowHeight="12650" firstSheet="1" activeTab="3" xr2:uid="{00000000-000D-0000-FFFF-FFFF00000000}"/>
  </bookViews>
  <sheets>
    <sheet name="MONTHLY SUMMARY" sheetId="15" r:id="rId1"/>
    <sheet name="CATEGORY WISE MONTHLY BREAKDOWN" sheetId="16" r:id="rId2"/>
    <sheet name="Data" sheetId="1" r:id="rId3"/>
    <sheet name="Dashboard data" sheetId="17" r:id="rId4"/>
  </sheets>
  <calcPr calcId="191029"/>
  <pivotCaches>
    <pivotCache cacheId="4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7" l="1"/>
  <c r="C2" i="17"/>
  <c r="D13" i="17"/>
  <c r="E13" i="17" s="1"/>
  <c r="D12" i="17"/>
  <c r="E12" i="17" s="1"/>
  <c r="D11" i="17"/>
  <c r="E11" i="17" s="1"/>
  <c r="F6" i="15"/>
  <c r="F7" i="15"/>
  <c r="F8" i="15"/>
  <c r="F5" i="15"/>
  <c r="E6" i="15"/>
  <c r="E7" i="15"/>
  <c r="E8" i="15"/>
  <c r="E5" i="15"/>
  <c r="B21" i="1"/>
  <c r="C4" i="17" l="1"/>
  <c r="C5" i="17" s="1"/>
</calcChain>
</file>

<file path=xl/sharedStrings.xml><?xml version="1.0" encoding="utf-8"?>
<sst xmlns="http://schemas.openxmlformats.org/spreadsheetml/2006/main" count="122" uniqueCount="40">
  <si>
    <t>Date</t>
  </si>
  <si>
    <t>Category</t>
  </si>
  <si>
    <t>Description</t>
  </si>
  <si>
    <t>Amount</t>
  </si>
  <si>
    <t>Type</t>
  </si>
  <si>
    <t>Salary</t>
  </si>
  <si>
    <t>Monthly Income</t>
  </si>
  <si>
    <t>Income</t>
  </si>
  <si>
    <t>Rent</t>
  </si>
  <si>
    <t>April Rent</t>
  </si>
  <si>
    <t>Expense</t>
  </si>
  <si>
    <t>Grocery</t>
  </si>
  <si>
    <t>Household items</t>
  </si>
  <si>
    <t>Freelance</t>
  </si>
  <si>
    <t>Side project</t>
  </si>
  <si>
    <t>Transport</t>
  </si>
  <si>
    <t>Fuel &amp; Uber</t>
  </si>
  <si>
    <t>Dinner Set</t>
  </si>
  <si>
    <t>Kitchen items</t>
  </si>
  <si>
    <t>Education</t>
  </si>
  <si>
    <t>School Fees</t>
  </si>
  <si>
    <t>Row Labels</t>
  </si>
  <si>
    <t>Grand Total</t>
  </si>
  <si>
    <t>Sum of Amount</t>
  </si>
  <si>
    <t>month</t>
  </si>
  <si>
    <t>April</t>
  </si>
  <si>
    <t>May</t>
  </si>
  <si>
    <t>June</t>
  </si>
  <si>
    <t>Column Labels</t>
  </si>
  <si>
    <t>Medical</t>
  </si>
  <si>
    <t>Child Dentist</t>
  </si>
  <si>
    <t>Savings</t>
  </si>
  <si>
    <t>Savings in Percentage</t>
  </si>
  <si>
    <t>Month</t>
  </si>
  <si>
    <t>Total Income</t>
  </si>
  <si>
    <t>Total Expense</t>
  </si>
  <si>
    <t>Total Savings</t>
  </si>
  <si>
    <t>Average Savings</t>
  </si>
  <si>
    <t>Savings in %</t>
  </si>
  <si>
    <t>Top KPIs: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</si>
</sst>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5" formatCode="[$-409]dd\-mmm\-yy;@"/>
    <numFmt numFmtId="17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14" fontId="2" fillId="0" borderId="0" xfId="0" applyNumberFormat="1" applyFont="1" applyAlignment="1">
      <alignment horizontal="center" vertical="center" wrapText="1"/>
    </xf>
    <xf numFmtId="175" fontId="0" fillId="0" borderId="0" xfId="0" applyNumberForma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176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indent="1"/>
    </xf>
    <xf numFmtId="0" fontId="2" fillId="0" borderId="0" xfId="0" applyFont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2" fillId="3" borderId="0" xfId="0" applyFont="1" applyFill="1"/>
    <xf numFmtId="0" fontId="3" fillId="3" borderId="0" xfId="0" applyFont="1" applyFill="1"/>
    <xf numFmtId="0" fontId="1" fillId="3" borderId="0" xfId="0" applyFont="1" applyFill="1"/>
  </cellXfs>
  <cellStyles count="1"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75" formatCode="[$-409]dd\-mmm\-yy;@"/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  <a:r>
              <a:rPr lang="en-US" baseline="0"/>
              <a:t> Vs Expense</a:t>
            </a:r>
            <a:endParaRPr lang="en-US"/>
          </a:p>
        </c:rich>
      </c:tx>
      <c:layout>
        <c:manualLayout>
          <c:xMode val="edge"/>
          <c:yMode val="edge"/>
          <c:x val="0.39838188976377953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data'!$B$10</c:f>
              <c:strCache>
                <c:ptCount val="1"/>
                <c:pt idx="0">
                  <c:v>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data'!$A$11:$A$13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'Dashboard data'!$B$11:$B$13</c:f>
              <c:numCache>
                <c:formatCode>General</c:formatCode>
                <c:ptCount val="3"/>
                <c:pt idx="0">
                  <c:v>62000</c:v>
                </c:pt>
                <c:pt idx="1">
                  <c:v>52000</c:v>
                </c:pt>
                <c:pt idx="2">
                  <c:v>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7-4846-9442-9F71DB464241}"/>
            </c:ext>
          </c:extLst>
        </c:ser>
        <c:ser>
          <c:idx val="1"/>
          <c:order val="1"/>
          <c:tx>
            <c:strRef>
              <c:f>'Dashboard data'!$C$10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'Dashboard data'!$A$11:$A$13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'Dashboard data'!$C$11:$C$13</c:f>
              <c:numCache>
                <c:formatCode>General</c:formatCode>
                <c:ptCount val="3"/>
                <c:pt idx="0">
                  <c:v>160000</c:v>
                </c:pt>
                <c:pt idx="1">
                  <c:v>160000</c:v>
                </c:pt>
                <c:pt idx="2">
                  <c:v>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17-4846-9442-9F71DB464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809696"/>
        <c:axId val="302560768"/>
      </c:barChart>
      <c:catAx>
        <c:axId val="3618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60768"/>
        <c:crosses val="autoZero"/>
        <c:auto val="1"/>
        <c:lblAlgn val="ctr"/>
        <c:lblOffset val="100"/>
        <c:noMultiLvlLbl val="0"/>
      </c:catAx>
      <c:valAx>
        <c:axId val="3025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0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'Dashboard data'!$D$10</c:f>
              <c:strCache>
                <c:ptCount val="1"/>
                <c:pt idx="0">
                  <c:v>Savings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'Dashboard data'!$A$11:$A$13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'Dashboard data'!$D$11:$D$13</c:f>
              <c:numCache>
                <c:formatCode>General</c:formatCode>
                <c:ptCount val="3"/>
                <c:pt idx="0">
                  <c:v>98000</c:v>
                </c:pt>
                <c:pt idx="1">
                  <c:v>108000</c:v>
                </c:pt>
                <c:pt idx="2">
                  <c:v>96000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2-4BC4-B4B6-1892919B1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399456"/>
        <c:axId val="252971936"/>
      </c:lineChart>
      <c:catAx>
        <c:axId val="34339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71936"/>
        <c:crosses val="autoZero"/>
        <c:auto val="1"/>
        <c:lblAlgn val="ctr"/>
        <c:lblOffset val="100"/>
        <c:noMultiLvlLbl val="0"/>
      </c:catAx>
      <c:valAx>
        <c:axId val="2529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9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152400</xdr:rowOff>
    </xdr:from>
    <xdr:to>
      <xdr:col>11</xdr:col>
      <xdr:colOff>114300</xdr:colOff>
      <xdr:row>11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61F72E-F779-41C4-A03C-6C4C4DB75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225425</xdr:colOff>
      <xdr:row>0</xdr:row>
      <xdr:rowOff>146050</xdr:rowOff>
    </xdr:from>
    <xdr:to>
      <xdr:col>16</xdr:col>
      <xdr:colOff>584200</xdr:colOff>
      <xdr:row>11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AFBF99-D79A-4E1B-ABC2-E7361F372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759.491545949073" createdVersion="6" refreshedVersion="6" minRefreshableVersion="3" recordCount="20" xr:uid="{4B9204CA-503A-4DF3-BEDC-FA23A85FB21F}">
  <cacheSource type="worksheet">
    <worksheetSource name="Table1"/>
  </cacheSource>
  <cacheFields count="6">
    <cacheField name="Date" numFmtId="175">
      <sharedItems containsSemiMixedTypes="0" containsNonDate="0" containsDate="1" containsString="0" minDate="2025-04-05T00:00:00" maxDate="2025-06-13T00:00:00"/>
    </cacheField>
    <cacheField name="month" numFmtId="1">
      <sharedItems count="3">
        <s v="April"/>
        <s v="May"/>
        <s v="June"/>
      </sharedItems>
    </cacheField>
    <cacheField name="Category" numFmtId="0">
      <sharedItems count="8">
        <s v="Salary"/>
        <s v="Rent"/>
        <s v="Grocery"/>
        <s v="Freelance"/>
        <s v="Transport"/>
        <s v="Dinner Set"/>
        <s v="Education"/>
        <s v="Medical"/>
      </sharedItems>
    </cacheField>
    <cacheField name="Description" numFmtId="0">
      <sharedItems/>
    </cacheField>
    <cacheField name="Amount" numFmtId="0">
      <sharedItems containsSemiMixedTypes="0" containsString="0" containsNumber="1" containsInteger="1" minValue="4000" maxValue="150000"/>
    </cacheField>
    <cacheField name="Type" numFmtId="0">
      <sharedItems count="2">
        <s v="Income"/>
        <s v="Expen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d v="2025-04-05T00:00:00"/>
    <x v="0"/>
    <x v="0"/>
    <s v="Monthly Income"/>
    <n v="150000"/>
    <x v="0"/>
  </r>
  <r>
    <d v="2025-04-06T00:00:00"/>
    <x v="0"/>
    <x v="1"/>
    <s v="April Rent"/>
    <n v="30000"/>
    <x v="1"/>
  </r>
  <r>
    <d v="2025-04-07T00:00:00"/>
    <x v="0"/>
    <x v="2"/>
    <s v="Household items"/>
    <n v="8000"/>
    <x v="1"/>
  </r>
  <r>
    <d v="2025-04-08T00:00:00"/>
    <x v="0"/>
    <x v="3"/>
    <s v="Side project"/>
    <n v="10000"/>
    <x v="0"/>
  </r>
  <r>
    <d v="2025-04-09T00:00:00"/>
    <x v="0"/>
    <x v="4"/>
    <s v="Fuel &amp; Uber"/>
    <n v="4000"/>
    <x v="1"/>
  </r>
  <r>
    <d v="2025-04-10T00:00:00"/>
    <x v="0"/>
    <x v="5"/>
    <s v="Kitchen items"/>
    <n v="10000"/>
    <x v="1"/>
  </r>
  <r>
    <d v="2025-04-11T00:00:00"/>
    <x v="0"/>
    <x v="6"/>
    <s v="School Fees"/>
    <n v="10000"/>
    <x v="1"/>
  </r>
  <r>
    <d v="2025-05-05T00:00:00"/>
    <x v="1"/>
    <x v="0"/>
    <s v="Monthly Income"/>
    <n v="150000"/>
    <x v="0"/>
  </r>
  <r>
    <d v="2025-05-06T00:00:00"/>
    <x v="1"/>
    <x v="1"/>
    <s v="April Rent"/>
    <n v="30000"/>
    <x v="1"/>
  </r>
  <r>
    <d v="2025-05-07T00:00:00"/>
    <x v="1"/>
    <x v="2"/>
    <s v="Household items"/>
    <n v="8000"/>
    <x v="1"/>
  </r>
  <r>
    <d v="2025-05-08T00:00:00"/>
    <x v="1"/>
    <x v="3"/>
    <s v="Side project"/>
    <n v="10000"/>
    <x v="0"/>
  </r>
  <r>
    <d v="2025-05-09T00:00:00"/>
    <x v="1"/>
    <x v="4"/>
    <s v="Fuel &amp; Uber"/>
    <n v="4000"/>
    <x v="1"/>
  </r>
  <r>
    <d v="2025-05-10T00:00:00"/>
    <x v="1"/>
    <x v="6"/>
    <s v="School Fees"/>
    <n v="10000"/>
    <x v="1"/>
  </r>
  <r>
    <d v="2025-06-06T00:00:00"/>
    <x v="2"/>
    <x v="0"/>
    <s v="Monthly Income"/>
    <n v="150000"/>
    <x v="0"/>
  </r>
  <r>
    <d v="2025-06-07T00:00:00"/>
    <x v="2"/>
    <x v="1"/>
    <s v="April Rent"/>
    <n v="30000"/>
    <x v="1"/>
  </r>
  <r>
    <d v="2025-06-08T00:00:00"/>
    <x v="2"/>
    <x v="2"/>
    <s v="Household items"/>
    <n v="11000"/>
    <x v="1"/>
  </r>
  <r>
    <d v="2025-06-09T00:00:00"/>
    <x v="2"/>
    <x v="3"/>
    <s v="Side project"/>
    <n v="10000"/>
    <x v="0"/>
  </r>
  <r>
    <d v="2025-06-10T00:00:00"/>
    <x v="2"/>
    <x v="4"/>
    <s v="Fuel &amp; Uber"/>
    <n v="8000"/>
    <x v="1"/>
  </r>
  <r>
    <d v="2025-06-11T00:00:00"/>
    <x v="2"/>
    <x v="6"/>
    <s v="School Fees"/>
    <n v="10000"/>
    <x v="1"/>
  </r>
  <r>
    <d v="2025-06-12T00:00:00"/>
    <x v="2"/>
    <x v="7"/>
    <s v="Child Dentist"/>
    <n v="50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222960-BD52-48AD-80C0-3F7D6D8EEE7D}" name="PivotTable11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8" firstHeaderRow="1" firstDataRow="2" firstDataCol="1"/>
  <pivotFields count="6">
    <pivotField numFmtId="175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axis="axisCol" showAll="0">
      <items count="3">
        <item x="1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A3FFBC-9CA4-47A2-91C0-49CF7CA9F5FC}" name="PivotTable12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1" firstHeaderRow="1" firstDataRow="2" firstDataCol="1"/>
  <pivotFields count="6">
    <pivotField numFmtId="175" showAll="0"/>
    <pivotField axis="axisRow" showAll="0">
      <items count="4">
        <item x="0"/>
        <item x="1"/>
        <item x="2"/>
        <item t="default"/>
      </items>
    </pivotField>
    <pivotField axis="axisCol" showAll="0">
      <items count="9">
        <item h="1" x="5"/>
        <item x="6"/>
        <item h="1" x="3"/>
        <item h="1" x="2"/>
        <item h="1" x="7"/>
        <item h="1" x="1"/>
        <item h="1" x="0"/>
        <item h="1" x="4"/>
        <item t="default"/>
      </items>
    </pivotField>
    <pivotField showAll="0"/>
    <pivotField dataField="1" showAll="0"/>
    <pivotField axis="axisRow" showAll="0">
      <items count="3">
        <item x="1"/>
        <item x="0"/>
        <item t="default"/>
      </items>
    </pivotField>
  </pivotFields>
  <rowFields count="2">
    <field x="1"/>
    <field x="5"/>
  </rowFields>
  <rowItems count="7">
    <i>
      <x/>
    </i>
    <i r="1">
      <x/>
    </i>
    <i>
      <x v="1"/>
    </i>
    <i r="1">
      <x/>
    </i>
    <i>
      <x v="2"/>
    </i>
    <i r="1">
      <x/>
    </i>
    <i t="grand">
      <x/>
    </i>
  </rowItems>
  <colFields count="1">
    <field x="2"/>
  </colFields>
  <colItems count="2">
    <i>
      <x v="1"/>
    </i>
    <i t="grand">
      <x/>
    </i>
  </colItems>
  <dataFields count="1">
    <dataField name="Sum of Amount" fld="4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244F4B-4213-445F-AA30-8D3E4EF07D0B}" name="Table1" displayName="Table1" ref="A1:F21" totalsRowShown="0" headerRowDxfId="14" dataDxfId="13">
  <autoFilter ref="A1:F21" xr:uid="{9A8D0BD1-FD75-4B3B-9DF4-CBF22637ABC8}"/>
  <tableColumns count="6">
    <tableColumn id="1" xr3:uid="{D06BD6C2-4ABA-46CE-96CC-35589EE01A5C}" name="Date" dataDxfId="12"/>
    <tableColumn id="6" xr3:uid="{A9B0C979-C82E-4624-813F-92D8460F6401}" name="month" dataDxfId="11">
      <calculatedColumnFormula>TEXT(A2,"mmmm")</calculatedColumnFormula>
    </tableColumn>
    <tableColumn id="2" xr3:uid="{263C9189-8F73-4D47-ACB8-21DB1B29ECBE}" name="Category" dataDxfId="10"/>
    <tableColumn id="3" xr3:uid="{9BB89537-526B-4081-9051-0C55794CF73A}" name="Description" dataDxfId="9"/>
    <tableColumn id="4" xr3:uid="{B3EF7EBB-DF05-4F55-8E63-B9C45D8B2830}" name="Amount" dataDxfId="8"/>
    <tableColumn id="5" xr3:uid="{933D3F69-45FB-4D9D-994E-A77D42916F52}" name="Type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C08959-F822-4CC5-A49A-D94D9B571C15}" name="Table3" displayName="Table3" ref="A10:E13" totalsRowShown="0" headerRowDxfId="0" dataDxfId="1">
  <autoFilter ref="A10:E13" xr:uid="{7DF5ADE4-25AD-4462-95D9-42AF1FECD2C1}"/>
  <tableColumns count="5">
    <tableColumn id="1" xr3:uid="{00DD5FCA-2595-427E-8E8C-1BE0C29B0452}" name="Month" dataDxfId="6"/>
    <tableColumn id="2" xr3:uid="{F4BAC838-5CAC-401F-AAB2-FB1D1C6E7467}" name="Expense" dataDxfId="5"/>
    <tableColumn id="3" xr3:uid="{039EAD1D-751F-4FD0-85C5-3ABD0676C003}" name="Income" dataDxfId="4"/>
    <tableColumn id="4" xr3:uid="{B6EA7F0D-4497-44FA-A8E6-DAD5DBAE8F7D}" name="Savings" dataDxfId="3">
      <calculatedColumnFormula>C11-B11</calculatedColumnFormula>
    </tableColumn>
    <tableColumn id="6" xr3:uid="{3D50275F-3464-4C7C-B272-807ACEF0A7F7}" name="Savings in %" dataDxfId="2">
      <calculatedColumnFormula>(D11/C11)*100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7A11A-CB49-4160-A4FC-DE875B007B1F}">
  <dimension ref="A3:F8"/>
  <sheetViews>
    <sheetView workbookViewId="0">
      <selection activeCell="A4" sqref="A4:F7"/>
    </sheetView>
  </sheetViews>
  <sheetFormatPr defaultRowHeight="14.5" x14ac:dyDescent="0.35"/>
  <cols>
    <col min="1" max="1" width="14" bestFit="1" customWidth="1"/>
    <col min="2" max="2" width="15.26953125" bestFit="1" customWidth="1"/>
    <col min="3" max="3" width="7" bestFit="1" customWidth="1"/>
    <col min="4" max="4" width="10.7265625" bestFit="1" customWidth="1"/>
    <col min="6" max="6" width="18.54296875" customWidth="1"/>
  </cols>
  <sheetData>
    <row r="3" spans="1:6" x14ac:dyDescent="0.35">
      <c r="A3" s="5" t="s">
        <v>23</v>
      </c>
      <c r="B3" s="5" t="s">
        <v>28</v>
      </c>
    </row>
    <row r="4" spans="1:6" x14ac:dyDescent="0.35">
      <c r="A4" s="5" t="s">
        <v>21</v>
      </c>
      <c r="B4" t="s">
        <v>10</v>
      </c>
      <c r="C4" t="s">
        <v>7</v>
      </c>
      <c r="D4" t="s">
        <v>22</v>
      </c>
      <c r="E4" s="13" t="s">
        <v>31</v>
      </c>
      <c r="F4" s="13" t="s">
        <v>32</v>
      </c>
    </row>
    <row r="5" spans="1:6" x14ac:dyDescent="0.35">
      <c r="A5" s="4" t="s">
        <v>25</v>
      </c>
      <c r="B5" s="6">
        <v>62000</v>
      </c>
      <c r="C5" s="6">
        <v>160000</v>
      </c>
      <c r="D5" s="6">
        <v>222000</v>
      </c>
      <c r="E5">
        <f>C5-B5</f>
        <v>98000</v>
      </c>
      <c r="F5">
        <f>(E5/C5)*100</f>
        <v>61.250000000000007</v>
      </c>
    </row>
    <row r="6" spans="1:6" x14ac:dyDescent="0.35">
      <c r="A6" s="4" t="s">
        <v>26</v>
      </c>
      <c r="B6" s="6">
        <v>52000</v>
      </c>
      <c r="C6" s="6">
        <v>160000</v>
      </c>
      <c r="D6" s="6">
        <v>212000</v>
      </c>
      <c r="E6">
        <f t="shared" ref="E6:E8" si="0">C6-B6</f>
        <v>108000</v>
      </c>
      <c r="F6">
        <f t="shared" ref="F6:F8" si="1">(E6/C6)*100</f>
        <v>67.5</v>
      </c>
    </row>
    <row r="7" spans="1:6" x14ac:dyDescent="0.35">
      <c r="A7" s="4" t="s">
        <v>27</v>
      </c>
      <c r="B7" s="6">
        <v>64000</v>
      </c>
      <c r="C7" s="6">
        <v>160000</v>
      </c>
      <c r="D7" s="6">
        <v>224000</v>
      </c>
      <c r="E7">
        <f t="shared" si="0"/>
        <v>96000</v>
      </c>
      <c r="F7">
        <f t="shared" si="1"/>
        <v>60</v>
      </c>
    </row>
    <row r="8" spans="1:6" x14ac:dyDescent="0.35">
      <c r="A8" s="4" t="s">
        <v>22</v>
      </c>
      <c r="B8" s="6">
        <v>178000</v>
      </c>
      <c r="C8" s="6">
        <v>480000</v>
      </c>
      <c r="D8" s="6">
        <v>658000</v>
      </c>
      <c r="E8">
        <f t="shared" si="0"/>
        <v>302000</v>
      </c>
      <c r="F8">
        <f t="shared" si="1"/>
        <v>62.916666666666664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FC1B3-2E38-461C-8EBB-CEDE0DAD8E41}">
  <dimension ref="A3:C11"/>
  <sheetViews>
    <sheetView workbookViewId="0">
      <selection activeCell="K20" sqref="K20"/>
    </sheetView>
  </sheetViews>
  <sheetFormatPr defaultRowHeight="14.5" x14ac:dyDescent="0.35"/>
  <cols>
    <col min="1" max="1" width="14" bestFit="1" customWidth="1"/>
    <col min="2" max="2" width="15.26953125" bestFit="1" customWidth="1"/>
    <col min="3" max="3" width="10.7265625" bestFit="1" customWidth="1"/>
    <col min="4" max="4" width="8.81640625" bestFit="1" customWidth="1"/>
    <col min="5" max="6" width="7.36328125" bestFit="1" customWidth="1"/>
    <col min="7" max="7" width="5.81640625" bestFit="1" customWidth="1"/>
    <col min="8" max="8" width="6.81640625" bestFit="1" customWidth="1"/>
    <col min="9" max="9" width="9.08984375" bestFit="1" customWidth="1"/>
    <col min="10" max="10" width="10.7265625" bestFit="1" customWidth="1"/>
  </cols>
  <sheetData>
    <row r="3" spans="1:3" x14ac:dyDescent="0.35">
      <c r="A3" s="5" t="s">
        <v>23</v>
      </c>
      <c r="B3" s="5" t="s">
        <v>28</v>
      </c>
    </row>
    <row r="4" spans="1:3" x14ac:dyDescent="0.35">
      <c r="A4" s="5" t="s">
        <v>21</v>
      </c>
      <c r="B4" t="s">
        <v>19</v>
      </c>
      <c r="C4" t="s">
        <v>22</v>
      </c>
    </row>
    <row r="5" spans="1:3" x14ac:dyDescent="0.35">
      <c r="A5" s="4" t="s">
        <v>25</v>
      </c>
      <c r="B5" s="6">
        <v>10000</v>
      </c>
      <c r="C5" s="6">
        <v>10000</v>
      </c>
    </row>
    <row r="6" spans="1:3" x14ac:dyDescent="0.35">
      <c r="A6" s="12" t="s">
        <v>10</v>
      </c>
      <c r="B6" s="6">
        <v>10000</v>
      </c>
      <c r="C6" s="6">
        <v>10000</v>
      </c>
    </row>
    <row r="7" spans="1:3" x14ac:dyDescent="0.35">
      <c r="A7" s="4" t="s">
        <v>26</v>
      </c>
      <c r="B7" s="6">
        <v>10000</v>
      </c>
      <c r="C7" s="6">
        <v>10000</v>
      </c>
    </row>
    <row r="8" spans="1:3" x14ac:dyDescent="0.35">
      <c r="A8" s="12" t="s">
        <v>10</v>
      </c>
      <c r="B8" s="6">
        <v>10000</v>
      </c>
      <c r="C8" s="6">
        <v>10000</v>
      </c>
    </row>
    <row r="9" spans="1:3" x14ac:dyDescent="0.35">
      <c r="A9" s="4" t="s">
        <v>27</v>
      </c>
      <c r="B9" s="6">
        <v>10000</v>
      </c>
      <c r="C9" s="6">
        <v>10000</v>
      </c>
    </row>
    <row r="10" spans="1:3" x14ac:dyDescent="0.35">
      <c r="A10" s="12" t="s">
        <v>10</v>
      </c>
      <c r="B10" s="6">
        <v>10000</v>
      </c>
      <c r="C10" s="6">
        <v>10000</v>
      </c>
    </row>
    <row r="11" spans="1:3" x14ac:dyDescent="0.35">
      <c r="A11" s="4" t="s">
        <v>22</v>
      </c>
      <c r="B11" s="6">
        <v>30000</v>
      </c>
      <c r="C11" s="6">
        <v>30000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workbookViewId="0">
      <selection activeCell="A2" sqref="A2:F21"/>
    </sheetView>
  </sheetViews>
  <sheetFormatPr defaultRowHeight="14.5" x14ac:dyDescent="0.35"/>
  <cols>
    <col min="1" max="1" width="17.6328125" style="2" customWidth="1"/>
    <col min="2" max="2" width="17.6328125" style="10" customWidth="1"/>
    <col min="3" max="3" width="22.90625" customWidth="1"/>
    <col min="4" max="4" width="21.1796875" customWidth="1"/>
    <col min="5" max="5" width="14.36328125" customWidth="1"/>
  </cols>
  <sheetData>
    <row r="1" spans="1:6" x14ac:dyDescent="0.35">
      <c r="A1" s="7" t="s">
        <v>0</v>
      </c>
      <c r="B1" s="9" t="s">
        <v>24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8">
        <v>45752</v>
      </c>
      <c r="B2" s="11" t="s">
        <v>25</v>
      </c>
      <c r="C2" s="3" t="s">
        <v>5</v>
      </c>
      <c r="D2" s="3" t="s">
        <v>6</v>
      </c>
      <c r="E2" s="3">
        <v>150000</v>
      </c>
      <c r="F2" s="3" t="s">
        <v>7</v>
      </c>
    </row>
    <row r="3" spans="1:6" x14ac:dyDescent="0.35">
      <c r="A3" s="8">
        <v>45753</v>
      </c>
      <c r="B3" s="11" t="s">
        <v>25</v>
      </c>
      <c r="C3" s="3" t="s">
        <v>8</v>
      </c>
      <c r="D3" s="3" t="s">
        <v>9</v>
      </c>
      <c r="E3" s="3">
        <v>30000</v>
      </c>
      <c r="F3" s="3" t="s">
        <v>10</v>
      </c>
    </row>
    <row r="4" spans="1:6" x14ac:dyDescent="0.35">
      <c r="A4" s="8">
        <v>45754</v>
      </c>
      <c r="B4" s="11" t="s">
        <v>25</v>
      </c>
      <c r="C4" s="3" t="s">
        <v>11</v>
      </c>
      <c r="D4" s="3" t="s">
        <v>12</v>
      </c>
      <c r="E4" s="3">
        <v>8000</v>
      </c>
      <c r="F4" s="3" t="s">
        <v>10</v>
      </c>
    </row>
    <row r="5" spans="1:6" x14ac:dyDescent="0.35">
      <c r="A5" s="8">
        <v>45755</v>
      </c>
      <c r="B5" s="11" t="s">
        <v>25</v>
      </c>
      <c r="C5" s="3" t="s">
        <v>13</v>
      </c>
      <c r="D5" s="3" t="s">
        <v>14</v>
      </c>
      <c r="E5" s="3">
        <v>10000</v>
      </c>
      <c r="F5" s="3" t="s">
        <v>7</v>
      </c>
    </row>
    <row r="6" spans="1:6" x14ac:dyDescent="0.35">
      <c r="A6" s="8">
        <v>45756</v>
      </c>
      <c r="B6" s="11" t="s">
        <v>25</v>
      </c>
      <c r="C6" s="3" t="s">
        <v>15</v>
      </c>
      <c r="D6" s="3" t="s">
        <v>16</v>
      </c>
      <c r="E6" s="3">
        <v>4000</v>
      </c>
      <c r="F6" s="3" t="s">
        <v>10</v>
      </c>
    </row>
    <row r="7" spans="1:6" x14ac:dyDescent="0.35">
      <c r="A7" s="8">
        <v>45757</v>
      </c>
      <c r="B7" s="11" t="s">
        <v>25</v>
      </c>
      <c r="C7" s="3" t="s">
        <v>17</v>
      </c>
      <c r="D7" s="3" t="s">
        <v>18</v>
      </c>
      <c r="E7" s="3">
        <v>10000</v>
      </c>
      <c r="F7" s="3" t="s">
        <v>10</v>
      </c>
    </row>
    <row r="8" spans="1:6" x14ac:dyDescent="0.35">
      <c r="A8" s="8">
        <v>45758</v>
      </c>
      <c r="B8" s="11" t="s">
        <v>25</v>
      </c>
      <c r="C8" s="3" t="s">
        <v>19</v>
      </c>
      <c r="D8" s="3" t="s">
        <v>20</v>
      </c>
      <c r="E8" s="3">
        <v>10000</v>
      </c>
      <c r="F8" s="3" t="s">
        <v>10</v>
      </c>
    </row>
    <row r="9" spans="1:6" x14ac:dyDescent="0.35">
      <c r="A9" s="8">
        <v>45782</v>
      </c>
      <c r="B9" s="11" t="s">
        <v>26</v>
      </c>
      <c r="C9" s="3" t="s">
        <v>5</v>
      </c>
      <c r="D9" s="3" t="s">
        <v>6</v>
      </c>
      <c r="E9" s="3">
        <v>150000</v>
      </c>
      <c r="F9" s="3" t="s">
        <v>7</v>
      </c>
    </row>
    <row r="10" spans="1:6" x14ac:dyDescent="0.35">
      <c r="A10" s="8">
        <v>45783</v>
      </c>
      <c r="B10" s="11" t="s">
        <v>26</v>
      </c>
      <c r="C10" s="3" t="s">
        <v>8</v>
      </c>
      <c r="D10" s="3" t="s">
        <v>9</v>
      </c>
      <c r="E10" s="3">
        <v>30000</v>
      </c>
      <c r="F10" s="3" t="s">
        <v>10</v>
      </c>
    </row>
    <row r="11" spans="1:6" x14ac:dyDescent="0.35">
      <c r="A11" s="8">
        <v>45784</v>
      </c>
      <c r="B11" s="11" t="s">
        <v>26</v>
      </c>
      <c r="C11" s="3" t="s">
        <v>11</v>
      </c>
      <c r="D11" s="3" t="s">
        <v>12</v>
      </c>
      <c r="E11" s="3">
        <v>8000</v>
      </c>
      <c r="F11" s="3" t="s">
        <v>10</v>
      </c>
    </row>
    <row r="12" spans="1:6" x14ac:dyDescent="0.35">
      <c r="A12" s="8">
        <v>45785</v>
      </c>
      <c r="B12" s="11" t="s">
        <v>26</v>
      </c>
      <c r="C12" s="3" t="s">
        <v>13</v>
      </c>
      <c r="D12" s="3" t="s">
        <v>14</v>
      </c>
      <c r="E12" s="3">
        <v>10000</v>
      </c>
      <c r="F12" s="3" t="s">
        <v>7</v>
      </c>
    </row>
    <row r="13" spans="1:6" x14ac:dyDescent="0.35">
      <c r="A13" s="8">
        <v>45786</v>
      </c>
      <c r="B13" s="11" t="s">
        <v>26</v>
      </c>
      <c r="C13" s="3" t="s">
        <v>15</v>
      </c>
      <c r="D13" s="3" t="s">
        <v>16</v>
      </c>
      <c r="E13" s="3">
        <v>4000</v>
      </c>
      <c r="F13" s="3" t="s">
        <v>10</v>
      </c>
    </row>
    <row r="14" spans="1:6" x14ac:dyDescent="0.35">
      <c r="A14" s="8">
        <v>45787</v>
      </c>
      <c r="B14" s="11" t="s">
        <v>26</v>
      </c>
      <c r="C14" s="3" t="s">
        <v>19</v>
      </c>
      <c r="D14" s="3" t="s">
        <v>20</v>
      </c>
      <c r="E14" s="3">
        <v>10000</v>
      </c>
      <c r="F14" s="3" t="s">
        <v>10</v>
      </c>
    </row>
    <row r="15" spans="1:6" x14ac:dyDescent="0.35">
      <c r="A15" s="8">
        <v>45814</v>
      </c>
      <c r="B15" s="11" t="s">
        <v>27</v>
      </c>
      <c r="C15" s="3" t="s">
        <v>5</v>
      </c>
      <c r="D15" s="3" t="s">
        <v>6</v>
      </c>
      <c r="E15" s="3">
        <v>150000</v>
      </c>
      <c r="F15" s="3" t="s">
        <v>7</v>
      </c>
    </row>
    <row r="16" spans="1:6" x14ac:dyDescent="0.35">
      <c r="A16" s="8">
        <v>45815</v>
      </c>
      <c r="B16" s="11" t="s">
        <v>27</v>
      </c>
      <c r="C16" s="3" t="s">
        <v>8</v>
      </c>
      <c r="D16" s="3" t="s">
        <v>9</v>
      </c>
      <c r="E16" s="3">
        <v>30000</v>
      </c>
      <c r="F16" s="3" t="s">
        <v>10</v>
      </c>
    </row>
    <row r="17" spans="1:6" x14ac:dyDescent="0.35">
      <c r="A17" s="8">
        <v>45816</v>
      </c>
      <c r="B17" s="11" t="s">
        <v>27</v>
      </c>
      <c r="C17" s="3" t="s">
        <v>11</v>
      </c>
      <c r="D17" s="3" t="s">
        <v>12</v>
      </c>
      <c r="E17" s="3">
        <v>11000</v>
      </c>
      <c r="F17" s="3" t="s">
        <v>10</v>
      </c>
    </row>
    <row r="18" spans="1:6" x14ac:dyDescent="0.35">
      <c r="A18" s="8">
        <v>45817</v>
      </c>
      <c r="B18" s="11" t="s">
        <v>27</v>
      </c>
      <c r="C18" s="3" t="s">
        <v>13</v>
      </c>
      <c r="D18" s="3" t="s">
        <v>14</v>
      </c>
      <c r="E18" s="3">
        <v>10000</v>
      </c>
      <c r="F18" s="3" t="s">
        <v>7</v>
      </c>
    </row>
    <row r="19" spans="1:6" x14ac:dyDescent="0.35">
      <c r="A19" s="8">
        <v>45818</v>
      </c>
      <c r="B19" s="11" t="s">
        <v>27</v>
      </c>
      <c r="C19" s="3" t="s">
        <v>15</v>
      </c>
      <c r="D19" s="3" t="s">
        <v>16</v>
      </c>
      <c r="E19" s="3">
        <v>8000</v>
      </c>
      <c r="F19" s="3" t="s">
        <v>10</v>
      </c>
    </row>
    <row r="20" spans="1:6" x14ac:dyDescent="0.35">
      <c r="A20" s="8">
        <v>45819</v>
      </c>
      <c r="B20" s="11" t="s">
        <v>27</v>
      </c>
      <c r="C20" s="3" t="s">
        <v>19</v>
      </c>
      <c r="D20" s="3" t="s">
        <v>20</v>
      </c>
      <c r="E20" s="3">
        <v>10000</v>
      </c>
      <c r="F20" s="3" t="s">
        <v>10</v>
      </c>
    </row>
    <row r="21" spans="1:6" x14ac:dyDescent="0.35">
      <c r="A21" s="8">
        <v>45820</v>
      </c>
      <c r="B21" s="11" t="str">
        <f>TEXT(A21,"mmmm")</f>
        <v>June</v>
      </c>
      <c r="C21" s="3" t="s">
        <v>29</v>
      </c>
      <c r="D21" s="3" t="s">
        <v>30</v>
      </c>
      <c r="E21" s="3">
        <v>5000</v>
      </c>
      <c r="F21" s="3" t="s">
        <v>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D955D-8648-477F-BE06-0A6908EDED04}">
  <dimension ref="A1:S21"/>
  <sheetViews>
    <sheetView tabSelected="1" workbookViewId="0">
      <selection activeCell="A17" sqref="A17"/>
    </sheetView>
  </sheetViews>
  <sheetFormatPr defaultRowHeight="14.5" x14ac:dyDescent="0.35"/>
  <cols>
    <col min="2" max="2" width="9.7265625" customWidth="1"/>
    <col min="3" max="3" width="9" customWidth="1"/>
    <col min="4" max="4" width="8.90625" customWidth="1"/>
    <col min="5" max="5" width="14.08984375" customWidth="1"/>
  </cols>
  <sheetData>
    <row r="1" spans="1:19" x14ac:dyDescent="0.35">
      <c r="A1" s="19" t="s">
        <v>39</v>
      </c>
      <c r="B1" s="18"/>
      <c r="C1" s="18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35">
      <c r="A2" s="18" t="s">
        <v>34</v>
      </c>
      <c r="B2" s="18"/>
      <c r="C2" s="18">
        <f>SUM(C11:C13)</f>
        <v>480000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35">
      <c r="A3" s="18" t="s">
        <v>35</v>
      </c>
      <c r="B3" s="18"/>
      <c r="C3" s="18">
        <f>SUM(B11:B13)</f>
        <v>178000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35">
      <c r="A4" s="18" t="s">
        <v>36</v>
      </c>
      <c r="B4" s="18"/>
      <c r="C4" s="18">
        <f>SUM(D11:D13)</f>
        <v>302000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35">
      <c r="A5" s="18" t="s">
        <v>37</v>
      </c>
      <c r="B5" s="18"/>
      <c r="C5" s="18">
        <f>AVERAGE(C4)</f>
        <v>302000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19" x14ac:dyDescent="0.3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1:19" x14ac:dyDescent="0.3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</row>
    <row r="8" spans="1:19" x14ac:dyDescent="0.3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 x14ac:dyDescent="0.3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 x14ac:dyDescent="0.35">
      <c r="A10" s="17" t="s">
        <v>33</v>
      </c>
      <c r="B10" s="17" t="s">
        <v>10</v>
      </c>
      <c r="C10" s="17" t="s">
        <v>7</v>
      </c>
      <c r="D10" s="17" t="s">
        <v>31</v>
      </c>
      <c r="E10" s="17" t="s">
        <v>38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 x14ac:dyDescent="0.35">
      <c r="A11" s="15" t="s">
        <v>25</v>
      </c>
      <c r="B11" s="16">
        <v>62000</v>
      </c>
      <c r="C11" s="16">
        <v>160000</v>
      </c>
      <c r="D11" s="14">
        <f>C11-B11</f>
        <v>98000</v>
      </c>
      <c r="E11" s="14">
        <f>(D11/C11)*100</f>
        <v>61.250000000000007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19" x14ac:dyDescent="0.35">
      <c r="A12" s="15" t="s">
        <v>26</v>
      </c>
      <c r="B12" s="16">
        <v>52000</v>
      </c>
      <c r="C12" s="16">
        <v>160000</v>
      </c>
      <c r="D12" s="14">
        <f>C12-B12</f>
        <v>108000</v>
      </c>
      <c r="E12" s="14">
        <f>(D12/C12)*100</f>
        <v>67.5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19" x14ac:dyDescent="0.35">
      <c r="A13" s="15" t="s">
        <v>27</v>
      </c>
      <c r="B13" s="16">
        <v>64000</v>
      </c>
      <c r="C13" s="16">
        <v>160000</v>
      </c>
      <c r="D13" s="14">
        <f>C13-B13</f>
        <v>96000</v>
      </c>
      <c r="E13" s="14">
        <f>(D13/C13)*100</f>
        <v>60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19" x14ac:dyDescent="0.3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 x14ac:dyDescent="0.3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 x14ac:dyDescent="0.3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1:19" x14ac:dyDescent="0.3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1:19" x14ac:dyDescent="0.3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1:19" x14ac:dyDescent="0.3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spans="1:19" x14ac:dyDescent="0.3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spans="1:19" x14ac:dyDescent="0.3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 SUMMARY</vt:lpstr>
      <vt:lpstr>CATEGORY WISE MONTHLY BREAKDOWN</vt:lpstr>
      <vt:lpstr>Data</vt:lpstr>
      <vt:lpstr>Dashboard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2025-04-12T07:16:57Z</dcterms:modified>
</cp:coreProperties>
</file>