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\BA\Homework\"/>
    </mc:Choice>
  </mc:AlternateContent>
  <xr:revisionPtr revIDLastSave="0" documentId="13_ncr:1_{9D63A676-3B1E-48BB-A24F-939209971AB0}" xr6:coauthVersionLast="47" xr6:coauthVersionMax="47" xr10:uidLastSave="{00000000-0000-0000-0000-000000000000}"/>
  <bookViews>
    <workbookView xWindow="-108" yWindow="-108" windowWidth="23256" windowHeight="12576" xr2:uid="{CF2C9832-DD3C-4872-8F1D-5A62C06769D6}"/>
  </bookViews>
  <sheets>
    <sheet name="required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" i="1" l="1"/>
  <c r="AD6" i="1"/>
  <c r="AD5" i="1"/>
  <c r="AD4" i="1"/>
  <c r="AD3" i="1"/>
  <c r="AD2" i="1"/>
  <c r="AD1" i="1"/>
  <c r="AC7" i="1"/>
  <c r="AC6" i="1"/>
  <c r="AC5" i="1"/>
  <c r="AC4" i="1"/>
  <c r="AC3" i="1"/>
  <c r="AC2" i="1"/>
  <c r="AC1" i="1"/>
  <c r="Y2" i="1"/>
  <c r="X2" i="1"/>
  <c r="W2" i="1"/>
  <c r="V2" i="1"/>
  <c r="F56" i="1"/>
  <c r="F55" i="1"/>
  <c r="F54" i="1"/>
  <c r="F53" i="1"/>
  <c r="F52" i="1"/>
  <c r="Q10" i="1"/>
  <c r="Q9" i="1"/>
  <c r="Q8" i="1"/>
  <c r="Q7" i="1"/>
  <c r="Q6" i="1"/>
  <c r="Q5" i="1"/>
  <c r="Q4" i="1"/>
  <c r="P10" i="1"/>
  <c r="P9" i="1"/>
  <c r="P8" i="1"/>
  <c r="P7" i="1"/>
  <c r="P6" i="1"/>
  <c r="P5" i="1"/>
  <c r="P4" i="1"/>
  <c r="F49" i="1"/>
  <c r="F48" i="1"/>
  <c r="F47" i="1"/>
  <c r="F46" i="1"/>
  <c r="F45" i="1"/>
</calcChain>
</file>

<file path=xl/sharedStrings.xml><?xml version="1.0" encoding="utf-8"?>
<sst xmlns="http://schemas.openxmlformats.org/spreadsheetml/2006/main" count="162" uniqueCount="44">
  <si>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</si>
  <si>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</si>
  <si>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</si>
  <si>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</si>
  <si>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</si>
  <si>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</si>
  <si>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</si>
  <si>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</si>
  <si>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</si>
  <si>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</si>
  <si>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</si>
  <si>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</si>
  <si>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</si>
  <si>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</si>
  <si>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</si>
  <si>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</si>
  <si>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</si>
  <si>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</si>
  <si>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</si>
  <si>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Mean</t>
  </si>
  <si>
    <t>Mode</t>
  </si>
  <si>
    <t>Midian</t>
  </si>
  <si>
    <t>ver</t>
  </si>
  <si>
    <t>STD</t>
  </si>
  <si>
    <t>Median</t>
  </si>
  <si>
    <t>Variance</t>
  </si>
  <si>
    <t>Standard deviation</t>
  </si>
  <si>
    <t>SD(-3)</t>
  </si>
  <si>
    <t>SD(-2)</t>
  </si>
  <si>
    <t>SD(-1)</t>
  </si>
  <si>
    <t>SD(0)</t>
  </si>
  <si>
    <t>SD(1)</t>
  </si>
  <si>
    <t>SD(2)</t>
  </si>
  <si>
    <t>SD(3)</t>
  </si>
  <si>
    <t xml:space="preserve">Mean </t>
  </si>
  <si>
    <t>MEAN</t>
  </si>
  <si>
    <t>MODE</t>
  </si>
  <si>
    <t>MEANALL</t>
  </si>
  <si>
    <t>MODEALL</t>
  </si>
  <si>
    <t>MEDIANALL</t>
  </si>
  <si>
    <t>VERIANCE</t>
  </si>
  <si>
    <t>STANDARDALL</t>
  </si>
  <si>
    <t>MEDIAN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</si>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</sst>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2" borderId="0" xfId="0" applyNumberFormat="1" applyFill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right" vertical="center" wrapText="1"/>
    </xf>
    <xf numFmtId="14" fontId="0" fillId="3" borderId="0" xfId="0" applyNumberFormat="1" applyFill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right" vertical="center" wrapText="1"/>
    </xf>
    <xf numFmtId="4" fontId="0" fillId="2" borderId="0" xfId="0" applyNumberFormat="1" applyFill="1" applyAlignment="1">
      <alignment horizontal="right" vertical="center" wrapText="1"/>
    </xf>
    <xf numFmtId="4" fontId="0" fillId="3" borderId="0" xfId="0" applyNumberForma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right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Sheet1!$P$4:$P$10</c:f>
              <c:numCache>
                <c:formatCode>General</c:formatCode>
                <c:ptCount val="7"/>
                <c:pt idx="0">
                  <c:v>-13.019294435875947</c:v>
                </c:pt>
                <c:pt idx="1">
                  <c:v>-6.3192265936142693</c:v>
                </c:pt>
                <c:pt idx="2">
                  <c:v>0.38084124864741042</c:v>
                </c:pt>
                <c:pt idx="3">
                  <c:v>7.0809090909090902</c:v>
                </c:pt>
                <c:pt idx="4">
                  <c:v>13.78097693317077</c:v>
                </c:pt>
                <c:pt idx="5">
                  <c:v>20.481044775432451</c:v>
                </c:pt>
                <c:pt idx="6">
                  <c:v>27.181112617694126</c:v>
                </c:pt>
              </c:numCache>
            </c:numRef>
          </c:xVal>
          <c:yVal>
            <c:numRef>
              <c:f>Sheet1!$Q$4:$Q$10</c:f>
              <c:numCache>
                <c:formatCode>General</c:formatCode>
                <c:ptCount val="7"/>
                <c:pt idx="0">
                  <c:v>6.6146321444440737E-4</c:v>
                </c:pt>
                <c:pt idx="1">
                  <c:v>8.0582716151964863E-3</c:v>
                </c:pt>
                <c:pt idx="2">
                  <c:v>3.6114667823641554E-2</c:v>
                </c:pt>
                <c:pt idx="3">
                  <c:v>5.9543021025107327E-2</c:v>
                </c:pt>
                <c:pt idx="4">
                  <c:v>3.6114667823641554E-2</c:v>
                </c:pt>
                <c:pt idx="5">
                  <c:v>8.0582716151964776E-3</c:v>
                </c:pt>
                <c:pt idx="6">
                  <c:v>6.6146321444440737E-4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5-4D57-A0F0-ADAFEF350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785647"/>
        <c:axId val="2133786063"/>
      </c:scatterChart>
      <c:valAx>
        <c:axId val="213378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86063"/>
        <c:crosses val="autoZero"/>
        <c:crossBetween val="midCat"/>
      </c:valAx>
      <c:valAx>
        <c:axId val="21337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8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Sheet1!$AC$1:$AC$7</c:f>
              <c:numCache>
                <c:formatCode>General</c:formatCode>
                <c:ptCount val="7"/>
                <c:pt idx="0">
                  <c:v>-121.72674843009278</c:v>
                </c:pt>
                <c:pt idx="1">
                  <c:v>-74.381630736340924</c:v>
                </c:pt>
                <c:pt idx="2">
                  <c:v>-27.036513042589068</c:v>
                </c:pt>
                <c:pt idx="3">
                  <c:v>20.308604651162792</c:v>
                </c:pt>
                <c:pt idx="4">
                  <c:v>67.653722344914655</c:v>
                </c:pt>
                <c:pt idx="5">
                  <c:v>114.99884003866651</c:v>
                </c:pt>
                <c:pt idx="6">
                  <c:v>162.34395773241837</c:v>
                </c:pt>
              </c:numCache>
            </c:numRef>
          </c:xVal>
          <c:yVal>
            <c:numRef>
              <c:f>Sheet1!$AD$1:$AD$7</c:f>
              <c:numCache>
                <c:formatCode>General</c:formatCode>
                <c:ptCount val="7"/>
                <c:pt idx="0">
                  <c:v>9.3607295278154494E-5</c:v>
                </c:pt>
                <c:pt idx="1">
                  <c:v>1.1403703094039041E-3</c:v>
                </c:pt>
                <c:pt idx="2">
                  <c:v>5.110785151793514E-3</c:v>
                </c:pt>
                <c:pt idx="3">
                  <c:v>8.4262601897403498E-3</c:v>
                </c:pt>
                <c:pt idx="4">
                  <c:v>5.110785151793514E-3</c:v>
                </c:pt>
                <c:pt idx="5">
                  <c:v>1.1403703094039041E-3</c:v>
                </c:pt>
                <c:pt idx="6">
                  <c:v>9.3607295278154494E-5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F-46CD-9343-DCA13C439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73135"/>
        <c:axId val="2128869807"/>
      </c:scatterChart>
      <c:valAx>
        <c:axId val="212887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69807"/>
        <c:crosses val="autoZero"/>
        <c:crossBetween val="midCat"/>
      </c:valAx>
      <c:valAx>
        <c:axId val="212886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7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0</xdr:row>
      <xdr:rowOff>129540</xdr:rowOff>
    </xdr:from>
    <xdr:to>
      <xdr:col>16</xdr:col>
      <xdr:colOff>91440</xdr:colOff>
      <xdr:row>17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C2B368-0C49-0B20-718D-B66EBE71D082}"/>
            </a:ext>
          </a:extLst>
        </xdr:cNvPr>
        <xdr:cNvSpPr txBox="1"/>
      </xdr:nvSpPr>
      <xdr:spPr>
        <a:xfrm>
          <a:off x="335280" y="129540"/>
          <a:ext cx="9509760" cy="3124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t"/>
          <a:r>
            <a:rPr lang="en-US" sz="1600" b="1">
              <a:effectLst/>
            </a:rPr>
            <a:t>Online Instruction Page</a:t>
          </a:r>
        </a:p>
        <a:p>
          <a:pPr fontAlgn="t"/>
          <a:r>
            <a:rPr lang="en-US" sz="16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Sample Data for Excel</a:t>
          </a:r>
          <a:r>
            <a:rPr lang="en-US" sz="1600">
              <a:effectLst/>
            </a:rPr>
            <a:t>Office Supply Sales Data</a:t>
          </a:r>
        </a:p>
        <a:p>
          <a:pPr fontAlgn="t"/>
          <a:r>
            <a:rPr lang="en-US" sz="1600" b="1">
              <a:effectLst/>
            </a:rPr>
            <a:t>Related tutorials</a:t>
          </a:r>
          <a:r>
            <a:rPr lang="en-US" sz="16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More Excel Sample FilesNamed Excel TablesData Entry Tips</a:t>
          </a:r>
          <a:endParaRPr lang="en-US" sz="160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t"/>
          <a:r>
            <a:rPr lang="en-US" sz="1600" b="1">
              <a:effectLst/>
            </a:rPr>
            <a:t>Notes</a:t>
          </a:r>
        </a:p>
        <a:p>
          <a:pPr fontAlgn="t"/>
          <a:r>
            <a:rPr lang="en-US" sz="1600">
              <a:effectLst/>
            </a:rPr>
            <a:t>•SalesOrders sheet has office supply sales data for a fictional company</a:t>
          </a:r>
        </a:p>
        <a:p>
          <a:pPr fontAlgn="t"/>
          <a:r>
            <a:rPr lang="en-US" sz="1600">
              <a:effectLst/>
            </a:rPr>
            <a:t>•Each row represents an order.</a:t>
          </a:r>
        </a:p>
        <a:p>
          <a:pPr fontAlgn="t"/>
          <a:r>
            <a:rPr lang="en-US" sz="1600">
              <a:effectLst/>
            </a:rPr>
            <a:t> •The Total column could be changed to a formula, to multiply the Units and Cost columns.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120336</xdr:colOff>
      <xdr:row>15</xdr:row>
      <xdr:rowOff>160078</xdr:rowOff>
    </xdr:from>
    <xdr:to>
      <xdr:col>20</xdr:col>
      <xdr:colOff>549036</xdr:colOff>
      <xdr:row>35</xdr:row>
      <xdr:rowOff>19001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B1E91-D373-F02B-9D44-E073C4AF7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130736</xdr:colOff>
      <xdr:row>10</xdr:row>
      <xdr:rowOff>14194</xdr:rowOff>
    </xdr:from>
    <xdr:to>
      <xdr:col>32</xdr:col>
      <xdr:colOff>504265</xdr:colOff>
      <xdr:row>25</xdr:row>
      <xdr:rowOff>67982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BDE970-D9C0-A6B2-0B26-68735A351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972F-E0B7-4E14-9A27-E3402DE49268}">
  <dimension ref="A1"/>
  <sheetViews>
    <sheetView tabSelected="1" workbookViewId="0">
      <selection activeCell="D21" sqref="D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39B-9B51-4555-B2E3-F4F85E0B4850}">
  <dimension ref="A1:AD56"/>
  <sheetViews>
    <sheetView zoomScale="68" zoomScaleNormal="97" workbookViewId="0">
      <selection activeCell="H9" sqref="H9"/>
    </sheetView>
  </sheetViews>
  <sheetFormatPr defaultRowHeight="14.4" x14ac:dyDescent="0.3"/>
  <cols>
    <col min="1" max="1" width="17.21875" customWidth="1"/>
    <col min="3" max="3" width="17.44140625" customWidth="1"/>
    <col min="4" max="4" width="11.88671875" customWidth="1"/>
    <col min="5" max="5" width="13.88671875" customWidth="1"/>
    <col min="6" max="6" width="11" customWidth="1"/>
    <col min="7" max="7" width="15.5546875" customWidth="1"/>
    <col min="10" max="11" width="9" bestFit="1" customWidth="1"/>
    <col min="13" max="13" width="9" bestFit="1" customWidth="1"/>
    <col min="16" max="16" width="13.44140625" customWidth="1"/>
    <col min="17" max="17" width="11.44140625" customWidth="1"/>
    <col min="22" max="22" width="28.88671875" customWidth="1"/>
    <col min="23" max="23" width="14.5546875" customWidth="1"/>
    <col min="24" max="24" width="15.6640625" customWidth="1"/>
    <col min="25" max="25" width="9" bestFit="1" customWidth="1"/>
    <col min="29" max="29" width="10.21875" bestFit="1" customWidth="1"/>
    <col min="30" max="30" width="15.21875" bestFit="1" customWidth="1"/>
  </cols>
  <sheetData>
    <row r="1" spans="1:30" x14ac:dyDescent="0.3">
      <c r="A1" s="1">
        <v>44202</v>
      </c>
      <c r="B1" s="2" t="s">
        <v>0</v>
      </c>
      <c r="C1" s="2" t="s">
        <v>1</v>
      </c>
      <c r="D1" s="2" t="s">
        <v>2</v>
      </c>
      <c r="E1" s="3">
        <v>95</v>
      </c>
      <c r="F1" s="2">
        <v>1.99</v>
      </c>
      <c r="G1" s="3">
        <v>189.05</v>
      </c>
      <c r="H1" t="s">
        <v>24</v>
      </c>
      <c r="I1" t="s">
        <v>20</v>
      </c>
      <c r="J1" t="s">
        <v>25</v>
      </c>
      <c r="K1" t="s">
        <v>26</v>
      </c>
      <c r="M1" t="s">
        <v>34</v>
      </c>
      <c r="V1" t="s">
        <v>35</v>
      </c>
      <c r="W1" t="s">
        <v>42</v>
      </c>
      <c r="X1" t="s">
        <v>36</v>
      </c>
      <c r="Y1" t="s">
        <v>43</v>
      </c>
      <c r="AB1" t="s">
        <v>27</v>
      </c>
      <c r="AC1" s="15">
        <f>$V$2-(3*Y$2)</f>
        <v>-121.72674843009278</v>
      </c>
      <c r="AD1" s="15">
        <f t="shared" ref="AD1:AD7" si="0">_xlfn.NORM.DIST(AC1,$V$2,$Y$2,FALSE)</f>
        <v>9.3607295278154494E-5</v>
      </c>
    </row>
    <row r="2" spans="1:30" x14ac:dyDescent="0.3">
      <c r="A2" s="4">
        <v>44219</v>
      </c>
      <c r="B2" s="5" t="s">
        <v>3</v>
      </c>
      <c r="C2" s="5" t="s">
        <v>4</v>
      </c>
      <c r="D2" s="5" t="s">
        <v>5</v>
      </c>
      <c r="E2" s="6">
        <v>50</v>
      </c>
      <c r="F2" s="5">
        <v>19.989999999999998</v>
      </c>
      <c r="G2" s="6">
        <v>999.5</v>
      </c>
      <c r="H2" s="12">
        <v>4.99</v>
      </c>
      <c r="I2">
        <v>4.99</v>
      </c>
      <c r="J2">
        <v>44.890909090909098</v>
      </c>
      <c r="K2">
        <v>6.7000678422616797</v>
      </c>
      <c r="M2">
        <v>7.0809090909090902</v>
      </c>
      <c r="V2">
        <f>AVERAGE(F1:F43)</f>
        <v>20.308604651162792</v>
      </c>
      <c r="W2">
        <f>MEDIAN(F1:F43)</f>
        <v>4.99</v>
      </c>
      <c r="X2">
        <f>MODE(F1:F43)</f>
        <v>4.99</v>
      </c>
      <c r="Y2">
        <f>_xlfn.STDEV.S(F1:F43)</f>
        <v>47.34511769375186</v>
      </c>
      <c r="AB2" t="s">
        <v>28</v>
      </c>
      <c r="AC2" s="15">
        <f>$V$2-(2*Y$2)</f>
        <v>-74.381630736340924</v>
      </c>
      <c r="AD2" s="15">
        <f t="shared" si="0"/>
        <v>1.1403703094039041E-3</v>
      </c>
    </row>
    <row r="3" spans="1:30" x14ac:dyDescent="0.3">
      <c r="A3" s="1">
        <v>44236</v>
      </c>
      <c r="B3" s="2" t="s">
        <v>3</v>
      </c>
      <c r="C3" s="2" t="s">
        <v>6</v>
      </c>
      <c r="D3" s="2" t="s">
        <v>2</v>
      </c>
      <c r="E3" s="3">
        <v>36</v>
      </c>
      <c r="F3" s="2">
        <v>4.99</v>
      </c>
      <c r="G3" s="3">
        <v>179.64</v>
      </c>
      <c r="AB3" t="s">
        <v>29</v>
      </c>
      <c r="AC3" s="15">
        <f>$V$2-(1*Y$2)</f>
        <v>-27.036513042589068</v>
      </c>
      <c r="AD3" s="15">
        <f t="shared" si="0"/>
        <v>5.110785151793514E-3</v>
      </c>
    </row>
    <row r="4" spans="1:30" x14ac:dyDescent="0.3">
      <c r="A4" s="4">
        <v>44253</v>
      </c>
      <c r="B4" s="5" t="s">
        <v>3</v>
      </c>
      <c r="C4" s="5" t="s">
        <v>7</v>
      </c>
      <c r="D4" s="5" t="s">
        <v>8</v>
      </c>
      <c r="E4" s="6">
        <v>27</v>
      </c>
      <c r="F4" s="5">
        <v>19.989999999999998</v>
      </c>
      <c r="G4" s="6">
        <v>539.73</v>
      </c>
      <c r="O4" t="s">
        <v>27</v>
      </c>
      <c r="P4" s="13">
        <f>$M$2-(3*K$2)</f>
        <v>-13.019294435875947</v>
      </c>
      <c r="Q4" s="13">
        <f t="shared" ref="Q4:Q10" si="1">_xlfn.NORM.DIST(P4,$M$2,$K$2,FALSE)</f>
        <v>6.6146321444440737E-4</v>
      </c>
      <c r="AB4" t="s">
        <v>30</v>
      </c>
      <c r="AC4" s="15">
        <f>$V$2-(0*Y$2)</f>
        <v>20.308604651162792</v>
      </c>
      <c r="AD4" s="15">
        <f t="shared" si="0"/>
        <v>8.4262601897403498E-3</v>
      </c>
    </row>
    <row r="5" spans="1:30" x14ac:dyDescent="0.3">
      <c r="A5" s="1">
        <v>44270</v>
      </c>
      <c r="B5" s="2" t="s">
        <v>9</v>
      </c>
      <c r="C5" s="2" t="s">
        <v>10</v>
      </c>
      <c r="D5" s="2" t="s">
        <v>2</v>
      </c>
      <c r="E5" s="3">
        <v>56</v>
      </c>
      <c r="F5" s="2">
        <v>2.99</v>
      </c>
      <c r="G5" s="3">
        <v>167.44</v>
      </c>
      <c r="O5" t="s">
        <v>28</v>
      </c>
      <c r="P5" s="13">
        <f>$M$2-(2*K$2)</f>
        <v>-6.3192265936142693</v>
      </c>
      <c r="Q5" s="13">
        <f t="shared" si="1"/>
        <v>8.0582716151964863E-3</v>
      </c>
      <c r="AB5" t="s">
        <v>31</v>
      </c>
      <c r="AC5" s="15">
        <f>$V$2+(1*Y$2)</f>
        <v>67.653722344914655</v>
      </c>
      <c r="AD5" s="15">
        <f t="shared" si="0"/>
        <v>5.110785151793514E-3</v>
      </c>
    </row>
    <row r="6" spans="1:30" x14ac:dyDescent="0.3">
      <c r="A6" s="4">
        <v>44287</v>
      </c>
      <c r="B6" s="5" t="s">
        <v>0</v>
      </c>
      <c r="C6" s="5" t="s">
        <v>1</v>
      </c>
      <c r="D6" s="5" t="s">
        <v>5</v>
      </c>
      <c r="E6" s="6">
        <v>60</v>
      </c>
      <c r="F6" s="5">
        <v>4.99</v>
      </c>
      <c r="G6" s="6">
        <v>299.39999999999998</v>
      </c>
      <c r="O6" t="s">
        <v>29</v>
      </c>
      <c r="P6" s="13">
        <f>$M$2-(1*K$2)</f>
        <v>0.38084124864741042</v>
      </c>
      <c r="Q6" s="13">
        <f t="shared" si="1"/>
        <v>3.6114667823641554E-2</v>
      </c>
      <c r="AB6" t="s">
        <v>32</v>
      </c>
      <c r="AC6" s="15">
        <f>$V$2+(2*Y$2)</f>
        <v>114.99884003866651</v>
      </c>
      <c r="AD6" s="15">
        <f t="shared" si="0"/>
        <v>1.1403703094039041E-3</v>
      </c>
    </row>
    <row r="7" spans="1:30" x14ac:dyDescent="0.3">
      <c r="A7" s="1">
        <v>44304</v>
      </c>
      <c r="B7" s="2" t="s">
        <v>3</v>
      </c>
      <c r="C7" s="2" t="s">
        <v>11</v>
      </c>
      <c r="D7" s="2" t="s">
        <v>2</v>
      </c>
      <c r="E7" s="3">
        <v>75</v>
      </c>
      <c r="F7" s="2">
        <v>1.99</v>
      </c>
      <c r="G7" s="3">
        <v>149.25</v>
      </c>
      <c r="O7" t="s">
        <v>30</v>
      </c>
      <c r="P7" s="13">
        <f>$M$2-(0*K$2)</f>
        <v>7.0809090909090902</v>
      </c>
      <c r="Q7" s="13">
        <f t="shared" si="1"/>
        <v>5.9543021025107327E-2</v>
      </c>
      <c r="AB7" t="s">
        <v>33</v>
      </c>
      <c r="AC7" s="16">
        <f>$V$2+(3*Y$2)</f>
        <v>162.34395773241837</v>
      </c>
      <c r="AD7" s="16">
        <f t="shared" si="0"/>
        <v>9.3607295278154494E-5</v>
      </c>
    </row>
    <row r="8" spans="1:30" x14ac:dyDescent="0.3">
      <c r="A8" s="4">
        <v>44321</v>
      </c>
      <c r="B8" s="5" t="s">
        <v>3</v>
      </c>
      <c r="C8" s="5" t="s">
        <v>6</v>
      </c>
      <c r="D8" s="5" t="s">
        <v>2</v>
      </c>
      <c r="E8" s="6">
        <v>90</v>
      </c>
      <c r="F8" s="5">
        <v>4.99</v>
      </c>
      <c r="G8" s="6">
        <v>449.1</v>
      </c>
      <c r="O8" t="s">
        <v>31</v>
      </c>
      <c r="P8" s="13">
        <f>$M$2+(1*K$2)</f>
        <v>13.78097693317077</v>
      </c>
      <c r="Q8" s="13">
        <f t="shared" si="1"/>
        <v>3.6114667823641554E-2</v>
      </c>
    </row>
    <row r="9" spans="1:30" x14ac:dyDescent="0.3">
      <c r="A9" s="1">
        <v>44338</v>
      </c>
      <c r="B9" s="2" t="s">
        <v>9</v>
      </c>
      <c r="C9" s="2" t="s">
        <v>12</v>
      </c>
      <c r="D9" s="2" t="s">
        <v>2</v>
      </c>
      <c r="E9" s="3">
        <v>32</v>
      </c>
      <c r="F9" s="2">
        <v>1.99</v>
      </c>
      <c r="G9" s="3">
        <v>63.68</v>
      </c>
      <c r="O9" t="s">
        <v>32</v>
      </c>
      <c r="P9" s="13">
        <f>$M$2+(2*K$2)</f>
        <v>20.481044775432451</v>
      </c>
      <c r="Q9" s="13">
        <f t="shared" si="1"/>
        <v>8.0582716151964776E-3</v>
      </c>
    </row>
    <row r="10" spans="1:30" x14ac:dyDescent="0.3">
      <c r="A10" s="4">
        <v>44355</v>
      </c>
      <c r="B10" s="5" t="s">
        <v>0</v>
      </c>
      <c r="C10" s="5" t="s">
        <v>1</v>
      </c>
      <c r="D10" s="5" t="s">
        <v>5</v>
      </c>
      <c r="E10" s="6">
        <v>60</v>
      </c>
      <c r="F10" s="5">
        <v>8.99</v>
      </c>
      <c r="G10" s="6">
        <v>539.4</v>
      </c>
      <c r="O10" t="s">
        <v>33</v>
      </c>
      <c r="P10" s="14">
        <f>$M$2+(3*K$2)</f>
        <v>27.181112617694126</v>
      </c>
      <c r="Q10" s="14">
        <f t="shared" si="1"/>
        <v>6.6146321444440737E-4</v>
      </c>
    </row>
    <row r="11" spans="1:30" x14ac:dyDescent="0.3">
      <c r="A11" s="1">
        <v>44372</v>
      </c>
      <c r="B11" s="2" t="s">
        <v>3</v>
      </c>
      <c r="C11" s="2" t="s">
        <v>13</v>
      </c>
      <c r="D11" s="2" t="s">
        <v>2</v>
      </c>
      <c r="E11" s="3">
        <v>90</v>
      </c>
      <c r="F11" s="2">
        <v>4.99</v>
      </c>
      <c r="G11" s="3">
        <v>449.1</v>
      </c>
    </row>
    <row r="12" spans="1:30" x14ac:dyDescent="0.3">
      <c r="A12" s="4">
        <v>44389</v>
      </c>
      <c r="B12" s="5" t="s">
        <v>0</v>
      </c>
      <c r="C12" s="5" t="s">
        <v>14</v>
      </c>
      <c r="D12" s="5" t="s">
        <v>5</v>
      </c>
      <c r="E12" s="6">
        <v>29</v>
      </c>
      <c r="F12" s="5">
        <v>1.99</v>
      </c>
      <c r="G12" s="6">
        <v>57.71</v>
      </c>
    </row>
    <row r="13" spans="1:30" x14ac:dyDescent="0.3">
      <c r="A13" s="1">
        <v>44406</v>
      </c>
      <c r="B13" s="2" t="s">
        <v>0</v>
      </c>
      <c r="C13" s="2" t="s">
        <v>15</v>
      </c>
      <c r="D13" s="2" t="s">
        <v>5</v>
      </c>
      <c r="E13" s="3">
        <v>81</v>
      </c>
      <c r="F13" s="2">
        <v>19.989999999999998</v>
      </c>
      <c r="G13" s="7">
        <v>1619.19</v>
      </c>
    </row>
    <row r="14" spans="1:30" x14ac:dyDescent="0.3">
      <c r="A14" s="4">
        <v>44423</v>
      </c>
      <c r="B14" s="5" t="s">
        <v>0</v>
      </c>
      <c r="C14" s="5" t="s">
        <v>1</v>
      </c>
      <c r="D14" s="5" t="s">
        <v>2</v>
      </c>
      <c r="E14" s="6">
        <v>35</v>
      </c>
      <c r="F14" s="5">
        <v>4.99</v>
      </c>
      <c r="G14" s="6">
        <v>174.65</v>
      </c>
    </row>
    <row r="15" spans="1:30" x14ac:dyDescent="0.3">
      <c r="A15" s="1">
        <v>44440</v>
      </c>
      <c r="B15" s="2" t="s">
        <v>3</v>
      </c>
      <c r="C15" s="2" t="s">
        <v>16</v>
      </c>
      <c r="D15" s="2" t="s">
        <v>17</v>
      </c>
      <c r="E15" s="3">
        <v>2</v>
      </c>
      <c r="F15" s="2">
        <v>125</v>
      </c>
      <c r="G15" s="3">
        <v>250</v>
      </c>
    </row>
    <row r="16" spans="1:30" x14ac:dyDescent="0.3">
      <c r="A16" s="4">
        <v>44457</v>
      </c>
      <c r="B16" s="5" t="s">
        <v>0</v>
      </c>
      <c r="C16" s="5" t="s">
        <v>1</v>
      </c>
      <c r="D16" s="5" t="s">
        <v>18</v>
      </c>
      <c r="E16" s="6">
        <v>16</v>
      </c>
      <c r="F16" s="5">
        <v>15.99</v>
      </c>
      <c r="G16" s="6">
        <v>255.84</v>
      </c>
    </row>
    <row r="17" spans="1:7" x14ac:dyDescent="0.3">
      <c r="A17" s="1">
        <v>44474</v>
      </c>
      <c r="B17" s="2" t="s">
        <v>3</v>
      </c>
      <c r="C17" s="2" t="s">
        <v>13</v>
      </c>
      <c r="D17" s="2" t="s">
        <v>5</v>
      </c>
      <c r="E17" s="3">
        <v>28</v>
      </c>
      <c r="F17" s="2">
        <v>8.99</v>
      </c>
      <c r="G17" s="3">
        <v>251.72</v>
      </c>
    </row>
    <row r="18" spans="1:7" x14ac:dyDescent="0.3">
      <c r="A18" s="4">
        <v>44491</v>
      </c>
      <c r="B18" s="5" t="s">
        <v>0</v>
      </c>
      <c r="C18" s="5" t="s">
        <v>1</v>
      </c>
      <c r="D18" s="5" t="s">
        <v>8</v>
      </c>
      <c r="E18" s="6">
        <v>64</v>
      </c>
      <c r="F18" s="5">
        <v>8.99</v>
      </c>
      <c r="G18" s="6">
        <v>575.36</v>
      </c>
    </row>
    <row r="19" spans="1:7" x14ac:dyDescent="0.3">
      <c r="A19" s="1">
        <v>44508</v>
      </c>
      <c r="B19" s="2" t="s">
        <v>0</v>
      </c>
      <c r="C19" s="2" t="s">
        <v>15</v>
      </c>
      <c r="D19" s="2" t="s">
        <v>8</v>
      </c>
      <c r="E19" s="3">
        <v>15</v>
      </c>
      <c r="F19" s="2">
        <v>19.989999999999998</v>
      </c>
      <c r="G19" s="3">
        <v>299.85000000000002</v>
      </c>
    </row>
    <row r="20" spans="1:7" x14ac:dyDescent="0.3">
      <c r="A20" s="4">
        <v>44525</v>
      </c>
      <c r="B20" s="5" t="s">
        <v>3</v>
      </c>
      <c r="C20" s="5" t="s">
        <v>4</v>
      </c>
      <c r="D20" s="5" t="s">
        <v>18</v>
      </c>
      <c r="E20" s="6">
        <v>96</v>
      </c>
      <c r="F20" s="5">
        <v>4.99</v>
      </c>
      <c r="G20" s="6">
        <v>479.04</v>
      </c>
    </row>
    <row r="21" spans="1:7" x14ac:dyDescent="0.3">
      <c r="A21" s="1">
        <v>44542</v>
      </c>
      <c r="B21" s="2" t="s">
        <v>3</v>
      </c>
      <c r="C21" s="2" t="s">
        <v>16</v>
      </c>
      <c r="D21" s="2" t="s">
        <v>2</v>
      </c>
      <c r="E21" s="3">
        <v>67</v>
      </c>
      <c r="F21" s="2">
        <v>1.29</v>
      </c>
      <c r="G21" s="3">
        <v>86.43</v>
      </c>
    </row>
    <row r="22" spans="1:7" x14ac:dyDescent="0.3">
      <c r="A22" s="4">
        <v>44559</v>
      </c>
      <c r="B22" s="5" t="s">
        <v>0</v>
      </c>
      <c r="C22" s="5" t="s">
        <v>15</v>
      </c>
      <c r="D22" s="5" t="s">
        <v>18</v>
      </c>
      <c r="E22" s="6">
        <v>74</v>
      </c>
      <c r="F22" s="5">
        <v>15.99</v>
      </c>
      <c r="G22" s="8">
        <v>1183.26</v>
      </c>
    </row>
    <row r="23" spans="1:7" x14ac:dyDescent="0.3">
      <c r="A23" s="1">
        <v>44576</v>
      </c>
      <c r="B23" s="2" t="s">
        <v>3</v>
      </c>
      <c r="C23" s="2" t="s">
        <v>7</v>
      </c>
      <c r="D23" s="2" t="s">
        <v>5</v>
      </c>
      <c r="E23" s="3">
        <v>46</v>
      </c>
      <c r="F23" s="2">
        <v>8.99</v>
      </c>
      <c r="G23" s="3">
        <v>413.54</v>
      </c>
    </row>
    <row r="24" spans="1:7" x14ac:dyDescent="0.3">
      <c r="A24" s="4">
        <v>44593</v>
      </c>
      <c r="B24" s="5" t="s">
        <v>3</v>
      </c>
      <c r="C24" s="5" t="s">
        <v>16</v>
      </c>
      <c r="D24" s="5" t="s">
        <v>5</v>
      </c>
      <c r="E24" s="6">
        <v>87</v>
      </c>
      <c r="F24" s="5">
        <v>15</v>
      </c>
      <c r="G24" s="8">
        <v>1305</v>
      </c>
    </row>
    <row r="25" spans="1:7" x14ac:dyDescent="0.3">
      <c r="A25" s="1">
        <v>44610</v>
      </c>
      <c r="B25" s="2" t="s">
        <v>0</v>
      </c>
      <c r="C25" s="2" t="s">
        <v>1</v>
      </c>
      <c r="D25" s="2" t="s">
        <v>5</v>
      </c>
      <c r="E25" s="3">
        <v>4</v>
      </c>
      <c r="F25" s="2">
        <v>4.99</v>
      </c>
      <c r="G25" s="3">
        <v>19.96</v>
      </c>
    </row>
    <row r="26" spans="1:7" x14ac:dyDescent="0.3">
      <c r="A26" s="4">
        <v>44627</v>
      </c>
      <c r="B26" s="5" t="s">
        <v>9</v>
      </c>
      <c r="C26" s="5" t="s">
        <v>10</v>
      </c>
      <c r="D26" s="5" t="s">
        <v>5</v>
      </c>
      <c r="E26" s="6">
        <v>7</v>
      </c>
      <c r="F26" s="5">
        <v>19.989999999999998</v>
      </c>
      <c r="G26" s="6">
        <v>139.93</v>
      </c>
    </row>
    <row r="27" spans="1:7" x14ac:dyDescent="0.3">
      <c r="A27" s="1">
        <v>44644</v>
      </c>
      <c r="B27" s="2" t="s">
        <v>3</v>
      </c>
      <c r="C27" s="2" t="s">
        <v>6</v>
      </c>
      <c r="D27" s="2" t="s">
        <v>18</v>
      </c>
      <c r="E27" s="3">
        <v>50</v>
      </c>
      <c r="F27" s="2">
        <v>4.99</v>
      </c>
      <c r="G27" s="3">
        <v>249.5</v>
      </c>
    </row>
    <row r="28" spans="1:7" x14ac:dyDescent="0.3">
      <c r="A28" s="4">
        <v>44661</v>
      </c>
      <c r="B28" s="5" t="s">
        <v>3</v>
      </c>
      <c r="C28" s="5" t="s">
        <v>11</v>
      </c>
      <c r="D28" s="5" t="s">
        <v>2</v>
      </c>
      <c r="E28" s="6">
        <v>66</v>
      </c>
      <c r="F28" s="5">
        <v>1.99</v>
      </c>
      <c r="G28" s="6">
        <v>131.34</v>
      </c>
    </row>
    <row r="29" spans="1:7" x14ac:dyDescent="0.3">
      <c r="A29" s="1">
        <v>44678</v>
      </c>
      <c r="B29" s="2" t="s">
        <v>0</v>
      </c>
      <c r="C29" s="2" t="s">
        <v>14</v>
      </c>
      <c r="D29" s="2" t="s">
        <v>8</v>
      </c>
      <c r="E29" s="3">
        <v>96</v>
      </c>
      <c r="F29" s="2">
        <v>4.99</v>
      </c>
      <c r="G29" s="3">
        <v>479.04</v>
      </c>
    </row>
    <row r="30" spans="1:7" x14ac:dyDescent="0.3">
      <c r="A30" s="4">
        <v>44695</v>
      </c>
      <c r="B30" s="5" t="s">
        <v>3</v>
      </c>
      <c r="C30" s="5" t="s">
        <v>7</v>
      </c>
      <c r="D30" s="5" t="s">
        <v>2</v>
      </c>
      <c r="E30" s="6">
        <v>53</v>
      </c>
      <c r="F30" s="5">
        <v>1.29</v>
      </c>
      <c r="G30" s="6">
        <v>68.37</v>
      </c>
    </row>
    <row r="31" spans="1:7" x14ac:dyDescent="0.3">
      <c r="A31" s="1">
        <v>44712</v>
      </c>
      <c r="B31" s="2" t="s">
        <v>3</v>
      </c>
      <c r="C31" s="2" t="s">
        <v>7</v>
      </c>
      <c r="D31" s="2" t="s">
        <v>5</v>
      </c>
      <c r="E31" s="3">
        <v>80</v>
      </c>
      <c r="F31" s="2">
        <v>8.99</v>
      </c>
      <c r="G31" s="3">
        <v>719.2</v>
      </c>
    </row>
    <row r="32" spans="1:7" x14ac:dyDescent="0.3">
      <c r="A32" s="4">
        <v>44729</v>
      </c>
      <c r="B32" s="5" t="s">
        <v>3</v>
      </c>
      <c r="C32" s="5" t="s">
        <v>4</v>
      </c>
      <c r="D32" s="5" t="s">
        <v>17</v>
      </c>
      <c r="E32" s="6">
        <v>5</v>
      </c>
      <c r="F32" s="5">
        <v>125</v>
      </c>
      <c r="G32" s="6">
        <v>625</v>
      </c>
    </row>
    <row r="33" spans="1:7" x14ac:dyDescent="0.3">
      <c r="A33" s="1">
        <v>44746</v>
      </c>
      <c r="B33" s="2" t="s">
        <v>0</v>
      </c>
      <c r="C33" s="2" t="s">
        <v>1</v>
      </c>
      <c r="D33" s="2" t="s">
        <v>18</v>
      </c>
      <c r="E33" s="3">
        <v>62</v>
      </c>
      <c r="F33" s="2">
        <v>4.99</v>
      </c>
      <c r="G33" s="3">
        <v>309.38</v>
      </c>
    </row>
    <row r="34" spans="1:7" x14ac:dyDescent="0.3">
      <c r="A34" s="4">
        <v>44763</v>
      </c>
      <c r="B34" s="5" t="s">
        <v>3</v>
      </c>
      <c r="C34" s="5" t="s">
        <v>13</v>
      </c>
      <c r="D34" s="5" t="s">
        <v>18</v>
      </c>
      <c r="E34" s="6">
        <v>55</v>
      </c>
      <c r="F34" s="5">
        <v>12.49</v>
      </c>
      <c r="G34" s="6">
        <v>686.95</v>
      </c>
    </row>
    <row r="35" spans="1:7" x14ac:dyDescent="0.3">
      <c r="A35" s="1">
        <v>44780</v>
      </c>
      <c r="B35" s="2" t="s">
        <v>3</v>
      </c>
      <c r="C35" s="2" t="s">
        <v>4</v>
      </c>
      <c r="D35" s="2" t="s">
        <v>18</v>
      </c>
      <c r="E35" s="3">
        <v>42</v>
      </c>
      <c r="F35" s="2">
        <v>23.95</v>
      </c>
      <c r="G35" s="7">
        <v>1005.9</v>
      </c>
    </row>
    <row r="36" spans="1:7" x14ac:dyDescent="0.3">
      <c r="A36" s="4">
        <v>44797</v>
      </c>
      <c r="B36" s="5" t="s">
        <v>9</v>
      </c>
      <c r="C36" s="5" t="s">
        <v>10</v>
      </c>
      <c r="D36" s="5" t="s">
        <v>17</v>
      </c>
      <c r="E36" s="6">
        <v>3</v>
      </c>
      <c r="F36" s="5">
        <v>275</v>
      </c>
      <c r="G36" s="6">
        <v>825</v>
      </c>
    </row>
    <row r="37" spans="1:7" x14ac:dyDescent="0.3">
      <c r="A37" s="1">
        <v>44814</v>
      </c>
      <c r="B37" s="2" t="s">
        <v>3</v>
      </c>
      <c r="C37" s="2" t="s">
        <v>7</v>
      </c>
      <c r="D37" s="2" t="s">
        <v>2</v>
      </c>
      <c r="E37" s="3">
        <v>7</v>
      </c>
      <c r="F37" s="2">
        <v>1.29</v>
      </c>
      <c r="G37" s="3">
        <v>9.0299999999999994</v>
      </c>
    </row>
    <row r="38" spans="1:7" x14ac:dyDescent="0.3">
      <c r="A38" s="4">
        <v>44831</v>
      </c>
      <c r="B38" s="5" t="s">
        <v>9</v>
      </c>
      <c r="C38" s="5" t="s">
        <v>10</v>
      </c>
      <c r="D38" s="5" t="s">
        <v>8</v>
      </c>
      <c r="E38" s="6">
        <v>76</v>
      </c>
      <c r="F38" s="5">
        <v>1.99</v>
      </c>
      <c r="G38" s="6">
        <v>151.24</v>
      </c>
    </row>
    <row r="39" spans="1:7" x14ac:dyDescent="0.3">
      <c r="A39" s="1">
        <v>44848</v>
      </c>
      <c r="B39" s="2" t="s">
        <v>9</v>
      </c>
      <c r="C39" s="2" t="s">
        <v>12</v>
      </c>
      <c r="D39" s="2" t="s">
        <v>5</v>
      </c>
      <c r="E39" s="3">
        <v>57</v>
      </c>
      <c r="F39" s="2">
        <v>19.989999999999998</v>
      </c>
      <c r="G39" s="7">
        <v>1139.43</v>
      </c>
    </row>
    <row r="40" spans="1:7" x14ac:dyDescent="0.3">
      <c r="A40" s="4">
        <v>44865</v>
      </c>
      <c r="B40" s="5" t="s">
        <v>3</v>
      </c>
      <c r="C40" s="5" t="s">
        <v>11</v>
      </c>
      <c r="D40" s="5" t="s">
        <v>2</v>
      </c>
      <c r="E40" s="6">
        <v>14</v>
      </c>
      <c r="F40" s="5">
        <v>1.29</v>
      </c>
      <c r="G40" s="6">
        <v>18.059999999999999</v>
      </c>
    </row>
    <row r="41" spans="1:7" x14ac:dyDescent="0.3">
      <c r="A41" s="1">
        <v>44882</v>
      </c>
      <c r="B41" s="2" t="s">
        <v>3</v>
      </c>
      <c r="C41" s="2" t="s">
        <v>6</v>
      </c>
      <c r="D41" s="2" t="s">
        <v>5</v>
      </c>
      <c r="E41" s="3">
        <v>11</v>
      </c>
      <c r="F41" s="2">
        <v>4.99</v>
      </c>
      <c r="G41" s="3">
        <v>54.89</v>
      </c>
    </row>
    <row r="42" spans="1:7" x14ac:dyDescent="0.3">
      <c r="A42" s="4">
        <v>44899</v>
      </c>
      <c r="B42" s="5" t="s">
        <v>3</v>
      </c>
      <c r="C42" s="5" t="s">
        <v>6</v>
      </c>
      <c r="D42" s="5" t="s">
        <v>5</v>
      </c>
      <c r="E42" s="6">
        <v>94</v>
      </c>
      <c r="F42" s="5">
        <v>19.989999999999998</v>
      </c>
      <c r="G42" s="8">
        <v>1879.06</v>
      </c>
    </row>
    <row r="43" spans="1:7" x14ac:dyDescent="0.3">
      <c r="A43" s="1">
        <v>44916</v>
      </c>
      <c r="B43" s="2" t="s">
        <v>3</v>
      </c>
      <c r="C43" s="2" t="s">
        <v>11</v>
      </c>
      <c r="D43" s="2" t="s">
        <v>5</v>
      </c>
      <c r="E43" s="3">
        <v>28</v>
      </c>
      <c r="F43" s="2">
        <v>4.99</v>
      </c>
      <c r="G43" s="3">
        <v>139.72</v>
      </c>
    </row>
    <row r="44" spans="1:7" x14ac:dyDescent="0.3">
      <c r="A44" s="9"/>
      <c r="B44" s="9"/>
      <c r="C44" s="9"/>
      <c r="D44" s="9"/>
      <c r="E44" s="9"/>
      <c r="F44" s="10">
        <v>20.74</v>
      </c>
      <c r="G44" s="9"/>
    </row>
    <row r="45" spans="1:7" x14ac:dyDescent="0.3">
      <c r="A45" s="11"/>
      <c r="B45" s="11"/>
      <c r="C45" s="11"/>
      <c r="D45" s="11"/>
      <c r="E45" s="11" t="s">
        <v>19</v>
      </c>
      <c r="F45" s="11">
        <f>AVERAGE(F1:F11)</f>
        <v>7.080909090909091</v>
      </c>
      <c r="G45" s="11"/>
    </row>
    <row r="46" spans="1:7" x14ac:dyDescent="0.3">
      <c r="E46" t="s">
        <v>20</v>
      </c>
      <c r="F46">
        <f>MODE(F1:F11)</f>
        <v>4.99</v>
      </c>
    </row>
    <row r="47" spans="1:7" x14ac:dyDescent="0.3">
      <c r="E47" t="s">
        <v>21</v>
      </c>
      <c r="F47">
        <f>MEDIAN(F1:F11)</f>
        <v>4.99</v>
      </c>
    </row>
    <row r="48" spans="1:7" x14ac:dyDescent="0.3">
      <c r="E48" t="s">
        <v>22</v>
      </c>
      <c r="F48">
        <f>_xlfn.VAR.S(F1:F11)</f>
        <v>44.890909090909062</v>
      </c>
    </row>
    <row r="49" spans="5:6" x14ac:dyDescent="0.3">
      <c r="E49" t="s">
        <v>23</v>
      </c>
      <c r="F49">
        <f>_xlfn.STDEV.S(F1:F11)</f>
        <v>6.700067842261678</v>
      </c>
    </row>
    <row r="52" spans="5:6" x14ac:dyDescent="0.3">
      <c r="E52" t="s">
        <v>37</v>
      </c>
      <c r="F52">
        <f>AVERAGEA(F1:F43)</f>
        <v>20.308604651162792</v>
      </c>
    </row>
    <row r="53" spans="5:6" x14ac:dyDescent="0.3">
      <c r="E53" t="s">
        <v>38</v>
      </c>
      <c r="F53">
        <f>MODE(F1:F43)</f>
        <v>4.99</v>
      </c>
    </row>
    <row r="54" spans="5:6" x14ac:dyDescent="0.3">
      <c r="E54" t="s">
        <v>39</v>
      </c>
      <c r="F54">
        <f>MEDIAN(F1:F43)</f>
        <v>4.99</v>
      </c>
    </row>
    <row r="55" spans="5:6" x14ac:dyDescent="0.3">
      <c r="E55" t="s">
        <v>40</v>
      </c>
      <c r="F55">
        <f>_xlfn.VAR.S(F1:F43)</f>
        <v>2241.5601694352154</v>
      </c>
    </row>
    <row r="56" spans="5:6" x14ac:dyDescent="0.3">
      <c r="E56" t="s">
        <v>41</v>
      </c>
      <c r="F56">
        <f>_xlfn.STDEV.S(F1:F43)</f>
        <v>47.34511769375186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2023-02-16T13:01:54Z</dcterms:created>
  <dcterms:modified xsi:type="dcterms:W3CDTF">2023-06-09T08:55:32Z</dcterms:modified>
</cp:coreProperties>
</file>