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Fractal Softworks\Starsector\mods\Gunny-Battles\data\weapons\"/>
    </mc:Choice>
  </mc:AlternateContent>
  <bookViews>
    <workbookView xWindow="0" yWindow="0" windowWidth="23040" windowHeight="9384" activeTab="1"/>
  </bookViews>
  <sheets>
    <sheet name="weapon_data" sheetId="1" r:id="rId1"/>
    <sheet name="Data" sheetId="2" r:id="rId2"/>
    <sheet name="Constants" sheetId="3" r:id="rId3"/>
  </sheets>
  <calcPr calcId="152511"/>
</workbook>
</file>

<file path=xl/calcChain.xml><?xml version="1.0" encoding="utf-8"?>
<calcChain xmlns="http://schemas.openxmlformats.org/spreadsheetml/2006/main">
  <c r="AB2" i="3" l="1"/>
  <c r="AC2" i="3"/>
  <c r="AB4" i="3"/>
  <c r="AC4" i="3"/>
  <c r="AA3" i="3"/>
  <c r="AA4" i="3"/>
  <c r="AA2" i="3"/>
  <c r="X3" i="3"/>
  <c r="Y3" i="3" s="1"/>
  <c r="X4" i="3"/>
  <c r="Y4" i="3"/>
  <c r="Z4" i="3"/>
  <c r="Y2" i="3"/>
  <c r="Z2" i="3" s="1"/>
  <c r="X2" i="3"/>
  <c r="W3" i="3"/>
  <c r="W4" i="3"/>
  <c r="Z29" i="1"/>
  <c r="Y28" i="1"/>
  <c r="W2" i="3"/>
  <c r="K3" i="1"/>
  <c r="K4" i="1"/>
  <c r="K5" i="1"/>
  <c r="K6" i="1"/>
  <c r="K7" i="1"/>
  <c r="K8" i="1"/>
  <c r="K9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2" i="1"/>
  <c r="AE3" i="1"/>
  <c r="AE4" i="1"/>
  <c r="AE5" i="1"/>
  <c r="AE6" i="1"/>
  <c r="AE7" i="1"/>
  <c r="AE8" i="1"/>
  <c r="AE9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2" i="1"/>
  <c r="AB2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9" i="1"/>
  <c r="AB8" i="1"/>
  <c r="AB7" i="1"/>
  <c r="AB6" i="1"/>
  <c r="AB5" i="1"/>
  <c r="AB4" i="1"/>
  <c r="AB3" i="1"/>
  <c r="Z122" i="1"/>
  <c r="Z113" i="1"/>
  <c r="Z112" i="1"/>
  <c r="Z111" i="1"/>
  <c r="Z110" i="1"/>
  <c r="Z109" i="1"/>
  <c r="Z108" i="1"/>
  <c r="Z106" i="1"/>
  <c r="Z104" i="1"/>
  <c r="Z103" i="1"/>
  <c r="Z101" i="1"/>
  <c r="Z100" i="1"/>
  <c r="Z99" i="1"/>
  <c r="Z96" i="1"/>
  <c r="Z95" i="1"/>
  <c r="Z94" i="1"/>
  <c r="Z93" i="1"/>
  <c r="Z92" i="1"/>
  <c r="Z90" i="1"/>
  <c r="Z89" i="1"/>
  <c r="Z88" i="1"/>
  <c r="Z87" i="1"/>
  <c r="Z86" i="1"/>
  <c r="Z85" i="1"/>
  <c r="Z84" i="1"/>
  <c r="Z82" i="1"/>
  <c r="Z81" i="1"/>
  <c r="Z80" i="1"/>
  <c r="Z78" i="1"/>
  <c r="Z77" i="1"/>
  <c r="Z76" i="1"/>
  <c r="Z75" i="1"/>
  <c r="Z74" i="1"/>
  <c r="Z73" i="1"/>
  <c r="Z71" i="1"/>
  <c r="Z70" i="1"/>
  <c r="Z69" i="1"/>
  <c r="Z68" i="1"/>
  <c r="Z67" i="1"/>
  <c r="Z66" i="1"/>
  <c r="Z65" i="1"/>
  <c r="Z64" i="1"/>
  <c r="Z63" i="1"/>
  <c r="Z62" i="1"/>
  <c r="Z51" i="1"/>
  <c r="Z49" i="1"/>
  <c r="Z48" i="1"/>
  <c r="Z45" i="1"/>
  <c r="Z44" i="1"/>
  <c r="Z43" i="1"/>
  <c r="Z42" i="1"/>
  <c r="Z26" i="1"/>
  <c r="Z24" i="1"/>
  <c r="Z18" i="1"/>
  <c r="Z14" i="1"/>
  <c r="Z6" i="1"/>
  <c r="Z3" i="1"/>
  <c r="Y122" i="1"/>
  <c r="Y113" i="1"/>
  <c r="Y112" i="1"/>
  <c r="Y111" i="1"/>
  <c r="Y110" i="1"/>
  <c r="Y109" i="1"/>
  <c r="Y108" i="1"/>
  <c r="Y104" i="1"/>
  <c r="Y103" i="1"/>
  <c r="Y102" i="1"/>
  <c r="Y101" i="1"/>
  <c r="Y100" i="1"/>
  <c r="Y99" i="1"/>
  <c r="Y98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2" i="1"/>
  <c r="Y81" i="1"/>
  <c r="Y80" i="1"/>
  <c r="Y79" i="1"/>
  <c r="Y78" i="1"/>
  <c r="Y77" i="1"/>
  <c r="Y76" i="1"/>
  <c r="Y75" i="1"/>
  <c r="Y74" i="1"/>
  <c r="Y73" i="1"/>
  <c r="Y71" i="1"/>
  <c r="Y70" i="1"/>
  <c r="Y69" i="1"/>
  <c r="Y68" i="1"/>
  <c r="Y67" i="1"/>
  <c r="Y66" i="1"/>
  <c r="Y65" i="1"/>
  <c r="Y64" i="1"/>
  <c r="Y63" i="1"/>
  <c r="Y62" i="1"/>
  <c r="Y32" i="1"/>
  <c r="Y31" i="1"/>
  <c r="Y30" i="1"/>
  <c r="Y29" i="1"/>
  <c r="Y26" i="1"/>
  <c r="Y24" i="1"/>
  <c r="Y22" i="1"/>
  <c r="Y20" i="1"/>
  <c r="Y19" i="1"/>
  <c r="Y18" i="1"/>
  <c r="Y17" i="1"/>
  <c r="Y16" i="1"/>
  <c r="Y14" i="1"/>
  <c r="Y8" i="1"/>
  <c r="Y7" i="1"/>
  <c r="Y6" i="1"/>
  <c r="Y5" i="1"/>
  <c r="Y3" i="1"/>
  <c r="Y2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9" i="1"/>
  <c r="X8" i="1"/>
  <c r="X7" i="1"/>
  <c r="X6" i="1"/>
  <c r="X5" i="1"/>
  <c r="X4" i="1"/>
  <c r="X3" i="1"/>
  <c r="X2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6" i="1"/>
  <c r="W107" i="1"/>
  <c r="W108" i="1"/>
  <c r="W109" i="1"/>
  <c r="W110" i="1"/>
  <c r="W111" i="1"/>
  <c r="W112" i="1"/>
  <c r="W113" i="1"/>
  <c r="W115" i="1"/>
  <c r="W116" i="1"/>
  <c r="W118" i="1"/>
  <c r="W119" i="1"/>
  <c r="W121" i="1"/>
  <c r="W122" i="1"/>
  <c r="W123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W4" i="1"/>
  <c r="W5" i="1"/>
  <c r="W6" i="1"/>
  <c r="W7" i="1"/>
  <c r="W8" i="1"/>
  <c r="W9" i="1"/>
  <c r="W13" i="1"/>
  <c r="W14" i="1"/>
  <c r="W15" i="1"/>
  <c r="W16" i="1"/>
  <c r="F3" i="1"/>
  <c r="F4" i="1"/>
  <c r="F5" i="1"/>
  <c r="F6" i="1"/>
  <c r="F7" i="1"/>
  <c r="F8" i="1"/>
  <c r="F9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Y119" i="1" l="1"/>
  <c r="Z3" i="3"/>
  <c r="Y115" i="1"/>
  <c r="Y44" i="1"/>
  <c r="Y114" i="1"/>
  <c r="Y107" i="1"/>
  <c r="Z102" i="1"/>
  <c r="Z30" i="1"/>
  <c r="Z15" i="1"/>
  <c r="Z17" i="1"/>
  <c r="Z28" i="1"/>
  <c r="Z4" i="1"/>
  <c r="Z27" i="1"/>
  <c r="Z13" i="1"/>
  <c r="Z123" i="1"/>
  <c r="Z31" i="1"/>
  <c r="Z98" i="1"/>
  <c r="Z25" i="1"/>
  <c r="Z97" i="1"/>
  <c r="Z19" i="1"/>
  <c r="Z72" i="1"/>
  <c r="Z23" i="1"/>
  <c r="Z9" i="1"/>
  <c r="Z83" i="1"/>
  <c r="Z22" i="1"/>
  <c r="Z8" i="1"/>
  <c r="Z21" i="1"/>
  <c r="Z7" i="1"/>
  <c r="Z79" i="1"/>
  <c r="Z32" i="1"/>
  <c r="Z5" i="1"/>
  <c r="Z91" i="1"/>
  <c r="Y116" i="1"/>
  <c r="Y42" i="1"/>
  <c r="Y105" i="1"/>
  <c r="Y117" i="1"/>
  <c r="Z20" i="1"/>
  <c r="Y12" i="1"/>
  <c r="Y55" i="1"/>
  <c r="Y106" i="1"/>
  <c r="Y118" i="1"/>
  <c r="Y57" i="1"/>
  <c r="Y120" i="1"/>
  <c r="Y121" i="1"/>
  <c r="Y47" i="1"/>
  <c r="Y48" i="1"/>
  <c r="Z2" i="1"/>
  <c r="Y50" i="1"/>
  <c r="Z16" i="1"/>
  <c r="Y39" i="1"/>
  <c r="Y51" i="1"/>
  <c r="Y9" i="1"/>
  <c r="Y21" i="1"/>
  <c r="Y23" i="1"/>
  <c r="Y83" i="1"/>
  <c r="Y72" i="1"/>
  <c r="Y13" i="1"/>
  <c r="Y25" i="1"/>
  <c r="Y97" i="1"/>
  <c r="Y15" i="1"/>
  <c r="Y27" i="1"/>
  <c r="Y123" i="1"/>
  <c r="Y4" i="1"/>
  <c r="W117" i="1"/>
  <c r="W105" i="1"/>
  <c r="W114" i="1"/>
  <c r="W54" i="1"/>
  <c r="W42" i="1"/>
  <c r="W12" i="1"/>
  <c r="W41" i="1"/>
  <c r="W37" i="1"/>
  <c r="W120" i="1"/>
  <c r="W60" i="1"/>
  <c r="W48" i="1"/>
  <c r="AD121" i="1"/>
  <c r="AC121" i="1"/>
  <c r="AD120" i="1"/>
  <c r="AC120" i="1"/>
  <c r="AD119" i="1"/>
  <c r="AC119" i="1"/>
  <c r="AD118" i="1"/>
  <c r="AC118" i="1"/>
  <c r="AD117" i="1"/>
  <c r="AC117" i="1"/>
  <c r="AD116" i="1"/>
  <c r="AC116" i="1"/>
  <c r="AD115" i="1"/>
  <c r="AC115" i="1"/>
  <c r="AD114" i="1"/>
  <c r="AC114" i="1"/>
  <c r="AD107" i="1"/>
  <c r="AC107" i="1"/>
  <c r="AD106" i="1"/>
  <c r="AC106" i="1"/>
  <c r="AD105" i="1"/>
  <c r="AC105" i="1"/>
  <c r="AD103" i="1"/>
  <c r="AC103" i="1"/>
  <c r="AD101" i="1"/>
  <c r="AC101" i="1"/>
  <c r="AD96" i="1"/>
  <c r="AC96" i="1"/>
  <c r="AD94" i="1"/>
  <c r="AC94" i="1"/>
  <c r="AD61" i="1"/>
  <c r="AC61" i="1"/>
  <c r="AD60" i="1"/>
  <c r="AC60" i="1"/>
  <c r="AD59" i="1"/>
  <c r="AC59" i="1"/>
  <c r="AD58" i="1"/>
  <c r="AC58" i="1"/>
  <c r="Y58" i="1" s="1"/>
  <c r="AD57" i="1"/>
  <c r="AC57" i="1"/>
  <c r="W57" i="1" s="1"/>
  <c r="AD56" i="1"/>
  <c r="AC56" i="1"/>
  <c r="Y56" i="1" s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Y46" i="1" s="1"/>
  <c r="AD45" i="1"/>
  <c r="AC45" i="1"/>
  <c r="Y45" i="1" s="1"/>
  <c r="AD44" i="1"/>
  <c r="AC44" i="1"/>
  <c r="AD43" i="1"/>
  <c r="AC43" i="1"/>
  <c r="W43" i="1" s="1"/>
  <c r="AD42" i="1"/>
  <c r="AC42" i="1"/>
  <c r="AD41" i="1"/>
  <c r="AC41" i="1"/>
  <c r="AD40" i="1"/>
  <c r="AC40" i="1"/>
  <c r="W40" i="1" s="1"/>
  <c r="AD39" i="1"/>
  <c r="AC39" i="1"/>
  <c r="AD38" i="1"/>
  <c r="AC38" i="1"/>
  <c r="Y38" i="1" s="1"/>
  <c r="AD37" i="1"/>
  <c r="AC37" i="1"/>
  <c r="Y37" i="1" s="1"/>
  <c r="AD36" i="1"/>
  <c r="AC36" i="1"/>
  <c r="AD35" i="1"/>
  <c r="AC35" i="1"/>
  <c r="AD34" i="1"/>
  <c r="AC34" i="1"/>
  <c r="AD33" i="1"/>
  <c r="AC33" i="1"/>
  <c r="Y33" i="1" s="1"/>
  <c r="AD12" i="1"/>
  <c r="AC12" i="1"/>
  <c r="AD11" i="1"/>
  <c r="AC11" i="1"/>
  <c r="AD10" i="1"/>
  <c r="AC10" i="1"/>
  <c r="AA78" i="1"/>
  <c r="AA71" i="1"/>
  <c r="AA70" i="1"/>
  <c r="AB34" i="1" l="1"/>
  <c r="K34" i="1"/>
  <c r="X34" i="1"/>
  <c r="AE34" i="1"/>
  <c r="F34" i="1"/>
  <c r="AB35" i="1"/>
  <c r="W35" i="1"/>
  <c r="K35" i="1"/>
  <c r="X35" i="1"/>
  <c r="AE35" i="1"/>
  <c r="F35" i="1"/>
  <c r="F41" i="1"/>
  <c r="AB41" i="1"/>
  <c r="X41" i="1"/>
  <c r="K41" i="1"/>
  <c r="AE41" i="1"/>
  <c r="AB47" i="1"/>
  <c r="K47" i="1"/>
  <c r="X47" i="1"/>
  <c r="AE47" i="1"/>
  <c r="W47" i="1"/>
  <c r="F47" i="1"/>
  <c r="F53" i="1"/>
  <c r="AB53" i="1"/>
  <c r="X53" i="1"/>
  <c r="K53" i="1"/>
  <c r="AE53" i="1"/>
  <c r="AB59" i="1"/>
  <c r="K59" i="1"/>
  <c r="X59" i="1"/>
  <c r="AE59" i="1"/>
  <c r="W59" i="1"/>
  <c r="F59" i="1"/>
  <c r="Y34" i="1"/>
  <c r="F52" i="1"/>
  <c r="AB52" i="1"/>
  <c r="K52" i="1"/>
  <c r="AE52" i="1"/>
  <c r="X52" i="1"/>
  <c r="AB10" i="1"/>
  <c r="K10" i="1"/>
  <c r="X10" i="1"/>
  <c r="AE10" i="1"/>
  <c r="W10" i="1"/>
  <c r="F10" i="1"/>
  <c r="F36" i="1"/>
  <c r="K36" i="1"/>
  <c r="W36" i="1"/>
  <c r="AE36" i="1"/>
  <c r="AB36" i="1"/>
  <c r="X36" i="1"/>
  <c r="AE42" i="1"/>
  <c r="AB42" i="1"/>
  <c r="F42" i="1"/>
  <c r="X42" i="1"/>
  <c r="K42" i="1"/>
  <c r="F48" i="1"/>
  <c r="X48" i="1"/>
  <c r="K48" i="1"/>
  <c r="AE48" i="1"/>
  <c r="AB48" i="1"/>
  <c r="AE54" i="1"/>
  <c r="F54" i="1"/>
  <c r="AB54" i="1"/>
  <c r="X54" i="1"/>
  <c r="K54" i="1"/>
  <c r="F60" i="1"/>
  <c r="K60" i="1"/>
  <c r="AE60" i="1"/>
  <c r="X60" i="1"/>
  <c r="AB60" i="1"/>
  <c r="Y54" i="1"/>
  <c r="Y40" i="1"/>
  <c r="K11" i="1"/>
  <c r="X11" i="1"/>
  <c r="AE11" i="1"/>
  <c r="AB11" i="1"/>
  <c r="F11" i="1"/>
  <c r="X37" i="1"/>
  <c r="F37" i="1"/>
  <c r="K37" i="1"/>
  <c r="AE37" i="1"/>
  <c r="AB37" i="1"/>
  <c r="AE43" i="1"/>
  <c r="AB43" i="1"/>
  <c r="X43" i="1"/>
  <c r="F43" i="1"/>
  <c r="K43" i="1"/>
  <c r="X49" i="1"/>
  <c r="F49" i="1"/>
  <c r="K49" i="1"/>
  <c r="W49" i="1"/>
  <c r="AE49" i="1"/>
  <c r="AB49" i="1"/>
  <c r="AE55" i="1"/>
  <c r="AB55" i="1"/>
  <c r="X55" i="1"/>
  <c r="F55" i="1"/>
  <c r="K55" i="1"/>
  <c r="W61" i="1"/>
  <c r="X61" i="1"/>
  <c r="F61" i="1"/>
  <c r="K61" i="1"/>
  <c r="AE61" i="1"/>
  <c r="AB61" i="1"/>
  <c r="W45" i="1"/>
  <c r="Y60" i="1"/>
  <c r="Y11" i="1"/>
  <c r="Y49" i="1"/>
  <c r="AB58" i="1"/>
  <c r="X58" i="1"/>
  <c r="AE58" i="1"/>
  <c r="W58" i="1"/>
  <c r="F58" i="1"/>
  <c r="K58" i="1"/>
  <c r="W33" i="1"/>
  <c r="W52" i="1"/>
  <c r="F12" i="1"/>
  <c r="K12" i="1"/>
  <c r="AE12" i="1"/>
  <c r="X12" i="1"/>
  <c r="AB12" i="1"/>
  <c r="X50" i="1"/>
  <c r="K50" i="1"/>
  <c r="W50" i="1"/>
  <c r="AB50" i="1"/>
  <c r="AE50" i="1"/>
  <c r="F50" i="1"/>
  <c r="W11" i="1"/>
  <c r="Y36" i="1"/>
  <c r="Y53" i="1"/>
  <c r="AB46" i="1"/>
  <c r="AE46" i="1"/>
  <c r="X46" i="1"/>
  <c r="F46" i="1"/>
  <c r="K46" i="1"/>
  <c r="Y52" i="1"/>
  <c r="X38" i="1"/>
  <c r="W38" i="1"/>
  <c r="F38" i="1"/>
  <c r="K38" i="1"/>
  <c r="AB38" i="1"/>
  <c r="AE38" i="1"/>
  <c r="K44" i="1"/>
  <c r="AE44" i="1"/>
  <c r="AB44" i="1"/>
  <c r="W44" i="1"/>
  <c r="F44" i="1"/>
  <c r="X44" i="1"/>
  <c r="K56" i="1"/>
  <c r="AE56" i="1"/>
  <c r="X56" i="1"/>
  <c r="AB56" i="1"/>
  <c r="W56" i="1"/>
  <c r="F56" i="1"/>
  <c r="W55" i="1"/>
  <c r="Y59" i="1"/>
  <c r="Y41" i="1"/>
  <c r="Y61" i="1"/>
  <c r="F40" i="1"/>
  <c r="AB40" i="1"/>
  <c r="K40" i="1"/>
  <c r="AE40" i="1"/>
  <c r="X40" i="1"/>
  <c r="K33" i="1"/>
  <c r="AB33" i="1"/>
  <c r="AE33" i="1"/>
  <c r="X33" i="1"/>
  <c r="F33" i="1"/>
  <c r="W39" i="1"/>
  <c r="F39" i="1"/>
  <c r="K39" i="1"/>
  <c r="AE39" i="1"/>
  <c r="AB39" i="1"/>
  <c r="X39" i="1"/>
  <c r="K45" i="1"/>
  <c r="AB45" i="1"/>
  <c r="AE45" i="1"/>
  <c r="X45" i="1"/>
  <c r="F45" i="1"/>
  <c r="F51" i="1"/>
  <c r="K51" i="1"/>
  <c r="AE51" i="1"/>
  <c r="AB51" i="1"/>
  <c r="W51" i="1"/>
  <c r="X51" i="1"/>
  <c r="K57" i="1"/>
  <c r="AB57" i="1"/>
  <c r="AE57" i="1"/>
  <c r="X57" i="1"/>
  <c r="F57" i="1"/>
  <c r="W34" i="1"/>
  <c r="Y10" i="1"/>
  <c r="W53" i="1"/>
  <c r="W46" i="1"/>
  <c r="Y35" i="1"/>
  <c r="Y43" i="1"/>
  <c r="Z114" i="1"/>
  <c r="Z59" i="1"/>
  <c r="Z47" i="1"/>
  <c r="Z35" i="1"/>
  <c r="Z58" i="1"/>
  <c r="Z46" i="1"/>
  <c r="Z34" i="1"/>
  <c r="Z60" i="1"/>
  <c r="Z57" i="1"/>
  <c r="Z33" i="1"/>
  <c r="Z56" i="1"/>
  <c r="Z36" i="1"/>
  <c r="Z55" i="1"/>
  <c r="Z121" i="1"/>
  <c r="Z54" i="1"/>
  <c r="Z120" i="1"/>
  <c r="Z53" i="1"/>
  <c r="Z41" i="1"/>
  <c r="Z119" i="1"/>
  <c r="Z107" i="1"/>
  <c r="Z52" i="1"/>
  <c r="Z40" i="1"/>
  <c r="Z12" i="1"/>
  <c r="Z118" i="1"/>
  <c r="Z39" i="1"/>
  <c r="Z11" i="1"/>
  <c r="Z117" i="1"/>
  <c r="Z105" i="1"/>
  <c r="Z50" i="1"/>
  <c r="Z38" i="1"/>
  <c r="Z10" i="1"/>
  <c r="Z115" i="1"/>
  <c r="Z116" i="1"/>
  <c r="Z61" i="1"/>
  <c r="Z37" i="1"/>
  <c r="W2" i="1"/>
</calcChain>
</file>

<file path=xl/sharedStrings.xml><?xml version="1.0" encoding="utf-8"?>
<sst xmlns="http://schemas.openxmlformats.org/spreadsheetml/2006/main" count="1595" uniqueCount="462">
  <si>
    <t>name</t>
  </si>
  <si>
    <t>id</t>
  </si>
  <si>
    <t>tier</t>
  </si>
  <si>
    <t>rarity</t>
  </si>
  <si>
    <t>base value</t>
  </si>
  <si>
    <t>range</t>
  </si>
  <si>
    <t>damage/second</t>
  </si>
  <si>
    <t>damage/shot</t>
  </si>
  <si>
    <t>emp</t>
  </si>
  <si>
    <t>impact</t>
  </si>
  <si>
    <t>turn rate</t>
  </si>
  <si>
    <t>OPs</t>
  </si>
  <si>
    <t>ammo</t>
  </si>
  <si>
    <t>ammo/sec</t>
  </si>
  <si>
    <t>reload size</t>
  </si>
  <si>
    <t>type</t>
  </si>
  <si>
    <t>energy/shot</t>
  </si>
  <si>
    <t>energy/second</t>
  </si>
  <si>
    <t>chargeup</t>
  </si>
  <si>
    <t>chargedown</t>
  </si>
  <si>
    <t>burst size</t>
  </si>
  <si>
    <t>burst delay</t>
  </si>
  <si>
    <t>min spread</t>
  </si>
  <si>
    <t>max spread</t>
  </si>
  <si>
    <t>spread/shot</t>
  </si>
  <si>
    <t>spread decay/sec</t>
  </si>
  <si>
    <t>beam speed</t>
  </si>
  <si>
    <t>proj speed</t>
  </si>
  <si>
    <t>launch speed</t>
  </si>
  <si>
    <t>flight time</t>
  </si>
  <si>
    <t>proj hitpoints</t>
  </si>
  <si>
    <t>autofireAccBonus</t>
  </si>
  <si>
    <t>extraArcForAI</t>
  </si>
  <si>
    <t>hints</t>
  </si>
  <si>
    <t>tags</t>
  </si>
  <si>
    <t>groupTag</t>
  </si>
  <si>
    <t>tech/manufacturer</t>
  </si>
  <si>
    <t>for weapon tooltip&gt;&gt;</t>
  </si>
  <si>
    <t>primaryRoleStr</t>
  </si>
  <si>
    <t>speedStr</t>
  </si>
  <si>
    <t>trackingStr</t>
  </si>
  <si>
    <t>turnRateStr</t>
  </si>
  <si>
    <t>accuracyStr</t>
  </si>
  <si>
    <t>customPrimary</t>
  </si>
  <si>
    <t>customPrimaryHL</t>
  </si>
  <si>
    <t>customAncillary</t>
  </si>
  <si>
    <t>customAncillaryHL</t>
  </si>
  <si>
    <t>noDPSInTooltip</t>
  </si>
  <si>
    <t>number</t>
  </si>
  <si>
    <t>Light Machine Gun</t>
  </si>
  <si>
    <t>lightmg</t>
  </si>
  <si>
    <t>KINETIC</t>
  </si>
  <si>
    <t>PD</t>
  </si>
  <si>
    <t>pd6, kinetic3, SR, base_bp</t>
  </si>
  <si>
    <t>Point Defense</t>
  </si>
  <si>
    <t>Light Dual Machine Gun</t>
  </si>
  <si>
    <t>lightdualmg</t>
  </si>
  <si>
    <t>pd7, kinetic4, SR, lowtech_bp, merc</t>
  </si>
  <si>
    <t>Light Mortar</t>
  </si>
  <si>
    <t>lightmortar</t>
  </si>
  <si>
    <t>HIGH_EXPLOSIVE</t>
  </si>
  <si>
    <t>he6, base_bp</t>
  </si>
  <si>
    <t>Anti Armor</t>
  </si>
  <si>
    <t>#Light Mortar (High Delay)</t>
  </si>
  <si>
    <t>lightmortar_fighter</t>
  </si>
  <si>
    <t>SYSTEM</t>
  </si>
  <si>
    <t>he6</t>
  </si>
  <si>
    <t>Vulcan Cannon</t>
  </si>
  <si>
    <t>vulcan</t>
  </si>
  <si>
    <t>FRAGMENTATION</t>
  </si>
  <si>
    <t>pd7, SR, lowtech_bp, merc</t>
  </si>
  <si>
    <t>Light Autocannon</t>
  </si>
  <si>
    <t>lightac</t>
  </si>
  <si>
    <t>kinetic6, base_bp</t>
  </si>
  <si>
    <t>Anti Shield</t>
  </si>
  <si>
    <t>Light Dual Autocannon</t>
  </si>
  <si>
    <t>lightdualac</t>
  </si>
  <si>
    <t>kinetic7, lowtech_bp, midline_bp, merc</t>
  </si>
  <si>
    <t>Light Assault Gun</t>
  </si>
  <si>
    <t>lightag</t>
  </si>
  <si>
    <t>he6, lowtech_bp, midline_bp, merc</t>
  </si>
  <si>
    <t>Stinger-class Proximity Mine</t>
  </si>
  <si>
    <t>fragbomb</t>
  </si>
  <si>
    <t>DO_NOT_AIM, ANTI_FTR, PD_ONLY, SYSTEM</t>
  </si>
  <si>
    <t>he0</t>
  </si>
  <si>
    <t>Anti Fighter</t>
  </si>
  <si>
    <t>Cluster Bomb Bay</t>
  </si>
  <si>
    <t>clusterbomb</t>
  </si>
  <si>
    <t>STRIKE,SYSTEM</t>
  </si>
  <si>
    <t>Strike</t>
  </si>
  <si>
    <t>Standard Bomb Bay</t>
  </si>
  <si>
    <t>bomb</t>
  </si>
  <si>
    <t>STRIKE, BOMB</t>
  </si>
  <si>
    <t>he0, no_drop, no_drop_salvage</t>
  </si>
  <si>
    <t>Light Needler</t>
  </si>
  <si>
    <t>lightneedler</t>
  </si>
  <si>
    <t>kinetic9, LR, remnant, rare_bp, hist1t, merc</t>
  </si>
  <si>
    <t>Railgun</t>
  </si>
  <si>
    <t>railgun</t>
  </si>
  <si>
    <t>kinetic8, LR, remnant, rare_bp, hist1t, merc</t>
  </si>
  <si>
    <t>Thumper</t>
  </si>
  <si>
    <t>shredder</t>
  </si>
  <si>
    <t>kinetic8, base_bp</t>
  </si>
  <si>
    <t>General</t>
  </si>
  <si>
    <t>Heavy Machine Gun</t>
  </si>
  <si>
    <t>heavymg</t>
  </si>
  <si>
    <t>kinetic11, pd10, SR, midline_bp, merc</t>
  </si>
  <si>
    <t>Heavy Mortar</t>
  </si>
  <si>
    <t>heavymortar</t>
  </si>
  <si>
    <t>he11, base_bp, merc</t>
  </si>
  <si>
    <t>Flak Cannon</t>
  </si>
  <si>
    <t>flak</t>
  </si>
  <si>
    <t>pd13, SR, lowtech_bp, merc</t>
  </si>
  <si>
    <t>Point Defense (Area)</t>
  </si>
  <si>
    <t>Arbalest Autocannon</t>
  </si>
  <si>
    <t>arbalest</t>
  </si>
  <si>
    <t>kinetic12, base_bp</t>
  </si>
  <si>
    <t>Dual Flak Cannon</t>
  </si>
  <si>
    <t>dualflak</t>
  </si>
  <si>
    <t>pd15, SR, remnant, rare_bp, merc</t>
  </si>
  <si>
    <t>Assault Chaingun</t>
  </si>
  <si>
    <t>chaingun</t>
  </si>
  <si>
    <t>he15, SR, lowtech_bp, midline_bp, merc</t>
  </si>
  <si>
    <t>Heavy Mauler</t>
  </si>
  <si>
    <t>heavymauler</t>
  </si>
  <si>
    <t>he16, LR, remnant, rare_bp, merc</t>
  </si>
  <si>
    <t>Heavy Autocannon</t>
  </si>
  <si>
    <t>heavyac</t>
  </si>
  <si>
    <t>kinetic14, lowtech_bp, merc</t>
  </si>
  <si>
    <t>Hypervelocity Driver</t>
  </si>
  <si>
    <t>hveldriver</t>
  </si>
  <si>
    <t>kinetic15, LR, remnant, rare_bp, merc</t>
  </si>
  <si>
    <t>Heavy Needler</t>
  </si>
  <si>
    <t>heavyneedler</t>
  </si>
  <si>
    <t>kinetic15, remnant, rare_bp, hist1t, merc</t>
  </si>
  <si>
    <t>Gauss Cannon</t>
  </si>
  <si>
    <t>gauss</t>
  </si>
  <si>
    <t>kinetic20, LR, remnant, rare_bp, hist1t, merc</t>
  </si>
  <si>
    <t>Hephaestus Assault Gun</t>
  </si>
  <si>
    <t>hephag</t>
  </si>
  <si>
    <t>he18, lowtech_bp, midline_bp, merc</t>
  </si>
  <si>
    <t>Mark IX Autocannon</t>
  </si>
  <si>
    <t>mark9</t>
  </si>
  <si>
    <t>kinetic18, base_bp, merc</t>
  </si>
  <si>
    <t>Devastator Cannon</t>
  </si>
  <si>
    <t>devastator</t>
  </si>
  <si>
    <t>PD,PD_ALSO</t>
  </si>
  <si>
    <t>he16, pd14, lowtech_bp, merc</t>
  </si>
  <si>
    <t>Anti Fighter (Area)</t>
  </si>
  <si>
    <t>Each shell has a fuse set to explode at a random distance, resulting in a barrage that's increasingly more deadly at closer ranges._x000D_
_x000D_
Will target missiles if no other targets are in range.</t>
  </si>
  <si>
    <t>Mjolnir Cannon</t>
  </si>
  <si>
    <t>mjolnir</t>
  </si>
  <si>
    <t>ENERGY</t>
  </si>
  <si>
    <t>energy18, he17, kinetic17, remnant, rare_bp, hist1t, merc</t>
  </si>
  <si>
    <t>Hellbore Cannon</t>
  </si>
  <si>
    <t>hellbore</t>
  </si>
  <si>
    <t>he18, lowtech_bp, merc</t>
  </si>
  <si>
    <t>Storm Needler</t>
  </si>
  <si>
    <t>multineedler</t>
  </si>
  <si>
    <t>kinetic19, remnant, rare_bp, hist1t, merc</t>
  </si>
  <si>
    <t>Reaper-class Torpedo</t>
  </si>
  <si>
    <t>reaper</t>
  </si>
  <si>
    <t>STRIKE</t>
  </si>
  <si>
    <t>strike8, rocket3, missile_bp, merc</t>
  </si>
  <si>
    <t>Torpedo</t>
  </si>
  <si>
    <t>Fast</t>
  </si>
  <si>
    <t>None</t>
  </si>
  <si>
    <t>Atropos-class Torpedo Rack</t>
  </si>
  <si>
    <t>atropos</t>
  </si>
  <si>
    <t>GUIDED_POOR</t>
  </si>
  <si>
    <t>strike9, missile1, missile_bp, merc</t>
  </si>
  <si>
    <t>Good</t>
  </si>
  <si>
    <t>Atropos-class Torpedo (Single)</t>
  </si>
  <si>
    <t>atropos_single</t>
  </si>
  <si>
    <t>strike7, missile0, base_bp</t>
  </si>
  <si>
    <t>Hammer-class Torpedo</t>
  </si>
  <si>
    <t>hammer</t>
  </si>
  <si>
    <t>strike6, rocket2, base_bp</t>
  </si>
  <si>
    <t>Hammer-class Torpedo (Single)</t>
  </si>
  <si>
    <t>hammer_single</t>
  </si>
  <si>
    <t>strike5, rocket1, base_bp</t>
  </si>
  <si>
    <t>Swarmer SRM Launcher</t>
  </si>
  <si>
    <t>swarmer</t>
  </si>
  <si>
    <t>ANTI_FTR, DO_NOT_AIM, DO_NOT_CONSERVE</t>
  </si>
  <si>
    <t>utility8, missile0, missile_bp, merc</t>
  </si>
  <si>
    <t>Anti Small Craft</t>
  </si>
  <si>
    <t>Excellent</t>
  </si>
  <si>
    <t>swarmer_fighter</t>
  </si>
  <si>
    <t>ANTI_FTR, DO_NOT_AIM, SYSTEM,DO_NOT_CONSERVE</t>
  </si>
  <si>
    <t>utility8, missile0</t>
  </si>
  <si>
    <t>Annihilator Rocket Launcher</t>
  </si>
  <si>
    <t>annihilator</t>
  </si>
  <si>
    <t>CONSERVE_1</t>
  </si>
  <si>
    <t>rocket7, strike0, missile_bp, merc</t>
  </si>
  <si>
    <t>Annihilator Rocket Pod</t>
  </si>
  <si>
    <t>annihilator_fighter</t>
  </si>
  <si>
    <t>rocket13, strike8</t>
  </si>
  <si>
    <t>Salamander MRM</t>
  </si>
  <si>
    <t>heatseeker</t>
  </si>
  <si>
    <t>DO_NOT_AIM, HEATSEEKER</t>
  </si>
  <si>
    <t>utility13, missile0, missile_bp, merc</t>
  </si>
  <si>
    <t>Anti Engine</t>
  </si>
  <si>
    <t>Harpoon MRM</t>
  </si>
  <si>
    <t>harpoon</t>
  </si>
  <si>
    <t>DO_NOT_AIM</t>
  </si>
  <si>
    <t>missile8, strike3, missile_bp, merc</t>
  </si>
  <si>
    <t>Finisher</t>
  </si>
  <si>
    <t>Medium</t>
  </si>
  <si>
    <t>Harpoon MRM (Single)</t>
  </si>
  <si>
    <t>harpoon_single</t>
  </si>
  <si>
    <t>missile6, strike1, base_bp</t>
  </si>
  <si>
    <t>Breach SRM</t>
  </si>
  <si>
    <t>breach</t>
  </si>
  <si>
    <t>DO_NOT_AIM, CONSERVE_ALL, CONSERVE_FOR_ANTI_ARMOR, DIRECT_AIM, MISSILE_SPREAD</t>
  </si>
  <si>
    <t>missile7, base_bp, merc</t>
  </si>
  <si>
    <t>Each missile deals an additional %s damage to armor. This damage is not reduced by armor.</t>
  </si>
  <si>
    <t>Sabot SRM</t>
  </si>
  <si>
    <t>sabot</t>
  </si>
  <si>
    <t>missile8, strike2, missile_bp, merc</t>
  </si>
  <si>
    <t>Slow</t>
  </si>
  <si>
    <t>Poor</t>
  </si>
  <si>
    <t>Submunition hits on hull or armor have a %s chance to arc to weapons and engines, dealing %s EMP damage.</t>
  </si>
  <si>
    <t>25% | 400</t>
  </si>
  <si>
    <t>Sabot SRM (Single)</t>
  </si>
  <si>
    <t>sabot_single</t>
  </si>
  <si>
    <t>GUIDED_POOR, EXTRA_RANGE_ON_FIGHTER</t>
  </si>
  <si>
    <t>missile6, strike0, base_bp</t>
  </si>
  <si>
    <t>Harpoon MRM Pod</t>
  </si>
  <si>
    <t>harpoonpod</t>
  </si>
  <si>
    <t>missile12, strike9, missile_bp, merc</t>
  </si>
  <si>
    <t>Breach SRM Pod</t>
  </si>
  <si>
    <t>breachpod</t>
  </si>
  <si>
    <t>missile13, rare_bp, merc</t>
  </si>
  <si>
    <t>Sabot SRM Pod</t>
  </si>
  <si>
    <t>sabotpod</t>
  </si>
  <si>
    <t>missile13, strike8, rare_bp, merc</t>
  </si>
  <si>
    <t>Salamander MRM Pod</t>
  </si>
  <si>
    <t>salamanderpod</t>
  </si>
  <si>
    <t>utility13, missile_bp, merc</t>
  </si>
  <si>
    <t>annihilatorpod</t>
  </si>
  <si>
    <t>rocket13, strike8, missile_bp, merc</t>
  </si>
  <si>
    <t>Pressure</t>
  </si>
  <si>
    <t>Pilum LRM Launcher</t>
  </si>
  <si>
    <t>pilum</t>
  </si>
  <si>
    <t>DO_NOT_AIM, CONSERVE_1</t>
  </si>
  <si>
    <t>utility13, missile7, missile_bp, merc</t>
  </si>
  <si>
    <t>Long Range Support</t>
  </si>
  <si>
    <t>Very Slow</t>
  </si>
  <si>
    <t>Very Poor</t>
  </si>
  <si>
    <t>Proximity Charge Launcher</t>
  </si>
  <si>
    <t>phasecl</t>
  </si>
  <si>
    <t>ANTI_FTR,PD</t>
  </si>
  <si>
    <t>utility8, rare_bp, merc</t>
  </si>
  <si>
    <t>phasecl_bomber</t>
  </si>
  <si>
    <t>SYSTEM,STRIKE</t>
  </si>
  <si>
    <t>utility8</t>
  </si>
  <si>
    <t>Typhoon Reaper Launcher</t>
  </si>
  <si>
    <t>typhoon</t>
  </si>
  <si>
    <t>strike13, rocket8, missile_bp, merc</t>
  </si>
  <si>
    <t>Cyclone Reaper Launcher</t>
  </si>
  <si>
    <t>cyclone</t>
  </si>
  <si>
    <t>strike18, rocket14, rare_bp, merc</t>
  </si>
  <si>
    <t>Hurricane MIRV Launcher</t>
  </si>
  <si>
    <t>hurricane</t>
  </si>
  <si>
    <t>DO_NOT_AIM, CONSERVE_5</t>
  </si>
  <si>
    <t>missile18, strike15, rare_bp, hist1t, merc</t>
  </si>
  <si>
    <t>Squall MLRS</t>
  </si>
  <si>
    <t>squall</t>
  </si>
  <si>
    <t>DO_NOT_AIM, CONSERVE_3, STRIKE, USE_VS_FRIGATES, MISSILE_SPREAD</t>
  </si>
  <si>
    <t>missile19, strike15, rare_bp, merc</t>
  </si>
  <si>
    <t>Suppression</t>
  </si>
  <si>
    <t>Very Fast</t>
  </si>
  <si>
    <t>Special</t>
  </si>
  <si>
    <t>Unguided after a brief initial aiming stage.</t>
  </si>
  <si>
    <t>Locust SRM Launcher</t>
  </si>
  <si>
    <t>locust</t>
  </si>
  <si>
    <t>utility18, missile15, rare_bp, hist1t, merc</t>
  </si>
  <si>
    <t>Hammer Barrage</t>
  </si>
  <si>
    <t>hammerrack</t>
  </si>
  <si>
    <t>strike16, rocket14, missile_bp, merc</t>
  </si>
  <si>
    <t>Mining Laser</t>
  </si>
  <si>
    <t>mininglaser</t>
  </si>
  <si>
    <t>beam0, energy0, pd0, base_bp</t>
  </si>
  <si>
    <t>PD Laser</t>
  </si>
  <si>
    <t>pdlaser</t>
  </si>
  <si>
    <t>pd7, beam7, SR, hightech_bp, midline_bp, merc</t>
  </si>
  <si>
    <t>Tactical Laser</t>
  </si>
  <si>
    <t>taclaser</t>
  </si>
  <si>
    <t>beam9, LR, hightech_bp, midline_bp, merc</t>
  </si>
  <si>
    <t>Ion Cannon</t>
  </si>
  <si>
    <t>ioncannon</t>
  </si>
  <si>
    <t>energy8, hightech_bp, merc</t>
  </si>
  <si>
    <t>Hits on hull or armor have a %s chance to arc to weapons and engines, dealing extra damage equal to the original hit.</t>
  </si>
  <si>
    <t>Ion Cannon (High Delay)</t>
  </si>
  <si>
    <t>ioncannon_fighter</t>
  </si>
  <si>
    <t>energy8</t>
  </si>
  <si>
    <t>IR Pulse Laser</t>
  </si>
  <si>
    <t>irpulse</t>
  </si>
  <si>
    <t>IR Pulse Laser (High Delay)</t>
  </si>
  <si>
    <t>irpulse_fighter</t>
  </si>
  <si>
    <t>LR PD Laser</t>
  </si>
  <si>
    <t>lrpdlaser</t>
  </si>
  <si>
    <t>pd7, beam5, hightech_bp, midline_bp, merc</t>
  </si>
  <si>
    <t>Burst PD Laser</t>
  </si>
  <si>
    <t>pdburst</t>
  </si>
  <si>
    <t>PD,ANTI_FTR</t>
  </si>
  <si>
    <t>pd9, beam6, rare_bp, merc</t>
  </si>
  <si>
    <t>Burst PD Laser (High Delay)</t>
  </si>
  <si>
    <t>pdburst_fighter</t>
  </si>
  <si>
    <t>PD,ANTI_FTR,SYSTEM</t>
  </si>
  <si>
    <t>pd9, beam6</t>
  </si>
  <si>
    <t>Antimatter Blaster</t>
  </si>
  <si>
    <t>amblaster</t>
  </si>
  <si>
    <t>STRIKE, USE_VS_FRIGATES, GROUP_ALTERNATING</t>
  </si>
  <si>
    <t>strike10, rare_bp, hist1t, merc</t>
  </si>
  <si>
    <t>SR_strike_only</t>
  </si>
  <si>
    <t>Phase Lance</t>
  </si>
  <si>
    <t>phasebeam</t>
  </si>
  <si>
    <t>energy14, beam10, rare_bp, merc</t>
  </si>
  <si>
    <t>Graviton Beam</t>
  </si>
  <si>
    <t>gravitonbeam</t>
  </si>
  <si>
    <t>beam12, kinetic11, LR, hightech_bp, midline_bp, merc</t>
  </si>
  <si>
    <t>Gravitic effects slow and push target off-course. The effect is minor and is most noticeable vs fighters and missiles.</t>
  </si>
  <si>
    <t>Pulse Laser</t>
  </si>
  <si>
    <t>pulselaser</t>
  </si>
  <si>
    <t>energy13, hightech_bp, merc</t>
  </si>
  <si>
    <t>Mining Blaster</t>
  </si>
  <si>
    <t>miningblaster</t>
  </si>
  <si>
    <t>energy12, base_bp</t>
  </si>
  <si>
    <t>Heavy Blaster</t>
  </si>
  <si>
    <t>heavyblaster</t>
  </si>
  <si>
    <t>energy14, rare_bp, hist1t, merc</t>
  </si>
  <si>
    <t>Heavy Burst Laser</t>
  </si>
  <si>
    <t>heavyburst</t>
  </si>
  <si>
    <t>PD,ANTI_FTR,IGNORES_FLARES</t>
  </si>
  <si>
    <t>pd15, beam10, rare_bp, merc</t>
  </si>
  <si>
    <t>Advanced built-in targeting sensors enable the weapon to identify decoy flares and not fire on them.</t>
  </si>
  <si>
    <t>decoy flares</t>
  </si>
  <si>
    <t>Ion Pulser</t>
  </si>
  <si>
    <t>ionpulser</t>
  </si>
  <si>
    <t>energy13, rare_bp, merc</t>
  </si>
  <si>
    <t>Ion Beam</t>
  </si>
  <si>
    <t>ionbeam</t>
  </si>
  <si>
    <t>FIRE_WHEN_INEFFICIENT</t>
  </si>
  <si>
    <t>beam14, LR, rare_bp, hist1t, merc</t>
  </si>
  <si>
    <t>Hits on hull or armor periodically arc to weapons and engines, dealing extra EMP and energy damage. Hits on shields have a chance to generate a shield-penetrating arc based on the target's hard flux level.</t>
  </si>
  <si>
    <t>Plasma Cannon</t>
  </si>
  <si>
    <t>plasma</t>
  </si>
  <si>
    <t>STRIKE, USE_VS_FRIGATES</t>
  </si>
  <si>
    <t>energy20, rare_bp, hist1t, merc</t>
  </si>
  <si>
    <t>High Intensity Laser</t>
  </si>
  <si>
    <t>hil</t>
  </si>
  <si>
    <t>beam20, LR, hightech_bp, merc</t>
  </si>
  <si>
    <t>Autopulse Laser</t>
  </si>
  <si>
    <t>autopulse</t>
  </si>
  <si>
    <t>energy18, hightech_bp, merc</t>
  </si>
  <si>
    <t>Paladin PD System</t>
  </si>
  <si>
    <t>guardian</t>
  </si>
  <si>
    <t>PD, ANTI_FTR</t>
  </si>
  <si>
    <t>pd19, beam15, rare_bp, merc</t>
  </si>
  <si>
    <t>When all sub-beams impact a target in close proximity to each other, the spalling effect produces an explosion that deals up to 100 points of fragmentation damage to other nearby targets.</t>
  </si>
  <si>
    <t>100 | fragmentation</t>
  </si>
  <si>
    <t>Tachyon Lance</t>
  </si>
  <si>
    <t>tachyonlance</t>
  </si>
  <si>
    <t>energy20, beam15, LR, rare_bp, hist1t, merc</t>
  </si>
  <si>
    <t>Hits on hull or armor frequently arc to weapons and engines, dealing extra EMP and energy damage. Hits on shields have a chance to generate a shield-penetrating arc based on the target's hard flux level.</t>
  </si>
  <si>
    <t>Minipulser</t>
  </si>
  <si>
    <t>minipulser</t>
  </si>
  <si>
    <t>kinetic9, omega, restricted</t>
  </si>
  <si>
    <t>Unknown</t>
  </si>
  <si>
    <t>Shock Repeater</t>
  </si>
  <si>
    <t>shockrepeater</t>
  </si>
  <si>
    <t>pd14, omega, restricted</t>
  </si>
  <si>
    <t>Perfect</t>
  </si>
  <si>
    <t>Fires an EMP arc at the nearest target close to the weapon's current facing. The arc always hits.</t>
  </si>
  <si>
    <t>Rift Lance</t>
  </si>
  <si>
    <t>riftlance</t>
  </si>
  <si>
    <t>energy11, beam10, omega, restricted</t>
  </si>
  <si>
    <t>Rift Lance Minelayer</t>
  </si>
  <si>
    <t>riftlance_minelayer</t>
  </si>
  <si>
    <t>Rift Beam</t>
  </si>
  <si>
    <t>riftbeam</t>
  </si>
  <si>
    <t>beam10, pd15, omega, restricted</t>
  </si>
  <si>
    <t>Creates space-time rifts along the beam length, targeted at nearby enemy missiles and fighters. Each rift deals up to %s energy damage to nearby targets.</t>
  </si>
  <si>
    <t>Rift Beam Minelayer</t>
  </si>
  <si>
    <t>riftbeam_minelayer</t>
  </si>
  <si>
    <t>Cryoflamer</t>
  </si>
  <si>
    <t>cryoflux</t>
  </si>
  <si>
    <t>energy15, SR, omega, restricted</t>
  </si>
  <si>
    <t>Cryoblaster</t>
  </si>
  <si>
    <t>cryoblaster</t>
  </si>
  <si>
    <t>energy15, omega, restricted</t>
  </si>
  <si>
    <t>Disintegrator</t>
  </si>
  <si>
    <t>disintegrator</t>
  </si>
  <si>
    <t>he18, omega, restricted</t>
  </si>
  <si>
    <t>Spread Pattern</t>
  </si>
  <si>
    <t>Each shot deals an additional 500 damage to armor over 20 seconds. This damage is not reduced by armor.</t>
  </si>
  <si>
    <t>500 | 20</t>
  </si>
  <si>
    <t>Rift Cascade Emitter</t>
  </si>
  <si>
    <t>riftcascade</t>
  </si>
  <si>
    <t>energy22, beam17, LR, omega, restricted</t>
  </si>
  <si>
    <t>Creates space-time rifts on impact. More rifts are spawned when the beam is fired at short range. Each rift deals up to %s energy damage to nearby targets.</t>
  </si>
  <si>
    <t>Rift Cascade Emitter Minelayer</t>
  </si>
  <si>
    <t>riftcascade_minelayer</t>
  </si>
  <si>
    <t>Volatile Particle Driver</t>
  </si>
  <si>
    <t>vpdriver</t>
  </si>
  <si>
    <t>kinetic20, omega, restricted</t>
  </si>
  <si>
    <t>Shots may lose cohesion and dissolve. %s of the shots reach half the maximum range and %s of the shots reach full range.</t>
  </si>
  <si>
    <t>100% | 50%</t>
  </si>
  <si>
    <t>Reality Disruptor</t>
  </si>
  <si>
    <t>realitydisruptor</t>
  </si>
  <si>
    <t>energy22, LR, omega, restricted</t>
  </si>
  <si>
    <t>Projectile fires EMP arcs at nearby enemy targets while traveling. The damage shown is for the EMP arcs, the projectile itself does not deal damage and will pass over ships.</t>
  </si>
  <si>
    <t>Antimatter SRM Launcher</t>
  </si>
  <si>
    <t>amsrm</t>
  </si>
  <si>
    <t>DO_NOT_AIM, DO_NOT_CONSERVE</t>
  </si>
  <si>
    <t>utility8, missile9, strike7, omega, restricted</t>
  </si>
  <si>
    <t>Extremely Fast</t>
  </si>
  <si>
    <t>Resonator MRM Launcher</t>
  </si>
  <si>
    <t>resonatormrm</t>
  </si>
  <si>
    <t>missile15, strike11, omega, restricted</t>
  </si>
  <si>
    <t>Rift Torpedo Launcher</t>
  </si>
  <si>
    <t>rifttorpedo</t>
  </si>
  <si>
    <t>STRIKE, DO_NOT_AIM</t>
  </si>
  <si>
    <t>strike20, missile20, omega, restricted</t>
  </si>
  <si>
    <t>Guided Torpedo</t>
  </si>
  <si>
    <t>Interdictor Beam</t>
  </si>
  <si>
    <t>interdictorbeam</t>
  </si>
  <si>
    <t>Flare Launcher 1</t>
  </si>
  <si>
    <t>flarelauncher1</t>
  </si>
  <si>
    <t>Decoy Flare Launcher</t>
  </si>
  <si>
    <t>flarelauncher2</t>
  </si>
  <si>
    <t>Decoy Flare Launcher (Single)</t>
  </si>
  <si>
    <t>flarelauncher21</t>
  </si>
  <si>
    <t>Seeker Flare Launcher</t>
  </si>
  <si>
    <t>flarelauncher3</t>
  </si>
  <si>
    <t>Mote Launcher</t>
  </si>
  <si>
    <t>motelauncher</t>
  </si>
  <si>
    <t>motelauncher_hf</t>
  </si>
  <si>
    <t>Minelayer</t>
  </si>
  <si>
    <t>minelayer1</t>
  </si>
  <si>
    <t>Heavy Minelayer</t>
  </si>
  <si>
    <t>minelayer2</t>
  </si>
  <si>
    <t>Thermal Pulse Cannon</t>
  </si>
  <si>
    <t>tpc</t>
  </si>
  <si>
    <t>SYSTEM,SHOW_IN_CODEX</t>
  </si>
  <si>
    <t>TPC_only</t>
  </si>
  <si>
    <t>Sensor Dish</t>
  </si>
  <si>
    <t>sensordish</t>
  </si>
  <si>
    <t>Blinker Red</t>
  </si>
  <si>
    <t>blinker_red</t>
  </si>
  <si>
    <t>Blinker Green</t>
  </si>
  <si>
    <t>blinker_green</t>
  </si>
  <si>
    <t>Lights - Buffalo</t>
  </si>
  <si>
    <t>lights_buffalo</t>
  </si>
  <si>
    <t>Lights - Hound</t>
  </si>
  <si>
    <t>lights_hound</t>
  </si>
  <si>
    <t>Missile</t>
  </si>
  <si>
    <t>Normal</t>
  </si>
  <si>
    <t>Double range, Speed. Spread Adjustments</t>
  </si>
  <si>
    <t>Double range. Quad Speed, Half Health</t>
  </si>
  <si>
    <t>Triple Range, Speed, Half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</si>
</sst>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workbookViewId="0">
      <pane xSplit="1" ySplit="1" topLeftCell="B92" activePane="bottomRight" state="frozen"/>
      <selection activeCell="K20" sqref="K20"/>
      <selection pane="topRight" activeCell="K20" sqref="K20"/>
      <selection pane="bottomLeft" activeCell="K20" sqref="K20"/>
      <selection pane="bottomRight" activeCell="F2" sqref="F2"/>
    </sheetView>
  </sheetViews>
  <sheetFormatPr defaultRowHeight="14.4" customHeight="1" x14ac:dyDescent="0.3"/>
  <cols>
    <col min="1" max="1" width="26.5546875" bestFit="1" customWidth="1"/>
    <col min="25" max="25" width="10.77734375" bestFit="1" customWidth="1"/>
  </cols>
  <sheetData>
    <row r="1" spans="1:49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4.4" customHeight="1" x14ac:dyDescent="0.3">
      <c r="A2" t="s">
        <v>49</v>
      </c>
      <c r="B2" t="s">
        <v>50</v>
      </c>
      <c r="C2">
        <v>0</v>
      </c>
      <c r="E2">
        <v>100</v>
      </c>
      <c r="F2">
        <f>IF(ISNUMBER(Data!F2),IF($AC2&gt;0,Data!F2*Constants!F$3,IF(ISNUMBER(SEARCH("PD",$AH2)),Data!F2*Constants!F$4,Data!F2*Constants!F$2)),"")</f>
        <v>900</v>
      </c>
      <c r="H2">
        <v>25</v>
      </c>
      <c r="J2">
        <v>1</v>
      </c>
      <c r="K2">
        <f>IF(ISNUMBER(Data!K2),IF($AC2&gt;0,Data!K2*Constants!K$3,IF(ISNUMBER(SEARCH("PD",$AH2)),Data!K2*Constants!K$4,Data!K2*Constants!K$2)),"")</f>
        <v>50</v>
      </c>
      <c r="L2">
        <v>3</v>
      </c>
      <c r="P2" t="s">
        <v>51</v>
      </c>
      <c r="Q2">
        <v>3</v>
      </c>
      <c r="S2">
        <v>0</v>
      </c>
      <c r="T2">
        <v>0.4</v>
      </c>
      <c r="U2">
        <v>5</v>
      </c>
      <c r="V2">
        <v>0.1</v>
      </c>
      <c r="W2">
        <f>IF(ISNUMBER(Data!W2),IF($AC2&gt;0,Data!W2*Constants!W$3,IF(ISNUMBER(SEARCH("PD",$AH2)),Data!W2*Constants!W$4,Data!W2*Constants!W$2)),"")</f>
        <v>0</v>
      </c>
      <c r="X2">
        <f>IF(ISNUMBER(Data!X2),IF($AC2&gt;0,Data!X2*Constants!X$3,IF(ISNUMBER(SEARCH("PD",$AH2)),Data!X2*Constants!X$4,Data!X2*Constants!X$2)),"")</f>
        <v>1.6666666666666665</v>
      </c>
      <c r="Y2">
        <f>IF(ISNUMBER(Data!Y2),IF($AC2&gt;0,Data!Y2*Constants!Y$3,IF(ISNUMBER(SEARCH("PD",$AH2)),Data!Y2*Constants!Y$4,Data!Y2*Constants!Y$2)),"")</f>
        <v>0.33333333333333331</v>
      </c>
      <c r="Z2">
        <f>IF(ISNUMBER(Data!Z2),IF($AC2&gt;0,Data!Z2*Constants!Z$3,IF(ISNUMBER(SEARCH("PD",$AH2)),Data!Z2*Constants!Z$4,Data!Z2*Constants!Z$2)),"")</f>
        <v>5</v>
      </c>
      <c r="AB2">
        <f>IF(ISNUMBER(Data!AB2),IF($AC2&gt;0,Data!AB2*Constants!AB$3,IF(ISNUMBER(SEARCH("PD",$AH2)),Data!AB2*Constants!AB$4,Data!AB2*Constants!AB$2)),"")</f>
        <v>1800</v>
      </c>
      <c r="AE2">
        <f>IF(ISNUMBER(Data!AE2),IF($AC2&gt;0,Data!AE2*Constants!AE$3,IF(ISNUMBER(SEARCH("PD",$AH2)),Data!AE2*Constants!AE$4,Data!AE2*Constants!AE$2)),"")</f>
        <v>10</v>
      </c>
      <c r="AH2" t="s">
        <v>52</v>
      </c>
      <c r="AI2" t="s">
        <v>53</v>
      </c>
      <c r="AM2" t="s">
        <v>54</v>
      </c>
      <c r="AW2">
        <v>0.5</v>
      </c>
    </row>
    <row r="3" spans="1:49" ht="14.4" customHeight="1" x14ac:dyDescent="0.3">
      <c r="A3" t="s">
        <v>55</v>
      </c>
      <c r="B3" t="s">
        <v>56</v>
      </c>
      <c r="C3">
        <v>2</v>
      </c>
      <c r="E3">
        <v>400</v>
      </c>
      <c r="F3">
        <f>IF(ISNUMBER(Data!F3),IF($AC3&gt;0,Data!F3*Constants!F$3,IF(ISNUMBER(SEARCH("PD",$AH3)),Data!F3*Constants!F$4,Data!F3*Constants!F$2)),"")</f>
        <v>900</v>
      </c>
      <c r="H3">
        <v>25</v>
      </c>
      <c r="J3">
        <v>1</v>
      </c>
      <c r="K3">
        <f>IF(ISNUMBER(Data!K3),IF($AC3&gt;0,Data!K3*Constants!K$3,IF(ISNUMBER(SEARCH("PD",$AH3)),Data!K3*Constants!K$4,Data!K3*Constants!K$2)),"")</f>
        <v>50</v>
      </c>
      <c r="L3">
        <v>5</v>
      </c>
      <c r="P3" t="s">
        <v>51</v>
      </c>
      <c r="Q3">
        <v>3</v>
      </c>
      <c r="S3">
        <v>0</v>
      </c>
      <c r="T3">
        <v>0.2</v>
      </c>
      <c r="U3">
        <v>5</v>
      </c>
      <c r="V3">
        <v>0.1</v>
      </c>
      <c r="W3">
        <f>IF(ISNUMBER(Data!W3),IF($AC3&gt;0,Data!W3*Constants!W$3,IF(ISNUMBER(SEARCH("PD",$AH3)),Data!W3*Constants!W$4,Data!W3*Constants!W$2)),"")</f>
        <v>0</v>
      </c>
      <c r="X3">
        <f>IF(ISNUMBER(Data!X3),IF($AC3&gt;0,Data!X3*Constants!X$3,IF(ISNUMBER(SEARCH("PD",$AH3)),Data!X3*Constants!X$4,Data!X3*Constants!X$2)),"")</f>
        <v>1.6666666666666665</v>
      </c>
      <c r="Y3">
        <f>IF(ISNUMBER(Data!Y3),IF($AC3&gt;0,Data!Y3*Constants!Y$3,IF(ISNUMBER(SEARCH("PD",$AH3)),Data!Y3*Constants!Y$4,Data!Y3*Constants!Y$2)),"")</f>
        <v>0.33333333333333331</v>
      </c>
      <c r="Z3">
        <f>IF(ISNUMBER(Data!Z3),IF($AC3&gt;0,Data!Z3*Constants!Z$3,IF(ISNUMBER(SEARCH("PD",$AH3)),Data!Z3*Constants!Z$4,Data!Z3*Constants!Z$2)),"")</f>
        <v>5</v>
      </c>
      <c r="AB3">
        <f>IF(ISNUMBER(Data!AB3),IF($AC3&gt;0,Data!AB3*Constants!AB$3,IF(ISNUMBER(SEARCH("PD",$AH3)),Data!AB3*Constants!AB$4,Data!AB3*Constants!AB$2)),"")</f>
        <v>1800</v>
      </c>
      <c r="AE3">
        <f>IF(ISNUMBER(Data!AE3),IF($AC3&gt;0,Data!AE3*Constants!AE$3,IF(ISNUMBER(SEARCH("PD",$AH3)),Data!AE3*Constants!AE$4,Data!AE3*Constants!AE$2)),"")</f>
        <v>10</v>
      </c>
      <c r="AH3" t="s">
        <v>52</v>
      </c>
      <c r="AI3" t="s">
        <v>57</v>
      </c>
      <c r="AM3" t="s">
        <v>54</v>
      </c>
      <c r="AW3">
        <v>0.7</v>
      </c>
    </row>
    <row r="4" spans="1:49" ht="14.4" customHeight="1" x14ac:dyDescent="0.3">
      <c r="A4" t="s">
        <v>58</v>
      </c>
      <c r="B4" t="s">
        <v>59</v>
      </c>
      <c r="C4">
        <v>0</v>
      </c>
      <c r="E4">
        <v>75</v>
      </c>
      <c r="F4">
        <f>IF(ISNUMBER(Data!F4),IF($AC4&gt;0,Data!F4*Constants!F$3,IF(ISNUMBER(SEARCH("PD",$AH4)),Data!F4*Constants!F$4,Data!F4*Constants!F$2)),"")</f>
        <v>1200</v>
      </c>
      <c r="H4">
        <v>75</v>
      </c>
      <c r="J4">
        <v>4</v>
      </c>
      <c r="K4">
        <f>IF(ISNUMBER(Data!K4),IF($AC4&gt;0,Data!K4*Constants!K$3,IF(ISNUMBER(SEARCH("PD",$AH4)),Data!K4*Constants!K$4,Data!K4*Constants!K$2)),"")</f>
        <v>30</v>
      </c>
      <c r="L4">
        <v>2</v>
      </c>
      <c r="P4" t="s">
        <v>60</v>
      </c>
      <c r="Q4">
        <v>50</v>
      </c>
      <c r="S4">
        <v>0</v>
      </c>
      <c r="T4">
        <v>1</v>
      </c>
      <c r="U4">
        <v>1</v>
      </c>
      <c r="W4">
        <f>IF(ISNUMBER(Data!W4),IF($AC4&gt;0,Data!W4*Constants!W$3,IF(ISNUMBER(SEARCH("PD",$AH4)),Data!W4*Constants!W$4,Data!W4*Constants!W$2)),"")</f>
        <v>0</v>
      </c>
      <c r="X4">
        <f>IF(ISNUMBER(Data!X4),IF($AC4&gt;0,Data!X4*Constants!X$3,IF(ISNUMBER(SEARCH("PD",$AH4)),Data!X4*Constants!X$4,Data!X4*Constants!X$2)),"")</f>
        <v>7.5</v>
      </c>
      <c r="Y4">
        <f>IF(ISNUMBER(Data!Y4),IF($AC4&gt;0,Data!Y4*Constants!Y$3,IF(ISNUMBER(SEARCH("PD",$AH4)),Data!Y4*Constants!Y$4,Data!Y4*Constants!Y$2)),"")</f>
        <v>1.5</v>
      </c>
      <c r="Z4">
        <f>IF(ISNUMBER(Data!Z4),IF($AC4&gt;0,Data!Z4*Constants!Z$3,IF(ISNUMBER(SEARCH("PD",$AH4)),Data!Z4*Constants!Z$4,Data!Z4*Constants!Z$2)),"")</f>
        <v>5</v>
      </c>
      <c r="AB4">
        <f>IF(ISNUMBER(Data!AB4),IF($AC4&gt;0,Data!AB4*Constants!AB$3,IF(ISNUMBER(SEARCH("PD",$AH4)),Data!AB4*Constants!AB$4,Data!AB4*Constants!AB$2)),"")</f>
        <v>1000</v>
      </c>
      <c r="AE4">
        <f>IF(ISNUMBER(Data!AE4),IF($AC4&gt;0,Data!AE4*Constants!AE$3,IF(ISNUMBER(SEARCH("PD",$AH4)),Data!AE4*Constants!AE$4,Data!AE4*Constants!AE$2)),"")</f>
        <v>10</v>
      </c>
      <c r="AI4" t="s">
        <v>61</v>
      </c>
      <c r="AM4" t="s">
        <v>62</v>
      </c>
      <c r="AW4">
        <v>0.75</v>
      </c>
    </row>
    <row r="5" spans="1:49" ht="14.4" customHeight="1" x14ac:dyDescent="0.3">
      <c r="A5" t="s">
        <v>63</v>
      </c>
      <c r="B5" t="s">
        <v>64</v>
      </c>
      <c r="C5">
        <v>0</v>
      </c>
      <c r="E5">
        <v>75</v>
      </c>
      <c r="F5">
        <f>IF(ISNUMBER(Data!F5),IF($AC5&gt;0,Data!F5*Constants!F$3,IF(ISNUMBER(SEARCH("PD",$AH5)),Data!F5*Constants!F$4,Data!F5*Constants!F$2)),"")</f>
        <v>800</v>
      </c>
      <c r="H5">
        <v>75</v>
      </c>
      <c r="J5">
        <v>4</v>
      </c>
      <c r="K5">
        <f>IF(ISNUMBER(Data!K5),IF($AC5&gt;0,Data!K5*Constants!K$3,IF(ISNUMBER(SEARCH("PD",$AH5)),Data!K5*Constants!K$4,Data!K5*Constants!K$2)),"")</f>
        <v>30</v>
      </c>
      <c r="L5">
        <v>2</v>
      </c>
      <c r="P5" t="s">
        <v>60</v>
      </c>
      <c r="Q5">
        <v>50</v>
      </c>
      <c r="S5">
        <v>0</v>
      </c>
      <c r="T5">
        <v>2</v>
      </c>
      <c r="U5">
        <v>1</v>
      </c>
      <c r="W5">
        <f>IF(ISNUMBER(Data!W5),IF($AC5&gt;0,Data!W5*Constants!W$3,IF(ISNUMBER(SEARCH("PD",$AH5)),Data!W5*Constants!W$4,Data!W5*Constants!W$2)),"")</f>
        <v>0</v>
      </c>
      <c r="X5">
        <f>IF(ISNUMBER(Data!X5),IF($AC5&gt;0,Data!X5*Constants!X$3,IF(ISNUMBER(SEARCH("PD",$AH5)),Data!X5*Constants!X$4,Data!X5*Constants!X$2)),"")</f>
        <v>7.5</v>
      </c>
      <c r="Y5">
        <f>IF(ISNUMBER(Data!Y5),IF($AC5&gt;0,Data!Y5*Constants!Y$3,IF(ISNUMBER(SEARCH("PD",$AH5)),Data!Y5*Constants!Y$4,Data!Y5*Constants!Y$2)),"")</f>
        <v>1.5</v>
      </c>
      <c r="Z5">
        <f>IF(ISNUMBER(Data!Z5),IF($AC5&gt;0,Data!Z5*Constants!Z$3,IF(ISNUMBER(SEARCH("PD",$AH5)),Data!Z5*Constants!Z$4,Data!Z5*Constants!Z$2)),"")</f>
        <v>5</v>
      </c>
      <c r="AB5">
        <f>IF(ISNUMBER(Data!AB5),IF($AC5&gt;0,Data!AB5*Constants!AB$3,IF(ISNUMBER(SEARCH("PD",$AH5)),Data!AB5*Constants!AB$4,Data!AB5*Constants!AB$2)),"")</f>
        <v>1000</v>
      </c>
      <c r="AE5">
        <f>IF(ISNUMBER(Data!AE5),IF($AC5&gt;0,Data!AE5*Constants!AE$3,IF(ISNUMBER(SEARCH("PD",$AH5)),Data!AE5*Constants!AE$4,Data!AE5*Constants!AE$2)),"")</f>
        <v>10</v>
      </c>
      <c r="AH5" t="s">
        <v>65</v>
      </c>
      <c r="AI5" t="s">
        <v>66</v>
      </c>
      <c r="AM5" t="s">
        <v>62</v>
      </c>
      <c r="AW5">
        <v>0.8</v>
      </c>
    </row>
    <row r="6" spans="1:49" ht="14.4" customHeight="1" x14ac:dyDescent="0.3">
      <c r="A6" t="s">
        <v>67</v>
      </c>
      <c r="B6" t="s">
        <v>68</v>
      </c>
      <c r="C6">
        <v>1</v>
      </c>
      <c r="E6">
        <v>200</v>
      </c>
      <c r="F6">
        <f>IF(ISNUMBER(Data!F6),IF($AC6&gt;0,Data!F6*Constants!F$3,IF(ISNUMBER(SEARCH("PD",$AH6)),Data!F6*Constants!F$4,Data!F6*Constants!F$2)),"")</f>
        <v>750</v>
      </c>
      <c r="H6">
        <v>25</v>
      </c>
      <c r="J6">
        <v>1</v>
      </c>
      <c r="K6">
        <f>IF(ISNUMBER(Data!K6),IF($AC6&gt;0,Data!K6*Constants!K$3,IF(ISNUMBER(SEARCH("PD",$AH6)),Data!K6*Constants!K$4,Data!K6*Constants!K$2)),"")</f>
        <v>75</v>
      </c>
      <c r="L6">
        <v>4</v>
      </c>
      <c r="P6" t="s">
        <v>69</v>
      </c>
      <c r="Q6">
        <v>1</v>
      </c>
      <c r="S6">
        <v>0</v>
      </c>
      <c r="T6">
        <v>0.05</v>
      </c>
      <c r="U6">
        <v>1</v>
      </c>
      <c r="W6">
        <f>IF(ISNUMBER(Data!W6),IF($AC6&gt;0,Data!W6*Constants!W$3,IF(ISNUMBER(SEARCH("PD",$AH6)),Data!W6*Constants!W$4,Data!W6*Constants!W$2)),"")</f>
        <v>0</v>
      </c>
      <c r="X6">
        <f>IF(ISNUMBER(Data!X6),IF($AC6&gt;0,Data!X6*Constants!X$3,IF(ISNUMBER(SEARCH("PD",$AH6)),Data!X6*Constants!X$4,Data!X6*Constants!X$2)),"")</f>
        <v>5</v>
      </c>
      <c r="Y6">
        <f>IF(ISNUMBER(Data!Y6),IF($AC6&gt;0,Data!Y6*Constants!Y$3,IF(ISNUMBER(SEARCH("PD",$AH6)),Data!Y6*Constants!Y$4,Data!Y6*Constants!Y$2)),"")</f>
        <v>0.33333333333333331</v>
      </c>
      <c r="Z6">
        <f>IF(ISNUMBER(Data!Z6),IF($AC6&gt;0,Data!Z6*Constants!Z$3,IF(ISNUMBER(SEARCH("PD",$AH6)),Data!Z6*Constants!Z$4,Data!Z6*Constants!Z$2)),"")</f>
        <v>5</v>
      </c>
      <c r="AB6">
        <f>IF(ISNUMBER(Data!AB6),IF($AC6&gt;0,Data!AB6*Constants!AB$3,IF(ISNUMBER(SEARCH("PD",$AH6)),Data!AB6*Constants!AB$4,Data!AB6*Constants!AB$2)),"")</f>
        <v>2400</v>
      </c>
      <c r="AE6">
        <f>IF(ISNUMBER(Data!AE6),IF($AC6&gt;0,Data!AE6*Constants!AE$3,IF(ISNUMBER(SEARCH("PD",$AH6)),Data!AE6*Constants!AE$4,Data!AE6*Constants!AE$2)),"")</f>
        <v>10</v>
      </c>
      <c r="AH6" t="s">
        <v>52</v>
      </c>
      <c r="AI6" t="s">
        <v>70</v>
      </c>
      <c r="AM6" t="s">
        <v>54</v>
      </c>
      <c r="AW6">
        <v>1</v>
      </c>
    </row>
    <row r="7" spans="1:49" ht="14.4" customHeight="1" x14ac:dyDescent="0.3">
      <c r="A7" t="s">
        <v>71</v>
      </c>
      <c r="B7" t="s">
        <v>72</v>
      </c>
      <c r="C7">
        <v>0</v>
      </c>
      <c r="E7">
        <v>125</v>
      </c>
      <c r="F7">
        <f>IF(ISNUMBER(Data!F7),IF($AC7&gt;0,Data!F7*Constants!F$3,IF(ISNUMBER(SEARCH("PD",$AH7)),Data!F7*Constants!F$4,Data!F7*Constants!F$2)),"")</f>
        <v>1200</v>
      </c>
      <c r="H7">
        <v>50</v>
      </c>
      <c r="J7">
        <v>3</v>
      </c>
      <c r="K7">
        <f>IF(ISNUMBER(Data!K7),IF($AC7&gt;0,Data!K7*Constants!K$3,IF(ISNUMBER(SEARCH("PD",$AH7)),Data!K7*Constants!K$4,Data!K7*Constants!K$2)),"")</f>
        <v>20</v>
      </c>
      <c r="L7">
        <v>4</v>
      </c>
      <c r="P7" t="s">
        <v>51</v>
      </c>
      <c r="Q7">
        <v>50</v>
      </c>
      <c r="S7">
        <v>0</v>
      </c>
      <c r="T7">
        <v>0.5</v>
      </c>
      <c r="U7">
        <v>1</v>
      </c>
      <c r="W7">
        <f>IF(ISNUMBER(Data!W7),IF($AC7&gt;0,Data!W7*Constants!W$3,IF(ISNUMBER(SEARCH("PD",$AH7)),Data!W7*Constants!W$4,Data!W7*Constants!W$2)),"")</f>
        <v>0</v>
      </c>
      <c r="X7">
        <f>IF(ISNUMBER(Data!X7),IF($AC7&gt;0,Data!X7*Constants!X$3,IF(ISNUMBER(SEARCH("PD",$AH7)),Data!X7*Constants!X$4,Data!X7*Constants!X$2)),"")</f>
        <v>4</v>
      </c>
      <c r="Y7">
        <f>IF(ISNUMBER(Data!Y7),IF($AC7&gt;0,Data!Y7*Constants!Y$3,IF(ISNUMBER(SEARCH("PD",$AH7)),Data!Y7*Constants!Y$4,Data!Y7*Constants!Y$2)),"")</f>
        <v>1</v>
      </c>
      <c r="Z7">
        <f>IF(ISNUMBER(Data!Z7),IF($AC7&gt;0,Data!Z7*Constants!Z$3,IF(ISNUMBER(SEARCH("PD",$AH7)),Data!Z7*Constants!Z$4,Data!Z7*Constants!Z$2)),"")</f>
        <v>7.5</v>
      </c>
      <c r="AB7">
        <f>IF(ISNUMBER(Data!AB7),IF($AC7&gt;0,Data!AB7*Constants!AB$3,IF(ISNUMBER(SEARCH("PD",$AH7)),Data!AB7*Constants!AB$4,Data!AB7*Constants!AB$2)),"")</f>
        <v>1600</v>
      </c>
      <c r="AE7">
        <f>IF(ISNUMBER(Data!AE7),IF($AC7&gt;0,Data!AE7*Constants!AE$3,IF(ISNUMBER(SEARCH("PD",$AH7)),Data!AE7*Constants!AE$4,Data!AE7*Constants!AE$2)),"")</f>
        <v>20</v>
      </c>
      <c r="AI7" t="s">
        <v>73</v>
      </c>
      <c r="AM7" t="s">
        <v>74</v>
      </c>
      <c r="AW7">
        <v>2</v>
      </c>
    </row>
    <row r="8" spans="1:49" ht="14.4" customHeight="1" x14ac:dyDescent="0.3">
      <c r="A8" t="s">
        <v>75</v>
      </c>
      <c r="B8" t="s">
        <v>76</v>
      </c>
      <c r="C8">
        <v>1</v>
      </c>
      <c r="E8">
        <v>300</v>
      </c>
      <c r="F8">
        <f>IF(ISNUMBER(Data!F8),IF($AC8&gt;0,Data!F8*Constants!F$3,IF(ISNUMBER(SEARCH("PD",$AH8)),Data!F8*Constants!F$4,Data!F8*Constants!F$2)),"")</f>
        <v>1200</v>
      </c>
      <c r="H8">
        <v>50</v>
      </c>
      <c r="J8">
        <v>3</v>
      </c>
      <c r="K8">
        <f>IF(ISNUMBER(Data!K8),IF($AC8&gt;0,Data!K8*Constants!K$3,IF(ISNUMBER(SEARCH("PD",$AH8)),Data!K8*Constants!K$4,Data!K8*Constants!K$2)),"")</f>
        <v>20</v>
      </c>
      <c r="L8">
        <v>5</v>
      </c>
      <c r="P8" t="s">
        <v>51</v>
      </c>
      <c r="Q8">
        <v>50</v>
      </c>
      <c r="S8">
        <v>0</v>
      </c>
      <c r="T8">
        <v>0.6</v>
      </c>
      <c r="U8">
        <v>2</v>
      </c>
      <c r="V8">
        <v>0.1</v>
      </c>
      <c r="W8">
        <f>IF(ISNUMBER(Data!W8),IF($AC8&gt;0,Data!W8*Constants!W$3,IF(ISNUMBER(SEARCH("PD",$AH8)),Data!W8*Constants!W$4,Data!W8*Constants!W$2)),"")</f>
        <v>0</v>
      </c>
      <c r="X8">
        <f>IF(ISNUMBER(Data!X8),IF($AC8&gt;0,Data!X8*Constants!X$3,IF(ISNUMBER(SEARCH("PD",$AH8)),Data!X8*Constants!X$4,Data!X8*Constants!X$2)),"")</f>
        <v>10</v>
      </c>
      <c r="Y8">
        <f>IF(ISNUMBER(Data!Y8),IF($AC8&gt;0,Data!Y8*Constants!Y$3,IF(ISNUMBER(SEARCH("PD",$AH8)),Data!Y8*Constants!Y$4,Data!Y8*Constants!Y$2)),"")</f>
        <v>1.5</v>
      </c>
      <c r="Z8">
        <f>IF(ISNUMBER(Data!Z8),IF($AC8&gt;0,Data!Z8*Constants!Z$3,IF(ISNUMBER(SEARCH("PD",$AH8)),Data!Z8*Constants!Z$4,Data!Z8*Constants!Z$2)),"")</f>
        <v>4.5</v>
      </c>
      <c r="AB8">
        <f>IF(ISNUMBER(Data!AB8),IF($AC8&gt;0,Data!AB8*Constants!AB$3,IF(ISNUMBER(SEARCH("PD",$AH8)),Data!AB8*Constants!AB$4,Data!AB8*Constants!AB$2)),"")</f>
        <v>1600</v>
      </c>
      <c r="AE8">
        <f>IF(ISNUMBER(Data!AE8),IF($AC8&gt;0,Data!AE8*Constants!AE$3,IF(ISNUMBER(SEARCH("PD",$AH8)),Data!AE8*Constants!AE$4,Data!AE8*Constants!AE$2)),"")</f>
        <v>20</v>
      </c>
      <c r="AI8" t="s">
        <v>77</v>
      </c>
      <c r="AM8" t="s">
        <v>74</v>
      </c>
      <c r="AW8">
        <v>2.5</v>
      </c>
    </row>
    <row r="9" spans="1:49" ht="14.4" customHeight="1" x14ac:dyDescent="0.3">
      <c r="A9" t="s">
        <v>78</v>
      </c>
      <c r="B9" t="s">
        <v>79</v>
      </c>
      <c r="C9">
        <v>1</v>
      </c>
      <c r="E9">
        <v>300</v>
      </c>
      <c r="F9">
        <f>IF(ISNUMBER(Data!F9),IF($AC9&gt;0,Data!F9*Constants!F$3,IF(ISNUMBER(SEARCH("PD",$AH9)),Data!F9*Constants!F$4,Data!F9*Constants!F$2)),"")</f>
        <v>1200</v>
      </c>
      <c r="H9">
        <v>40</v>
      </c>
      <c r="J9">
        <v>3</v>
      </c>
      <c r="K9">
        <f>IF(ISNUMBER(Data!K9),IF($AC9&gt;0,Data!K9*Constants!K$3,IF(ISNUMBER(SEARCH("PD",$AH9)),Data!K9*Constants!K$4,Data!K9*Constants!K$2)),"")</f>
        <v>40</v>
      </c>
      <c r="L9">
        <v>5</v>
      </c>
      <c r="P9" t="s">
        <v>60</v>
      </c>
      <c r="Q9">
        <v>40</v>
      </c>
      <c r="S9">
        <v>0</v>
      </c>
      <c r="T9">
        <v>0.25</v>
      </c>
      <c r="U9">
        <v>1</v>
      </c>
      <c r="W9">
        <f>IF(ISNUMBER(Data!W9),IF($AC9&gt;0,Data!W9*Constants!W$3,IF(ISNUMBER(SEARCH("PD",$AH9)),Data!W9*Constants!W$4,Data!W9*Constants!W$2)),"")</f>
        <v>0</v>
      </c>
      <c r="X9">
        <f>IF(ISNUMBER(Data!X9),IF($AC9&gt;0,Data!X9*Constants!X$3,IF(ISNUMBER(SEARCH("PD",$AH9)),Data!X9*Constants!X$4,Data!X9*Constants!X$2)),"")</f>
        <v>2.5</v>
      </c>
      <c r="Y9">
        <f>IF(ISNUMBER(Data!Y9),IF($AC9&gt;0,Data!Y9*Constants!Y$3,IF(ISNUMBER(SEARCH("PD",$AH9)),Data!Y9*Constants!Y$4,Data!Y9*Constants!Y$2)),"")</f>
        <v>0.5</v>
      </c>
      <c r="Z9">
        <f>IF(ISNUMBER(Data!Z9),IF($AC9&gt;0,Data!Z9*Constants!Z$3,IF(ISNUMBER(SEARCH("PD",$AH9)),Data!Z9*Constants!Z$4,Data!Z9*Constants!Z$2)),"")</f>
        <v>2.5</v>
      </c>
      <c r="AB9">
        <f>IF(ISNUMBER(Data!AB9),IF($AC9&gt;0,Data!AB9*Constants!AB$3,IF(ISNUMBER(SEARCH("PD",$AH9)),Data!AB9*Constants!AB$4,Data!AB9*Constants!AB$2)),"")</f>
        <v>1600</v>
      </c>
      <c r="AE9">
        <f>IF(ISNUMBER(Data!AE9),IF($AC9&gt;0,Data!AE9*Constants!AE$3,IF(ISNUMBER(SEARCH("PD",$AH9)),Data!AE9*Constants!AE$4,Data!AE9*Constants!AE$2)),"")</f>
        <v>30</v>
      </c>
      <c r="AI9" t="s">
        <v>80</v>
      </c>
      <c r="AM9" t="s">
        <v>62</v>
      </c>
      <c r="AW9">
        <v>3</v>
      </c>
    </row>
    <row r="10" spans="1:49" ht="14.4" customHeight="1" x14ac:dyDescent="0.3">
      <c r="A10" t="s">
        <v>81</v>
      </c>
      <c r="B10" t="s">
        <v>82</v>
      </c>
      <c r="C10">
        <v>0</v>
      </c>
      <c r="E10">
        <v>100</v>
      </c>
      <c r="F10">
        <f>IF(ISNUMBER(Data!F10),IF($AC10&gt;0,Data!F10*Constants!F$3,IF(ISNUMBER(SEARCH("PD",$AH10)),Data!F10*Constants!F$4,Data!F10*Constants!F$2)),"")</f>
        <v>1000</v>
      </c>
      <c r="H10">
        <v>500</v>
      </c>
      <c r="J10">
        <v>10</v>
      </c>
      <c r="K10">
        <f>IF(ISNUMBER(Data!K10),IF($AC10&gt;0,Data!K10*Constants!K$3,IF(ISNUMBER(SEARCH("PD",$AH10)),Data!K10*Constants!K$4,Data!K10*Constants!K$2)),"")</f>
        <v>0</v>
      </c>
      <c r="L10">
        <v>1</v>
      </c>
      <c r="M10">
        <v>2</v>
      </c>
      <c r="N10">
        <v>0.1</v>
      </c>
      <c r="P10" t="s">
        <v>69</v>
      </c>
      <c r="Q10">
        <v>0</v>
      </c>
      <c r="S10">
        <v>0</v>
      </c>
      <c r="T10">
        <v>1</v>
      </c>
      <c r="U10">
        <v>1</v>
      </c>
      <c r="W10">
        <f>IF(ISNUMBER(Data!W10),IF($AC10&gt;0,Data!W10*Constants!W$3,IF(ISNUMBER(SEARCH("PD",$AH10)),Data!W10*Constants!W$4,Data!W10*Constants!W$2)),"")</f>
        <v>0</v>
      </c>
      <c r="X10">
        <f>IF(ISNUMBER(Data!X10),IF($AC10&gt;0,Data!X10*Constants!X$3,IF(ISNUMBER(SEARCH("PD",$AH10)),Data!X10*Constants!X$4,Data!X10*Constants!X$2)),"")</f>
        <v>0</v>
      </c>
      <c r="Y10">
        <f>IF(ISNUMBER(Data!Y10),IF($AC10&gt;0,Data!Y10*Constants!Y$3,IF(ISNUMBER(SEARCH("PD",$AH10)),Data!Y10*Constants!Y$4,Data!Y10*Constants!Y$2)),"")</f>
        <v>0</v>
      </c>
      <c r="Z10">
        <f>IF(ISNUMBER(Data!Z10),IF($AC10&gt;0,Data!Z10*Constants!Z$3,IF(ISNUMBER(SEARCH("PD",$AH10)),Data!Z10*Constants!Z$4,Data!Z10*Constants!Z$2)),"")</f>
        <v>0</v>
      </c>
      <c r="AB10">
        <f>IF(ISNUMBER(Data!AB10),IF($AC10&gt;0,Data!AB10*Constants!AB$3,IF(ISNUMBER(SEARCH("PD",$AH10)),Data!AB10*Constants!AB$4,Data!AB10*Constants!AB$2)),"")</f>
        <v>200</v>
      </c>
      <c r="AC10">
        <f>IF(ISNUMBER(SEARCH("PD",BE10)),Data!AC10*4,Data!AC10*2)</f>
        <v>40</v>
      </c>
      <c r="AD10">
        <f>IF(ISNUMBER(SEARCH("PD",BF10)),Data!AD10*4,Data!AD10*2)</f>
        <v>14</v>
      </c>
      <c r="AE10">
        <f>IF(ISNUMBER(Data!AE10),IF($AC10&gt;0,Data!AE10*Constants!AE$3,IF(ISNUMBER(SEARCH("PD",$AH10)),Data!AE10*Constants!AE$4,Data!AE10*Constants!AE$2)),"")</f>
        <v>75</v>
      </c>
      <c r="AH10" t="s">
        <v>83</v>
      </c>
      <c r="AI10" t="s">
        <v>84</v>
      </c>
      <c r="AM10" t="s">
        <v>85</v>
      </c>
      <c r="AV10" t="b">
        <v>1</v>
      </c>
      <c r="AW10">
        <v>3.2</v>
      </c>
    </row>
    <row r="11" spans="1:49" ht="14.4" customHeight="1" x14ac:dyDescent="0.3">
      <c r="A11" t="s">
        <v>86</v>
      </c>
      <c r="B11" t="s">
        <v>87</v>
      </c>
      <c r="C11">
        <v>2</v>
      </c>
      <c r="E11">
        <v>350</v>
      </c>
      <c r="F11">
        <f>IF(ISNUMBER(Data!F11),IF($AC11&gt;0,Data!F11*Constants!F$3,IF(ISNUMBER(SEARCH("PD",$AH11)),Data!F11*Constants!F$4,Data!F11*Constants!F$2)),"")</f>
        <v>3000</v>
      </c>
      <c r="H11">
        <v>300</v>
      </c>
      <c r="J11">
        <v>30</v>
      </c>
      <c r="K11">
        <f>IF(ISNUMBER(Data!K11),IF($AC11&gt;0,Data!K11*Constants!K$3,IF(ISNUMBER(SEARCH("PD",$AH11)),Data!K11*Constants!K$4,Data!K11*Constants!K$2)),"")</f>
        <v>15</v>
      </c>
      <c r="L11">
        <v>5</v>
      </c>
      <c r="M11">
        <v>30</v>
      </c>
      <c r="P11" t="s">
        <v>60</v>
      </c>
      <c r="Q11">
        <v>0</v>
      </c>
      <c r="S11">
        <v>0</v>
      </c>
      <c r="T11">
        <v>2</v>
      </c>
      <c r="U11">
        <v>5</v>
      </c>
      <c r="V11">
        <v>0.1</v>
      </c>
      <c r="W11">
        <f>IF(ISNUMBER(Data!W11),IF($AC11&gt;0,Data!W11*Constants!W$3,IF(ISNUMBER(SEARCH("PD",$AH11)),Data!W11*Constants!W$4,Data!W11*Constants!W$2)),"")</f>
        <v>0</v>
      </c>
      <c r="X11">
        <f>IF(ISNUMBER(Data!X11),IF($AC11&gt;0,Data!X11*Constants!X$3,IF(ISNUMBER(SEARCH("PD",$AH11)),Data!X11*Constants!X$4,Data!X11*Constants!X$2)),"")</f>
        <v>0</v>
      </c>
      <c r="Y11">
        <f>IF(ISNUMBER(Data!Y11),IF($AC11&gt;0,Data!Y11*Constants!Y$3,IF(ISNUMBER(SEARCH("PD",$AH11)),Data!Y11*Constants!Y$4,Data!Y11*Constants!Y$2)),"")</f>
        <v>0</v>
      </c>
      <c r="Z11">
        <f>IF(ISNUMBER(Data!Z11),IF($AC11&gt;0,Data!Z11*Constants!Z$3,IF(ISNUMBER(SEARCH("PD",$AH11)),Data!Z11*Constants!Z$4,Data!Z11*Constants!Z$2)),"")</f>
        <v>0</v>
      </c>
      <c r="AB11">
        <f>IF(ISNUMBER(Data!AB11),IF($AC11&gt;0,Data!AB11*Constants!AB$3,IF(ISNUMBER(SEARCH("PD",$AH11)),Data!AB11*Constants!AB$4,Data!AB11*Constants!AB$2)),"")</f>
        <v>80</v>
      </c>
      <c r="AC11">
        <f>IF(ISNUMBER(SEARCH("PD",BE11)),Data!AC11*4,Data!AC11*2)</f>
        <v>40</v>
      </c>
      <c r="AD11">
        <f>IF(ISNUMBER(SEARCH("PD",BF11)),Data!AD11*4,Data!AD11*2)</f>
        <v>120</v>
      </c>
      <c r="AE11">
        <f>IF(ISNUMBER(Data!AE11),IF($AC11&gt;0,Data!AE11*Constants!AE$3,IF(ISNUMBER(SEARCH("PD",$AH11)),Data!AE11*Constants!AE$4,Data!AE11*Constants!AE$2)),"")</f>
        <v>37.5</v>
      </c>
      <c r="AH11" t="s">
        <v>88</v>
      </c>
      <c r="AI11" t="s">
        <v>84</v>
      </c>
      <c r="AM11" t="s">
        <v>89</v>
      </c>
      <c r="AV11" t="b">
        <v>1</v>
      </c>
      <c r="AW11">
        <v>3.4</v>
      </c>
    </row>
    <row r="12" spans="1:49" ht="14.4" customHeight="1" x14ac:dyDescent="0.3">
      <c r="A12" t="s">
        <v>90</v>
      </c>
      <c r="B12" t="s">
        <v>91</v>
      </c>
      <c r="C12">
        <v>1</v>
      </c>
      <c r="E12">
        <v>200</v>
      </c>
      <c r="F12">
        <f>IF(ISNUMBER(Data!F12),IF($AC12&gt;0,Data!F12*Constants!F$3,IF(ISNUMBER(SEARCH("PD",$AH12)),Data!F12*Constants!F$4,Data!F12*Constants!F$2)),"")</f>
        <v>4000</v>
      </c>
      <c r="H12">
        <v>400</v>
      </c>
      <c r="J12">
        <v>50</v>
      </c>
      <c r="K12">
        <f>IF(ISNUMBER(Data!K12),IF($AC12&gt;0,Data!K12*Constants!K$3,IF(ISNUMBER(SEARCH("PD",$AH12)),Data!K12*Constants!K$4,Data!K12*Constants!K$2)),"")</f>
        <v>15</v>
      </c>
      <c r="L12">
        <v>4</v>
      </c>
      <c r="M12">
        <v>10</v>
      </c>
      <c r="P12" t="s">
        <v>60</v>
      </c>
      <c r="Q12">
        <v>0</v>
      </c>
      <c r="S12">
        <v>0</v>
      </c>
      <c r="T12">
        <v>1</v>
      </c>
      <c r="U12">
        <v>1</v>
      </c>
      <c r="W12">
        <f>IF(ISNUMBER(Data!W12),IF($AC12&gt;0,Data!W12*Constants!W$3,IF(ISNUMBER(SEARCH("PD",$AH12)),Data!W12*Constants!W$4,Data!W12*Constants!W$2)),"")</f>
        <v>0</v>
      </c>
      <c r="X12">
        <f>IF(ISNUMBER(Data!X12),IF($AC12&gt;0,Data!X12*Constants!X$3,IF(ISNUMBER(SEARCH("PD",$AH12)),Data!X12*Constants!X$4,Data!X12*Constants!X$2)),"")</f>
        <v>0</v>
      </c>
      <c r="Y12">
        <f>IF(ISNUMBER(Data!Y12),IF($AC12&gt;0,Data!Y12*Constants!Y$3,IF(ISNUMBER(SEARCH("PD",$AH12)),Data!Y12*Constants!Y$4,Data!Y12*Constants!Y$2)),"")</f>
        <v>0</v>
      </c>
      <c r="Z12">
        <f>IF(ISNUMBER(Data!Z12),IF($AC12&gt;0,Data!Z12*Constants!Z$3,IF(ISNUMBER(SEARCH("PD",$AH12)),Data!Z12*Constants!Z$4,Data!Z12*Constants!Z$2)),"")</f>
        <v>0</v>
      </c>
      <c r="AB12">
        <f>IF(ISNUMBER(Data!AB12),IF($AC12&gt;0,Data!AB12*Constants!AB$3,IF(ISNUMBER(SEARCH("PD",$AH12)),Data!AB12*Constants!AB$4,Data!AB12*Constants!AB$2)),"")</f>
        <v>680</v>
      </c>
      <c r="AC12">
        <f>IF(ISNUMBER(SEARCH("PD",BE12)),Data!AC12*4,Data!AC12*2)</f>
        <v>40</v>
      </c>
      <c r="AD12">
        <f>IF(ISNUMBER(SEARCH("PD",BF12)),Data!AD12*4,Data!AD12*2)</f>
        <v>50</v>
      </c>
      <c r="AE12">
        <f>IF(ISNUMBER(Data!AE12),IF($AC12&gt;0,Data!AE12*Constants!AE$3,IF(ISNUMBER(SEARCH("PD",$AH12)),Data!AE12*Constants!AE$4,Data!AE12*Constants!AE$2)),"")</f>
        <v>75</v>
      </c>
      <c r="AH12" t="s">
        <v>92</v>
      </c>
      <c r="AI12" t="s">
        <v>93</v>
      </c>
      <c r="AM12" t="s">
        <v>89</v>
      </c>
      <c r="AV12" t="b">
        <v>1</v>
      </c>
      <c r="AW12">
        <v>3.5</v>
      </c>
    </row>
    <row r="13" spans="1:49" ht="14.4" customHeight="1" x14ac:dyDescent="0.3">
      <c r="A13" t="s">
        <v>94</v>
      </c>
      <c r="B13" t="s">
        <v>95</v>
      </c>
      <c r="C13">
        <v>3</v>
      </c>
      <c r="D13">
        <v>0.3</v>
      </c>
      <c r="E13">
        <v>800</v>
      </c>
      <c r="F13">
        <f>IF(ISNUMBER(Data!F13),IF($AC13&gt;0,Data!F13*Constants!F$3,IF(ISNUMBER(SEARCH("PD",$AH13)),Data!F13*Constants!F$4,Data!F13*Constants!F$2)),"")</f>
        <v>1400</v>
      </c>
      <c r="H13">
        <v>50</v>
      </c>
      <c r="J13">
        <v>1</v>
      </c>
      <c r="K13">
        <f>IF(ISNUMBER(Data!K13),IF($AC13&gt;0,Data!K13*Constants!K$3,IF(ISNUMBER(SEARCH("PD",$AH13)),Data!K13*Constants!K$4,Data!K13*Constants!K$2)),"")</f>
        <v>20</v>
      </c>
      <c r="L13">
        <v>8</v>
      </c>
      <c r="P13" t="s">
        <v>51</v>
      </c>
      <c r="Q13">
        <v>40</v>
      </c>
      <c r="S13">
        <v>0</v>
      </c>
      <c r="T13">
        <v>4.3</v>
      </c>
      <c r="U13">
        <v>15</v>
      </c>
      <c r="V13">
        <v>0.05</v>
      </c>
      <c r="W13">
        <f>IF(ISNUMBER(Data!W13),IF($AC13&gt;0,Data!W13*Constants!W$3,IF(ISNUMBER(SEARCH("PD",$AH13)),Data!W13*Constants!W$4,Data!W13*Constants!W$2)),"")</f>
        <v>0</v>
      </c>
      <c r="X13">
        <f>IF(ISNUMBER(Data!X13),IF($AC13&gt;0,Data!X13*Constants!X$3,IF(ISNUMBER(SEARCH("PD",$AH13)),Data!X13*Constants!X$4,Data!X13*Constants!X$2)),"")</f>
        <v>5</v>
      </c>
      <c r="Y13">
        <f>IF(ISNUMBER(Data!Y13),IF($AC13&gt;0,Data!Y13*Constants!Y$3,IF(ISNUMBER(SEARCH("PD",$AH13)),Data!Y13*Constants!Y$4,Data!Y13*Constants!Y$2)),"")</f>
        <v>0.33</v>
      </c>
      <c r="Z13">
        <f>IF(ISNUMBER(Data!Z13),IF($AC13&gt;0,Data!Z13*Constants!Z$3,IF(ISNUMBER(SEARCH("PD",$AH13)),Data!Z13*Constants!Z$4,Data!Z13*Constants!Z$2)),"")</f>
        <v>2.5</v>
      </c>
      <c r="AB13">
        <f>IF(ISNUMBER(Data!AB13),IF($AC13&gt;0,Data!AB13*Constants!AB$3,IF(ISNUMBER(SEARCH("PD",$AH13)),Data!AB13*Constants!AB$4,Data!AB13*Constants!AB$2)),"")</f>
        <v>2400</v>
      </c>
      <c r="AE13">
        <f>IF(ISNUMBER(Data!AE13),IF($AC13&gt;0,Data!AE13*Constants!AE$3,IF(ISNUMBER(SEARCH("PD",$AH13)),Data!AE13*Constants!AE$4,Data!AE13*Constants!AE$2)),"")</f>
        <v>10</v>
      </c>
      <c r="AI13" t="s">
        <v>96</v>
      </c>
      <c r="AM13" t="s">
        <v>74</v>
      </c>
      <c r="AW13">
        <v>3.65</v>
      </c>
    </row>
    <row r="14" spans="1:49" ht="14.4" customHeight="1" x14ac:dyDescent="0.3">
      <c r="A14" t="s">
        <v>97</v>
      </c>
      <c r="B14" t="s">
        <v>98</v>
      </c>
      <c r="C14">
        <v>2</v>
      </c>
      <c r="D14">
        <v>0.5</v>
      </c>
      <c r="E14">
        <v>600</v>
      </c>
      <c r="F14">
        <f>IF(ISNUMBER(Data!F14),IF($AC14&gt;0,Data!F14*Constants!F$3,IF(ISNUMBER(SEARCH("PD",$AH14)),Data!F14*Constants!F$4,Data!F14*Constants!F$2)),"")</f>
        <v>1400</v>
      </c>
      <c r="H14">
        <v>100</v>
      </c>
      <c r="J14">
        <v>10</v>
      </c>
      <c r="K14">
        <f>IF(ISNUMBER(Data!K14),IF($AC14&gt;0,Data!K14*Constants!K$3,IF(ISNUMBER(SEARCH("PD",$AH14)),Data!K14*Constants!K$4,Data!K14*Constants!K$2)),"")</f>
        <v>30</v>
      </c>
      <c r="L14">
        <v>8</v>
      </c>
      <c r="P14" t="s">
        <v>51</v>
      </c>
      <c r="Q14">
        <v>90</v>
      </c>
      <c r="S14">
        <v>0.6</v>
      </c>
      <c r="T14">
        <v>0</v>
      </c>
      <c r="U14">
        <v>1</v>
      </c>
      <c r="W14" t="str">
        <f>IF(ISNUMBER(Data!W14),IF($AC14&gt;0,Data!W14*Constants!W$3,IF(ISNUMBER(SEARCH("PD",$AH14)),Data!W14*Constants!W$4,Data!W14*Constants!W$2)),"")</f>
        <v/>
      </c>
      <c r="X14" t="str">
        <f>IF(ISNUMBER(Data!X14),IF($AC14&gt;0,Data!X14*Constants!X$3,IF(ISNUMBER(SEARCH("PD",$AH14)),Data!X14*Constants!X$4,Data!X14*Constants!X$2)),"")</f>
        <v/>
      </c>
      <c r="Y14" t="str">
        <f>IF(ISNUMBER(Data!Y14),IF($AC14&gt;0,Data!Y14*Constants!Y$3,IF(ISNUMBER(SEARCH("PD",$AH14)),Data!Y14*Constants!Y$4,Data!Y14*Constants!Y$2)),"")</f>
        <v/>
      </c>
      <c r="Z14" t="str">
        <f>IF(ISNUMBER(Data!Z14),IF($AC14&gt;0,Data!Z14*Constants!Z$3,IF(ISNUMBER(SEARCH("PD",$AH14)),Data!Z14*Constants!Z$4,Data!Z14*Constants!Z$2)),"")</f>
        <v/>
      </c>
      <c r="AB14">
        <f>IF(ISNUMBER(Data!AB14),IF($AC14&gt;0,Data!AB14*Constants!AB$3,IF(ISNUMBER(SEARCH("PD",$AH14)),Data!AB14*Constants!AB$4,Data!AB14*Constants!AB$2)),"")</f>
        <v>2000</v>
      </c>
      <c r="AE14">
        <f>IF(ISNUMBER(Data!AE14),IF($AC14&gt;0,Data!AE14*Constants!AE$3,IF(ISNUMBER(SEARCH("PD",$AH14)),Data!AE14*Constants!AE$4,Data!AE14*Constants!AE$2)),"")</f>
        <v>50</v>
      </c>
      <c r="AI14" t="s">
        <v>99</v>
      </c>
      <c r="AM14" t="s">
        <v>74</v>
      </c>
      <c r="AW14">
        <v>3.75</v>
      </c>
    </row>
    <row r="15" spans="1:49" ht="14.4" customHeight="1" x14ac:dyDescent="0.3">
      <c r="A15" t="s">
        <v>100</v>
      </c>
      <c r="B15" t="s">
        <v>101</v>
      </c>
      <c r="C15">
        <v>0</v>
      </c>
      <c r="E15">
        <v>700</v>
      </c>
      <c r="F15">
        <f>IF(ISNUMBER(Data!F15),IF($AC15&gt;0,Data!F15*Constants!F$3,IF(ISNUMBER(SEARCH("PD",$AH15)),Data!F15*Constants!F$4,Data!F15*Constants!F$2)),"")</f>
        <v>1400</v>
      </c>
      <c r="H15">
        <v>100</v>
      </c>
      <c r="J15">
        <v>1</v>
      </c>
      <c r="K15">
        <f>IF(ISNUMBER(Data!K15),IF($AC15&gt;0,Data!K15*Constants!K$3,IF(ISNUMBER(SEARCH("PD",$AH15)),Data!K15*Constants!K$4,Data!K15*Constants!K$2)),"")</f>
        <v>25</v>
      </c>
      <c r="L15">
        <v>6</v>
      </c>
      <c r="P15" t="s">
        <v>69</v>
      </c>
      <c r="Q15">
        <v>30</v>
      </c>
      <c r="S15">
        <v>0</v>
      </c>
      <c r="T15">
        <v>3</v>
      </c>
      <c r="U15">
        <v>20</v>
      </c>
      <c r="V15">
        <v>0.05</v>
      </c>
      <c r="W15">
        <f>IF(ISNUMBER(Data!W15),IF($AC15&gt;0,Data!W15*Constants!W$3,IF(ISNUMBER(SEARCH("PD",$AH15)),Data!W15*Constants!W$4,Data!W15*Constants!W$2)),"")</f>
        <v>0</v>
      </c>
      <c r="X15">
        <f>IF(ISNUMBER(Data!X15),IF($AC15&gt;0,Data!X15*Constants!X$3,IF(ISNUMBER(SEARCH("PD",$AH15)),Data!X15*Constants!X$4,Data!X15*Constants!X$2)),"")</f>
        <v>3.5</v>
      </c>
      <c r="Y15">
        <f>IF(ISNUMBER(Data!Y15),IF($AC15&gt;0,Data!Y15*Constants!Y$3,IF(ISNUMBER(SEARCH("PD",$AH15)),Data!Y15*Constants!Y$4,Data!Y15*Constants!Y$2)),"")</f>
        <v>0.5</v>
      </c>
      <c r="Z15">
        <f>IF(ISNUMBER(Data!Z15),IF($AC15&gt;0,Data!Z15*Constants!Z$3,IF(ISNUMBER(SEARCH("PD",$AH15)),Data!Z15*Constants!Z$4,Data!Z15*Constants!Z$2)),"")</f>
        <v>10</v>
      </c>
      <c r="AB15">
        <f>IF(ISNUMBER(Data!AB15),IF($AC15&gt;0,Data!AB15*Constants!AB$3,IF(ISNUMBER(SEARCH("PD",$AH15)),Data!AB15*Constants!AB$4,Data!AB15*Constants!AB$2)),"")</f>
        <v>1600</v>
      </c>
      <c r="AE15">
        <f>IF(ISNUMBER(Data!AE15),IF($AC15&gt;0,Data!AE15*Constants!AE$3,IF(ISNUMBER(SEARCH("PD",$AH15)),Data!AE15*Constants!AE$4,Data!AE15*Constants!AE$2)),"")</f>
        <v>30</v>
      </c>
      <c r="AI15" t="s">
        <v>102</v>
      </c>
      <c r="AM15" t="s">
        <v>103</v>
      </c>
      <c r="AW15">
        <v>3.8</v>
      </c>
    </row>
    <row r="16" spans="1:49" ht="14.4" customHeight="1" x14ac:dyDescent="0.3">
      <c r="A16" t="s">
        <v>104</v>
      </c>
      <c r="B16" t="s">
        <v>105</v>
      </c>
      <c r="C16">
        <v>2</v>
      </c>
      <c r="E16">
        <v>1200</v>
      </c>
      <c r="F16">
        <f>IF(ISNUMBER(Data!F16),IF($AC16&gt;0,Data!F16*Constants!F$3,IF(ISNUMBER(SEARCH("PD",$AH16)),Data!F16*Constants!F$4,Data!F16*Constants!F$2)),"")</f>
        <v>1350</v>
      </c>
      <c r="H16">
        <v>40</v>
      </c>
      <c r="J16">
        <v>3</v>
      </c>
      <c r="K16">
        <f>IF(ISNUMBER(Data!K16),IF($AC16&gt;0,Data!K16*Constants!K$3,IF(ISNUMBER(SEARCH("PD",$AH16)),Data!K16*Constants!K$4,Data!K16*Constants!K$2)),"")</f>
        <v>40</v>
      </c>
      <c r="L16">
        <v>10</v>
      </c>
      <c r="P16" t="s">
        <v>51</v>
      </c>
      <c r="Q16">
        <v>15</v>
      </c>
      <c r="S16">
        <v>0</v>
      </c>
      <c r="T16">
        <v>0.2</v>
      </c>
      <c r="U16">
        <v>4</v>
      </c>
      <c r="V16">
        <v>0.1</v>
      </c>
      <c r="W16">
        <f>IF(ISNUMBER(Data!W16),IF($AC16&gt;0,Data!W16*Constants!W$3,IF(ISNUMBER(SEARCH("PD",$AH16)),Data!W16*Constants!W$4,Data!W16*Constants!W$2)),"")</f>
        <v>0</v>
      </c>
      <c r="X16">
        <f>IF(ISNUMBER(Data!X16),IF($AC16&gt;0,Data!X16*Constants!X$3,IF(ISNUMBER(SEARCH("PD",$AH16)),Data!X16*Constants!X$4,Data!X16*Constants!X$2)),"")</f>
        <v>1.6666666666666665</v>
      </c>
      <c r="Y16">
        <f>IF(ISNUMBER(Data!Y16),IF($AC16&gt;0,Data!Y16*Constants!Y$3,IF(ISNUMBER(SEARCH("PD",$AH16)),Data!Y16*Constants!Y$4,Data!Y16*Constants!Y$2)),"")</f>
        <v>0.33333333333333331</v>
      </c>
      <c r="Z16">
        <f>IF(ISNUMBER(Data!Z16),IF($AC16&gt;0,Data!Z16*Constants!Z$3,IF(ISNUMBER(SEARCH("PD",$AH16)),Data!Z16*Constants!Z$4,Data!Z16*Constants!Z$2)),"")</f>
        <v>5</v>
      </c>
      <c r="AB16">
        <f>IF(ISNUMBER(Data!AB16),IF($AC16&gt;0,Data!AB16*Constants!AB$3,IF(ISNUMBER(SEARCH("PD",$AH16)),Data!AB16*Constants!AB$4,Data!AB16*Constants!AB$2)),"")</f>
        <v>2100</v>
      </c>
      <c r="AE16">
        <f>IF(ISNUMBER(Data!AE16),IF($AC16&gt;0,Data!AE16*Constants!AE$3,IF(ISNUMBER(SEARCH("PD",$AH16)),Data!AE16*Constants!AE$4,Data!AE16*Constants!AE$2)),"")</f>
        <v>30</v>
      </c>
      <c r="AH16" t="s">
        <v>52</v>
      </c>
      <c r="AI16" t="s">
        <v>106</v>
      </c>
      <c r="AM16" t="s">
        <v>54</v>
      </c>
      <c r="AW16">
        <v>3.85</v>
      </c>
    </row>
    <row r="17" spans="1:49" ht="14.4" customHeight="1" x14ac:dyDescent="0.3">
      <c r="A17" t="s">
        <v>107</v>
      </c>
      <c r="B17" t="s">
        <v>108</v>
      </c>
      <c r="C17">
        <v>0</v>
      </c>
      <c r="E17">
        <v>600</v>
      </c>
      <c r="F17">
        <f>IF(ISNUMBER(Data!F17),IF($AC17&gt;0,Data!F17*Constants!F$3,IF(ISNUMBER(SEARCH("PD",$AH17)),Data!F17*Constants!F$4,Data!F17*Constants!F$2)),"")</f>
        <v>1400</v>
      </c>
      <c r="H17">
        <v>110</v>
      </c>
      <c r="J17">
        <v>12</v>
      </c>
      <c r="K17">
        <f>IF(ISNUMBER(Data!K17),IF($AC17&gt;0,Data!K17*Constants!K$3,IF(ISNUMBER(SEARCH("PD",$AH17)),Data!K17*Constants!K$4,Data!K17*Constants!K$2)),"")</f>
        <v>30</v>
      </c>
      <c r="L17">
        <v>7</v>
      </c>
      <c r="P17" t="s">
        <v>60</v>
      </c>
      <c r="Q17">
        <v>90</v>
      </c>
      <c r="S17">
        <v>0</v>
      </c>
      <c r="T17">
        <v>0.7</v>
      </c>
      <c r="U17">
        <v>2</v>
      </c>
      <c r="V17">
        <v>0.3</v>
      </c>
      <c r="W17">
        <f>IF(ISNUMBER(Data!W17),IF($AC17&gt;0,Data!W17*Constants!W$3,IF(ISNUMBER(SEARCH("PD",$AH17)),Data!W17*Constants!W$4,Data!W17*Constants!W$2)),"")</f>
        <v>0</v>
      </c>
      <c r="X17">
        <f>IF(ISNUMBER(Data!X17),IF($AC17&gt;0,Data!X17*Constants!X$3,IF(ISNUMBER(SEARCH("PD",$AH17)),Data!X17*Constants!X$4,Data!X17*Constants!X$2)),"")</f>
        <v>10</v>
      </c>
      <c r="Y17">
        <f>IF(ISNUMBER(Data!Y17),IF($AC17&gt;0,Data!Y17*Constants!Y$3,IF(ISNUMBER(SEARCH("PD",$AH17)),Data!Y17*Constants!Y$4,Data!Y17*Constants!Y$2)),"")</f>
        <v>2.5</v>
      </c>
      <c r="Z17">
        <f>IF(ISNUMBER(Data!Z17),IF($AC17&gt;0,Data!Z17*Constants!Z$3,IF(ISNUMBER(SEARCH("PD",$AH17)),Data!Z17*Constants!Z$4,Data!Z17*Constants!Z$2)),"")</f>
        <v>2.5</v>
      </c>
      <c r="AB17">
        <f>IF(ISNUMBER(Data!AB17),IF($AC17&gt;0,Data!AB17*Constants!AB$3,IF(ISNUMBER(SEARCH("PD",$AH17)),Data!AB17*Constants!AB$4,Data!AB17*Constants!AB$2)),"")</f>
        <v>1000</v>
      </c>
      <c r="AE17">
        <f>IF(ISNUMBER(Data!AE17),IF($AC17&gt;0,Data!AE17*Constants!AE$3,IF(ISNUMBER(SEARCH("PD",$AH17)),Data!AE17*Constants!AE$4,Data!AE17*Constants!AE$2)),"")</f>
        <v>30</v>
      </c>
      <c r="AI17" t="s">
        <v>109</v>
      </c>
      <c r="AM17" t="s">
        <v>62</v>
      </c>
      <c r="AW17">
        <v>3.9</v>
      </c>
    </row>
    <row r="18" spans="1:49" ht="14.4" customHeight="1" x14ac:dyDescent="0.3">
      <c r="A18" t="s">
        <v>110</v>
      </c>
      <c r="B18" t="s">
        <v>111</v>
      </c>
      <c r="C18">
        <v>1</v>
      </c>
      <c r="E18">
        <v>1000</v>
      </c>
      <c r="F18">
        <f>IF(ISNUMBER(Data!F18),IF($AC18&gt;0,Data!F18*Constants!F$3,IF(ISNUMBER(SEARCH("PD",$AH18)),Data!F18*Constants!F$4,Data!F18*Constants!F$2)),"")</f>
        <v>1500</v>
      </c>
      <c r="H18">
        <v>200</v>
      </c>
      <c r="J18">
        <v>10</v>
      </c>
      <c r="K18">
        <f>IF(ISNUMBER(Data!K18),IF($AC18&gt;0,Data!K18*Constants!K$3,IF(ISNUMBER(SEARCH("PD",$AH18)),Data!K18*Constants!K$4,Data!K18*Constants!K$2)),"")</f>
        <v>40</v>
      </c>
      <c r="L18">
        <v>8</v>
      </c>
      <c r="P18" t="s">
        <v>69</v>
      </c>
      <c r="Q18">
        <v>50</v>
      </c>
      <c r="S18">
        <v>0</v>
      </c>
      <c r="T18">
        <v>1</v>
      </c>
      <c r="U18">
        <v>1</v>
      </c>
      <c r="W18">
        <f>IF(ISNUMBER(Data!W18),IF($AC18&gt;0,Data!W18*Constants!W$3,IF(ISNUMBER(SEARCH("PD",$AH18)),Data!W18*Constants!W$4,Data!W18*Constants!W$2)),"")</f>
        <v>0</v>
      </c>
      <c r="X18">
        <f>IF(ISNUMBER(Data!X18),IF($AC18&gt;0,Data!X18*Constants!X$3,IF(ISNUMBER(SEARCH("PD",$AH18)),Data!X18*Constants!X$4,Data!X18*Constants!X$2)),"")</f>
        <v>3.333333333333333</v>
      </c>
      <c r="Y18">
        <f>IF(ISNUMBER(Data!Y18),IF($AC18&gt;0,Data!Y18*Constants!Y$3,IF(ISNUMBER(SEARCH("PD",$AH18)),Data!Y18*Constants!Y$4,Data!Y18*Constants!Y$2)),"")</f>
        <v>0.66666666666666663</v>
      </c>
      <c r="Z18">
        <f>IF(ISNUMBER(Data!Z18),IF($AC18&gt;0,Data!Z18*Constants!Z$3,IF(ISNUMBER(SEARCH("PD",$AH18)),Data!Z18*Constants!Z$4,Data!Z18*Constants!Z$2)),"")</f>
        <v>3.333333333333333</v>
      </c>
      <c r="AB18">
        <f>IF(ISNUMBER(Data!AB18),IF($AC18&gt;0,Data!AB18*Constants!AB$3,IF(ISNUMBER(SEARCH("PD",$AH18)),Data!AB18*Constants!AB$4,Data!AB18*Constants!AB$2)),"")</f>
        <v>2100</v>
      </c>
      <c r="AE18">
        <f>IF(ISNUMBER(Data!AE18),IF($AC18&gt;0,Data!AE18*Constants!AE$3,IF(ISNUMBER(SEARCH("PD",$AH18)),Data!AE18*Constants!AE$4,Data!AE18*Constants!AE$2)),"")</f>
        <v>30</v>
      </c>
      <c r="AH18" t="s">
        <v>52</v>
      </c>
      <c r="AI18" t="s">
        <v>112</v>
      </c>
      <c r="AM18" t="s">
        <v>113</v>
      </c>
      <c r="AW18">
        <v>4</v>
      </c>
    </row>
    <row r="19" spans="1:49" ht="14.4" customHeight="1" x14ac:dyDescent="0.3">
      <c r="A19" t="s">
        <v>114</v>
      </c>
      <c r="B19" t="s">
        <v>115</v>
      </c>
      <c r="C19">
        <v>0</v>
      </c>
      <c r="E19">
        <v>800</v>
      </c>
      <c r="F19">
        <f>IF(ISNUMBER(Data!F19),IF($AC19&gt;0,Data!F19*Constants!F$3,IF(ISNUMBER(SEARCH("PD",$AH19)),Data!F19*Constants!F$4,Data!F19*Constants!F$2)),"")</f>
        <v>1400</v>
      </c>
      <c r="H19">
        <v>150</v>
      </c>
      <c r="J19">
        <v>10</v>
      </c>
      <c r="K19">
        <f>IF(ISNUMBER(Data!K19),IF($AC19&gt;0,Data!K19*Constants!K$3,IF(ISNUMBER(SEARCH("PD",$AH19)),Data!K19*Constants!K$4,Data!K19*Constants!K$2)),"")</f>
        <v>12</v>
      </c>
      <c r="L19">
        <v>8</v>
      </c>
      <c r="P19" t="s">
        <v>51</v>
      </c>
      <c r="Q19">
        <v>120</v>
      </c>
      <c r="S19">
        <v>0</v>
      </c>
      <c r="T19">
        <v>1</v>
      </c>
      <c r="U19">
        <v>1</v>
      </c>
      <c r="W19">
        <f>IF(ISNUMBER(Data!W19),IF($AC19&gt;0,Data!W19*Constants!W$3,IF(ISNUMBER(SEARCH("PD",$AH19)),Data!W19*Constants!W$4,Data!W19*Constants!W$2)),"")</f>
        <v>0</v>
      </c>
      <c r="X19">
        <f>IF(ISNUMBER(Data!X19),IF($AC19&gt;0,Data!X19*Constants!X$3,IF(ISNUMBER(SEARCH("PD",$AH19)),Data!X19*Constants!X$4,Data!X19*Constants!X$2)),"")</f>
        <v>7.5</v>
      </c>
      <c r="Y19">
        <f>IF(ISNUMBER(Data!Y19),IF($AC19&gt;0,Data!Y19*Constants!Y$3,IF(ISNUMBER(SEARCH("PD",$AH19)),Data!Y19*Constants!Y$4,Data!Y19*Constants!Y$2)),"")</f>
        <v>2.5</v>
      </c>
      <c r="Z19">
        <f>IF(ISNUMBER(Data!Z19),IF($AC19&gt;0,Data!Z19*Constants!Z$3,IF(ISNUMBER(SEARCH("PD",$AH19)),Data!Z19*Constants!Z$4,Data!Z19*Constants!Z$2)),"")</f>
        <v>5</v>
      </c>
      <c r="AB19">
        <f>IF(ISNUMBER(Data!AB19),IF($AC19&gt;0,Data!AB19*Constants!AB$3,IF(ISNUMBER(SEARCH("PD",$AH19)),Data!AB19*Constants!AB$4,Data!AB19*Constants!AB$2)),"")</f>
        <v>1600</v>
      </c>
      <c r="AE19">
        <f>IF(ISNUMBER(Data!AE19),IF($AC19&gt;0,Data!AE19*Constants!AE$3,IF(ISNUMBER(SEARCH("PD",$AH19)),Data!AE19*Constants!AE$4,Data!AE19*Constants!AE$2)),"")</f>
        <v>30</v>
      </c>
      <c r="AI19" t="s">
        <v>116</v>
      </c>
      <c r="AM19" t="s">
        <v>74</v>
      </c>
      <c r="AW19">
        <v>4.125</v>
      </c>
    </row>
    <row r="20" spans="1:49" ht="14.4" customHeight="1" x14ac:dyDescent="0.3">
      <c r="A20" t="s">
        <v>117</v>
      </c>
      <c r="B20" t="s">
        <v>118</v>
      </c>
      <c r="C20">
        <v>2</v>
      </c>
      <c r="E20">
        <v>1400</v>
      </c>
      <c r="F20">
        <f>IF(ISNUMBER(Data!F20),IF($AC20&gt;0,Data!F20*Constants!F$3,IF(ISNUMBER(SEARCH("PD",$AH20)),Data!F20*Constants!F$4,Data!F20*Constants!F$2)),"")</f>
        <v>1200</v>
      </c>
      <c r="H20">
        <v>150</v>
      </c>
      <c r="J20">
        <v>10</v>
      </c>
      <c r="K20">
        <f>IF(ISNUMBER(Data!K20),IF($AC20&gt;0,Data!K20*Constants!K$3,IF(ISNUMBER(SEARCH("PD",$AH20)),Data!K20*Constants!K$4,Data!K20*Constants!K$2)),"")</f>
        <v>60</v>
      </c>
      <c r="L20">
        <v>12</v>
      </c>
      <c r="P20" t="s">
        <v>69</v>
      </c>
      <c r="Q20">
        <v>50</v>
      </c>
      <c r="S20">
        <v>0</v>
      </c>
      <c r="T20">
        <v>0.33</v>
      </c>
      <c r="U20">
        <v>1</v>
      </c>
      <c r="W20">
        <f>IF(ISNUMBER(Data!W20),IF($AC20&gt;0,Data!W20*Constants!W$3,IF(ISNUMBER(SEARCH("PD",$AH20)),Data!W20*Constants!W$4,Data!W20*Constants!W$2)),"")</f>
        <v>0</v>
      </c>
      <c r="X20">
        <f>IF(ISNUMBER(Data!X20),IF($AC20&gt;0,Data!X20*Constants!X$3,IF(ISNUMBER(SEARCH("PD",$AH20)),Data!X20*Constants!X$4,Data!X20*Constants!X$2)),"")</f>
        <v>3.333333333333333</v>
      </c>
      <c r="Y20">
        <f>IF(ISNUMBER(Data!Y20),IF($AC20&gt;0,Data!Y20*Constants!Y$3,IF(ISNUMBER(SEARCH("PD",$AH20)),Data!Y20*Constants!Y$4,Data!Y20*Constants!Y$2)),"")</f>
        <v>0.66666666666666663</v>
      </c>
      <c r="Z20">
        <f>IF(ISNUMBER(Data!Z20),IF($AC20&gt;0,Data!Z20*Constants!Z$3,IF(ISNUMBER(SEARCH("PD",$AH20)),Data!Z20*Constants!Z$4,Data!Z20*Constants!Z$2)),"")</f>
        <v>3.333333333333333</v>
      </c>
      <c r="AB20">
        <f>IF(ISNUMBER(Data!AB20),IF($AC20&gt;0,Data!AB20*Constants!AB$3,IF(ISNUMBER(SEARCH("PD",$AH20)),Data!AB20*Constants!AB$4,Data!AB20*Constants!AB$2)),"")</f>
        <v>2100</v>
      </c>
      <c r="AE20">
        <f>IF(ISNUMBER(Data!AE20),IF($AC20&gt;0,Data!AE20*Constants!AE$3,IF(ISNUMBER(SEARCH("PD",$AH20)),Data!AE20*Constants!AE$4,Data!AE20*Constants!AE$2)),"")</f>
        <v>30</v>
      </c>
      <c r="AH20" t="s">
        <v>52</v>
      </c>
      <c r="AI20" t="s">
        <v>119</v>
      </c>
      <c r="AM20" t="s">
        <v>113</v>
      </c>
      <c r="AW20">
        <v>4.25</v>
      </c>
    </row>
    <row r="21" spans="1:49" ht="14.4" customHeight="1" x14ac:dyDescent="0.3">
      <c r="A21" t="s">
        <v>120</v>
      </c>
      <c r="B21" t="s">
        <v>121</v>
      </c>
      <c r="C21">
        <v>1</v>
      </c>
      <c r="E21">
        <v>1000</v>
      </c>
      <c r="F21">
        <f>IF(ISNUMBER(Data!F21),IF($AC21&gt;0,Data!F21*Constants!F$3,IF(ISNUMBER(SEARCH("PD",$AH21)),Data!F21*Constants!F$4,Data!F21*Constants!F$2)),"")</f>
        <v>900</v>
      </c>
      <c r="H21">
        <v>75</v>
      </c>
      <c r="J21">
        <v>3</v>
      </c>
      <c r="K21">
        <f>IF(ISNUMBER(Data!K21),IF($AC21&gt;0,Data!K21*Constants!K$3,IF(ISNUMBER(SEARCH("PD",$AH21)),Data!K21*Constants!K$4,Data!K21*Constants!K$2)),"")</f>
        <v>30</v>
      </c>
      <c r="L21">
        <v>10</v>
      </c>
      <c r="P21" t="s">
        <v>60</v>
      </c>
      <c r="Q21">
        <v>60</v>
      </c>
      <c r="S21">
        <v>0</v>
      </c>
      <c r="T21">
        <v>0.15</v>
      </c>
      <c r="U21">
        <v>1</v>
      </c>
      <c r="W21">
        <f>IF(ISNUMBER(Data!W21),IF($AC21&gt;0,Data!W21*Constants!W$3,IF(ISNUMBER(SEARCH("PD",$AH21)),Data!W21*Constants!W$4,Data!W21*Constants!W$2)),"")</f>
        <v>0</v>
      </c>
      <c r="X21">
        <f>IF(ISNUMBER(Data!X21),IF($AC21&gt;0,Data!X21*Constants!X$3,IF(ISNUMBER(SEARCH("PD",$AH21)),Data!X21*Constants!X$4,Data!X21*Constants!X$2)),"")</f>
        <v>10</v>
      </c>
      <c r="Y21">
        <f>IF(ISNUMBER(Data!Y21),IF($AC21&gt;0,Data!Y21*Constants!Y$3,IF(ISNUMBER(SEARCH("PD",$AH21)),Data!Y21*Constants!Y$4,Data!Y21*Constants!Y$2)),"")</f>
        <v>0.5</v>
      </c>
      <c r="Z21">
        <f>IF(ISNUMBER(Data!Z21),IF($AC21&gt;0,Data!Z21*Constants!Z$3,IF(ISNUMBER(SEARCH("PD",$AH21)),Data!Z21*Constants!Z$4,Data!Z21*Constants!Z$2)),"")</f>
        <v>5</v>
      </c>
      <c r="AB21">
        <f>IF(ISNUMBER(Data!AB21),IF($AC21&gt;0,Data!AB21*Constants!AB$3,IF(ISNUMBER(SEARCH("PD",$AH21)),Data!AB21*Constants!AB$4,Data!AB21*Constants!AB$2)),"")</f>
        <v>1600</v>
      </c>
      <c r="AE21">
        <f>IF(ISNUMBER(Data!AE21),IF($AC21&gt;0,Data!AE21*Constants!AE$3,IF(ISNUMBER(SEARCH("PD",$AH21)),Data!AE21*Constants!AE$4,Data!AE21*Constants!AE$2)),"")</f>
        <v>30</v>
      </c>
      <c r="AI21" t="s">
        <v>122</v>
      </c>
      <c r="AM21" t="s">
        <v>62</v>
      </c>
      <c r="AW21">
        <v>4.5</v>
      </c>
    </row>
    <row r="22" spans="1:49" ht="14.4" customHeight="1" x14ac:dyDescent="0.3">
      <c r="A22" t="s">
        <v>123</v>
      </c>
      <c r="B22" t="s">
        <v>124</v>
      </c>
      <c r="C22">
        <v>3</v>
      </c>
      <c r="D22">
        <v>0.3</v>
      </c>
      <c r="E22">
        <v>2000</v>
      </c>
      <c r="F22">
        <f>IF(ISNUMBER(Data!F22),IF($AC22&gt;0,Data!F22*Constants!F$3,IF(ISNUMBER(SEARCH("PD",$AH22)),Data!F22*Constants!F$4,Data!F22*Constants!F$2)),"")</f>
        <v>2000</v>
      </c>
      <c r="H22">
        <v>200</v>
      </c>
      <c r="J22">
        <v>10</v>
      </c>
      <c r="K22">
        <f>IF(ISNUMBER(Data!K22),IF($AC22&gt;0,Data!K22*Constants!K$3,IF(ISNUMBER(SEARCH("PD",$AH22)),Data!K22*Constants!K$4,Data!K22*Constants!K$2)),"")</f>
        <v>20</v>
      </c>
      <c r="L22">
        <v>12</v>
      </c>
      <c r="P22" t="s">
        <v>60</v>
      </c>
      <c r="Q22">
        <v>225</v>
      </c>
      <c r="S22">
        <v>0</v>
      </c>
      <c r="T22">
        <v>1.5</v>
      </c>
      <c r="U22">
        <v>1</v>
      </c>
      <c r="W22">
        <f>IF(ISNUMBER(Data!W22),IF($AC22&gt;0,Data!W22*Constants!W$3,IF(ISNUMBER(SEARCH("PD",$AH22)),Data!W22*Constants!W$4,Data!W22*Constants!W$2)),"")</f>
        <v>0</v>
      </c>
      <c r="X22">
        <f>IF(ISNUMBER(Data!X22),IF($AC22&gt;0,Data!X22*Constants!X$3,IF(ISNUMBER(SEARCH("PD",$AH22)),Data!X22*Constants!X$4,Data!X22*Constants!X$2)),"")</f>
        <v>5</v>
      </c>
      <c r="Y22">
        <f>IF(ISNUMBER(Data!Y22),IF($AC22&gt;0,Data!Y22*Constants!Y$3,IF(ISNUMBER(SEARCH("PD",$AH22)),Data!Y22*Constants!Y$4,Data!Y22*Constants!Y$2)),"")</f>
        <v>1</v>
      </c>
      <c r="Z22">
        <f>IF(ISNUMBER(Data!Z22),IF($AC22&gt;0,Data!Z22*Constants!Z$3,IF(ISNUMBER(SEARCH("PD",$AH22)),Data!Z22*Constants!Z$4,Data!Z22*Constants!Z$2)),"")</f>
        <v>2.5</v>
      </c>
      <c r="AB22">
        <f>IF(ISNUMBER(Data!AB22),IF($AC22&gt;0,Data!AB22*Constants!AB$3,IF(ISNUMBER(SEARCH("PD",$AH22)),Data!AB22*Constants!AB$4,Data!AB22*Constants!AB$2)),"")</f>
        <v>1800</v>
      </c>
      <c r="AE22">
        <f>IF(ISNUMBER(Data!AE22),IF($AC22&gt;0,Data!AE22*Constants!AE$3,IF(ISNUMBER(SEARCH("PD",$AH22)),Data!AE22*Constants!AE$4,Data!AE22*Constants!AE$2)),"")</f>
        <v>30</v>
      </c>
      <c r="AI22" t="s">
        <v>125</v>
      </c>
      <c r="AM22" t="s">
        <v>62</v>
      </c>
      <c r="AW22">
        <v>4.75</v>
      </c>
    </row>
    <row r="23" spans="1:49" ht="14.4" customHeight="1" x14ac:dyDescent="0.3">
      <c r="A23" t="s">
        <v>126</v>
      </c>
      <c r="B23" t="s">
        <v>127</v>
      </c>
      <c r="C23">
        <v>1</v>
      </c>
      <c r="E23">
        <v>1000</v>
      </c>
      <c r="F23">
        <f>IF(ISNUMBER(Data!F23),IF($AC23&gt;0,Data!F23*Constants!F$3,IF(ISNUMBER(SEARCH("PD",$AH23)),Data!F23*Constants!F$4,Data!F23*Constants!F$2)),"")</f>
        <v>1600</v>
      </c>
      <c r="H23">
        <v>100</v>
      </c>
      <c r="J23">
        <v>10</v>
      </c>
      <c r="K23">
        <f>IF(ISNUMBER(Data!K23),IF($AC23&gt;0,Data!K23*Constants!K$3,IF(ISNUMBER(SEARCH("PD",$AH23)),Data!K23*Constants!K$4,Data!K23*Constants!K$2)),"")</f>
        <v>7</v>
      </c>
      <c r="L23">
        <v>10</v>
      </c>
      <c r="P23" t="s">
        <v>51</v>
      </c>
      <c r="Q23">
        <v>100</v>
      </c>
      <c r="S23">
        <v>0</v>
      </c>
      <c r="T23">
        <v>1</v>
      </c>
      <c r="U23">
        <v>3</v>
      </c>
      <c r="V23">
        <v>0.2</v>
      </c>
      <c r="W23">
        <f>IF(ISNUMBER(Data!W23),IF($AC23&gt;0,Data!W23*Constants!W$3,IF(ISNUMBER(SEARCH("PD",$AH23)),Data!W23*Constants!W$4,Data!W23*Constants!W$2)),"")</f>
        <v>0</v>
      </c>
      <c r="X23">
        <f>IF(ISNUMBER(Data!X23),IF($AC23&gt;0,Data!X23*Constants!X$3,IF(ISNUMBER(SEARCH("PD",$AH23)),Data!X23*Constants!X$4,Data!X23*Constants!X$2)),"")</f>
        <v>9</v>
      </c>
      <c r="Y23">
        <f>IF(ISNUMBER(Data!Y23),IF($AC23&gt;0,Data!Y23*Constants!Y$3,IF(ISNUMBER(SEARCH("PD",$AH23)),Data!Y23*Constants!Y$4,Data!Y23*Constants!Y$2)),"")</f>
        <v>1.5</v>
      </c>
      <c r="Z23">
        <f>IF(ISNUMBER(Data!Z23),IF($AC23&gt;0,Data!Z23*Constants!Z$3,IF(ISNUMBER(SEARCH("PD",$AH23)),Data!Z23*Constants!Z$4,Data!Z23*Constants!Z$2)),"")</f>
        <v>5</v>
      </c>
      <c r="AB23">
        <f>IF(ISNUMBER(Data!AB23),IF($AC23&gt;0,Data!AB23*Constants!AB$3,IF(ISNUMBER(SEARCH("PD",$AH23)),Data!AB23*Constants!AB$4,Data!AB23*Constants!AB$2)),"")</f>
        <v>1600</v>
      </c>
      <c r="AE23">
        <f>IF(ISNUMBER(Data!AE23),IF($AC23&gt;0,Data!AE23*Constants!AE$3,IF(ISNUMBER(SEARCH("PD",$AH23)),Data!AE23*Constants!AE$4,Data!AE23*Constants!AE$2)),"")</f>
        <v>30</v>
      </c>
      <c r="AI23" t="s">
        <v>128</v>
      </c>
      <c r="AM23" t="s">
        <v>74</v>
      </c>
      <c r="AW23">
        <v>5</v>
      </c>
    </row>
    <row r="24" spans="1:49" ht="14.4" customHeight="1" x14ac:dyDescent="0.3">
      <c r="A24" t="s">
        <v>129</v>
      </c>
      <c r="B24" t="s">
        <v>130</v>
      </c>
      <c r="C24">
        <v>3</v>
      </c>
      <c r="D24">
        <v>0.3</v>
      </c>
      <c r="E24">
        <v>2250</v>
      </c>
      <c r="F24">
        <f>IF(ISNUMBER(Data!F24),IF($AC24&gt;0,Data!F24*Constants!F$3,IF(ISNUMBER(SEARCH("PD",$AH24)),Data!F24*Constants!F$4,Data!F24*Constants!F$2)),"")</f>
        <v>2000</v>
      </c>
      <c r="H24">
        <v>275</v>
      </c>
      <c r="I24">
        <v>400</v>
      </c>
      <c r="J24">
        <v>40</v>
      </c>
      <c r="K24">
        <f>IF(ISNUMBER(Data!K24),IF($AC24&gt;0,Data!K24*Constants!K$3,IF(ISNUMBER(SEARCH("PD",$AH24)),Data!K24*Constants!K$4,Data!K24*Constants!K$2)),"")</f>
        <v>10</v>
      </c>
      <c r="L24">
        <v>13</v>
      </c>
      <c r="P24" t="s">
        <v>51</v>
      </c>
      <c r="Q24">
        <v>350</v>
      </c>
      <c r="S24">
        <v>0</v>
      </c>
      <c r="T24">
        <v>2</v>
      </c>
      <c r="U24">
        <v>1</v>
      </c>
      <c r="W24" t="str">
        <f>IF(ISNUMBER(Data!W24),IF($AC24&gt;0,Data!W24*Constants!W$3,IF(ISNUMBER(SEARCH("PD",$AH24)),Data!W24*Constants!W$4,Data!W24*Constants!W$2)),"")</f>
        <v/>
      </c>
      <c r="X24" t="str">
        <f>IF(ISNUMBER(Data!X24),IF($AC24&gt;0,Data!X24*Constants!X$3,IF(ISNUMBER(SEARCH("PD",$AH24)),Data!X24*Constants!X$4,Data!X24*Constants!X$2)),"")</f>
        <v/>
      </c>
      <c r="Y24" t="str">
        <f>IF(ISNUMBER(Data!Y24),IF($AC24&gt;0,Data!Y24*Constants!Y$3,IF(ISNUMBER(SEARCH("PD",$AH24)),Data!Y24*Constants!Y$4,Data!Y24*Constants!Y$2)),"")</f>
        <v/>
      </c>
      <c r="Z24" t="str">
        <f>IF(ISNUMBER(Data!Z24),IF($AC24&gt;0,Data!Z24*Constants!Z$3,IF(ISNUMBER(SEARCH("PD",$AH24)),Data!Z24*Constants!Z$4,Data!Z24*Constants!Z$2)),"")</f>
        <v/>
      </c>
      <c r="AB24">
        <f>IF(ISNUMBER(Data!AB24),IF($AC24&gt;0,Data!AB24*Constants!AB$3,IF(ISNUMBER(SEARCH("PD",$AH24)),Data!AB24*Constants!AB$4,Data!AB24*Constants!AB$2)),"")</f>
        <v>2000</v>
      </c>
      <c r="AE24">
        <f>IF(ISNUMBER(Data!AE24),IF($AC24&gt;0,Data!AE24*Constants!AE$3,IF(ISNUMBER(SEARCH("PD",$AH24)),Data!AE24*Constants!AE$4,Data!AE24*Constants!AE$2)),"")</f>
        <v>300</v>
      </c>
      <c r="AI24" t="s">
        <v>131</v>
      </c>
      <c r="AM24" t="s">
        <v>74</v>
      </c>
      <c r="AW24">
        <v>5.5</v>
      </c>
    </row>
    <row r="25" spans="1:49" ht="14.4" customHeight="1" x14ac:dyDescent="0.3">
      <c r="A25" t="s">
        <v>132</v>
      </c>
      <c r="B25" t="s">
        <v>133</v>
      </c>
      <c r="C25">
        <v>3</v>
      </c>
      <c r="D25">
        <v>0.3</v>
      </c>
      <c r="E25">
        <v>2500</v>
      </c>
      <c r="F25">
        <f>IF(ISNUMBER(Data!F25),IF($AC25&gt;0,Data!F25*Constants!F$3,IF(ISNUMBER(SEARCH("PD",$AH25)),Data!F25*Constants!F$4,Data!F25*Constants!F$2)),"")</f>
        <v>1500</v>
      </c>
      <c r="H25">
        <v>50</v>
      </c>
      <c r="J25">
        <v>1</v>
      </c>
      <c r="K25">
        <f>IF(ISNUMBER(Data!K25),IF($AC25&gt;0,Data!K25*Constants!K$3,IF(ISNUMBER(SEARCH("PD",$AH25)),Data!K25*Constants!K$4,Data!K25*Constants!K$2)),"")</f>
        <v>15</v>
      </c>
      <c r="L25">
        <v>15</v>
      </c>
      <c r="P25" t="s">
        <v>51</v>
      </c>
      <c r="Q25">
        <v>40</v>
      </c>
      <c r="S25">
        <v>0</v>
      </c>
      <c r="T25">
        <v>4.55</v>
      </c>
      <c r="U25">
        <v>30</v>
      </c>
      <c r="V25">
        <v>0.05</v>
      </c>
      <c r="W25">
        <f>IF(ISNUMBER(Data!W25),IF($AC25&gt;0,Data!W25*Constants!W$3,IF(ISNUMBER(SEARCH("PD",$AH25)),Data!W25*Constants!W$4,Data!W25*Constants!W$2)),"")</f>
        <v>0.5</v>
      </c>
      <c r="X25">
        <f>IF(ISNUMBER(Data!X25),IF($AC25&gt;0,Data!X25*Constants!X$3,IF(ISNUMBER(SEARCH("PD",$AH25)),Data!X25*Constants!X$4,Data!X25*Constants!X$2)),"")</f>
        <v>5</v>
      </c>
      <c r="Y25">
        <f>IF(ISNUMBER(Data!Y25),IF($AC25&gt;0,Data!Y25*Constants!Y$3,IF(ISNUMBER(SEARCH("PD",$AH25)),Data!Y25*Constants!Y$4,Data!Y25*Constants!Y$2)),"")</f>
        <v>0.25</v>
      </c>
      <c r="Z25">
        <f>IF(ISNUMBER(Data!Z25),IF($AC25&gt;0,Data!Z25*Constants!Z$3,IF(ISNUMBER(SEARCH("PD",$AH25)),Data!Z25*Constants!Z$4,Data!Z25*Constants!Z$2)),"")</f>
        <v>2.5</v>
      </c>
      <c r="AB25">
        <f>IF(ISNUMBER(Data!AB25),IF($AC25&gt;0,Data!AB25*Constants!AB$3,IF(ISNUMBER(SEARCH("PD",$AH25)),Data!AB25*Constants!AB$4,Data!AB25*Constants!AB$2)),"")</f>
        <v>2400</v>
      </c>
      <c r="AE25">
        <f>IF(ISNUMBER(Data!AE25),IF($AC25&gt;0,Data!AE25*Constants!AE$3,IF(ISNUMBER(SEARCH("PD",$AH25)),Data!AE25*Constants!AE$4,Data!AE25*Constants!AE$2)),"")</f>
        <v>10</v>
      </c>
      <c r="AI25" t="s">
        <v>134</v>
      </c>
      <c r="AM25" t="s">
        <v>74</v>
      </c>
      <c r="AW25">
        <v>5.75</v>
      </c>
    </row>
    <row r="26" spans="1:49" ht="14.4" customHeight="1" x14ac:dyDescent="0.3">
      <c r="A26" t="s">
        <v>135</v>
      </c>
      <c r="B26" t="s">
        <v>136</v>
      </c>
      <c r="C26">
        <v>3</v>
      </c>
      <c r="E26">
        <v>5000</v>
      </c>
      <c r="F26">
        <f>IF(ISNUMBER(Data!F26),IF($AC26&gt;0,Data!F26*Constants!F$3,IF(ISNUMBER(SEARCH("PD",$AH26)),Data!F26*Constants!F$4,Data!F26*Constants!F$2)),"")</f>
        <v>2400</v>
      </c>
      <c r="H26">
        <v>700</v>
      </c>
      <c r="J26">
        <v>300</v>
      </c>
      <c r="K26">
        <f>IF(ISNUMBER(Data!K26),IF($AC26&gt;0,Data!K26*Constants!K$3,IF(ISNUMBER(SEARCH("PD",$AH26)),Data!K26*Constants!K$4,Data!K26*Constants!K$2)),"")</f>
        <v>3</v>
      </c>
      <c r="L26">
        <v>25</v>
      </c>
      <c r="P26" t="s">
        <v>51</v>
      </c>
      <c r="Q26">
        <v>1200</v>
      </c>
      <c r="S26">
        <v>1</v>
      </c>
      <c r="T26">
        <v>1</v>
      </c>
      <c r="W26" t="str">
        <f>IF(ISNUMBER(Data!W26),IF($AC26&gt;0,Data!W26*Constants!W$3,IF(ISNUMBER(SEARCH("PD",$AH26)),Data!W26*Constants!W$4,Data!W26*Constants!W$2)),"")</f>
        <v/>
      </c>
      <c r="X26" t="str">
        <f>IF(ISNUMBER(Data!X26),IF($AC26&gt;0,Data!X26*Constants!X$3,IF(ISNUMBER(SEARCH("PD",$AH26)),Data!X26*Constants!X$4,Data!X26*Constants!X$2)),"")</f>
        <v/>
      </c>
      <c r="Y26" t="str">
        <f>IF(ISNUMBER(Data!Y26),IF($AC26&gt;0,Data!Y26*Constants!Y$3,IF(ISNUMBER(SEARCH("PD",$AH26)),Data!Y26*Constants!Y$4,Data!Y26*Constants!Y$2)),"")</f>
        <v/>
      </c>
      <c r="Z26" t="str">
        <f>IF(ISNUMBER(Data!Z26),IF($AC26&gt;0,Data!Z26*Constants!Z$3,IF(ISNUMBER(SEARCH("PD",$AH26)),Data!Z26*Constants!Z$4,Data!Z26*Constants!Z$2)),"")</f>
        <v/>
      </c>
      <c r="AB26">
        <f>IF(ISNUMBER(Data!AB26),IF($AC26&gt;0,Data!AB26*Constants!AB$3,IF(ISNUMBER(SEARCH("PD",$AH26)),Data!AB26*Constants!AB$4,Data!AB26*Constants!AB$2)),"")</f>
        <v>2400</v>
      </c>
      <c r="AE26">
        <f>IF(ISNUMBER(Data!AE26),IF($AC26&gt;0,Data!AE26*Constants!AE$3,IF(ISNUMBER(SEARCH("PD",$AH26)),Data!AE26*Constants!AE$4,Data!AE26*Constants!AE$2)),"")</f>
        <v>400</v>
      </c>
      <c r="AI26" t="s">
        <v>137</v>
      </c>
      <c r="AM26" t="s">
        <v>74</v>
      </c>
      <c r="AW26">
        <v>6</v>
      </c>
    </row>
    <row r="27" spans="1:49" ht="14.4" customHeight="1" x14ac:dyDescent="0.3">
      <c r="A27" t="s">
        <v>138</v>
      </c>
      <c r="B27" t="s">
        <v>139</v>
      </c>
      <c r="C27">
        <v>1</v>
      </c>
      <c r="E27">
        <v>4000</v>
      </c>
      <c r="F27">
        <f>IF(ISNUMBER(Data!F27),IF($AC27&gt;0,Data!F27*Constants!F$3,IF(ISNUMBER(SEARCH("PD",$AH27)),Data!F27*Constants!F$4,Data!F27*Constants!F$2)),"")</f>
        <v>1800</v>
      </c>
      <c r="H27">
        <v>120</v>
      </c>
      <c r="J27">
        <v>5</v>
      </c>
      <c r="K27">
        <f>IF(ISNUMBER(Data!K27),IF($AC27&gt;0,Data!K27*Constants!K$3,IF(ISNUMBER(SEARCH("PD",$AH27)),Data!K27*Constants!K$4,Data!K27*Constants!K$2)),"")</f>
        <v>20</v>
      </c>
      <c r="L27">
        <v>20</v>
      </c>
      <c r="P27" t="s">
        <v>60</v>
      </c>
      <c r="Q27">
        <v>120</v>
      </c>
      <c r="S27">
        <v>0</v>
      </c>
      <c r="T27">
        <v>0.25</v>
      </c>
      <c r="U27">
        <v>1</v>
      </c>
      <c r="W27">
        <f>IF(ISNUMBER(Data!W27),IF($AC27&gt;0,Data!W27*Constants!W$3,IF(ISNUMBER(SEARCH("PD",$AH27)),Data!W27*Constants!W$4,Data!W27*Constants!W$2)),"")</f>
        <v>0</v>
      </c>
      <c r="X27">
        <f>IF(ISNUMBER(Data!X27),IF($AC27&gt;0,Data!X27*Constants!X$3,IF(ISNUMBER(SEARCH("PD",$AH27)),Data!X27*Constants!X$4,Data!X27*Constants!X$2)),"")</f>
        <v>5</v>
      </c>
      <c r="Y27">
        <f>IF(ISNUMBER(Data!Y27),IF($AC27&gt;0,Data!Y27*Constants!Y$3,IF(ISNUMBER(SEARCH("PD",$AH27)),Data!Y27*Constants!Y$4,Data!Y27*Constants!Y$2)),"")</f>
        <v>1</v>
      </c>
      <c r="Z27">
        <f>IF(ISNUMBER(Data!Z27),IF($AC27&gt;0,Data!Z27*Constants!Z$3,IF(ISNUMBER(SEARCH("PD",$AH27)),Data!Z27*Constants!Z$4,Data!Z27*Constants!Z$2)),"")</f>
        <v>5</v>
      </c>
      <c r="AB27">
        <f>IF(ISNUMBER(Data!AB27),IF($AC27&gt;0,Data!AB27*Constants!AB$3,IF(ISNUMBER(SEARCH("PD",$AH27)),Data!AB27*Constants!AB$4,Data!AB27*Constants!AB$2)),"")</f>
        <v>1600</v>
      </c>
      <c r="AE27">
        <f>IF(ISNUMBER(Data!AE27),IF($AC27&gt;0,Data!AE27*Constants!AE$3,IF(ISNUMBER(SEARCH("PD",$AH27)),Data!AE27*Constants!AE$4,Data!AE27*Constants!AE$2)),"")</f>
        <v>50</v>
      </c>
      <c r="AI27" t="s">
        <v>140</v>
      </c>
      <c r="AM27" t="s">
        <v>62</v>
      </c>
      <c r="AW27">
        <v>7</v>
      </c>
    </row>
    <row r="28" spans="1:49" ht="14.4" customHeight="1" x14ac:dyDescent="0.3">
      <c r="A28" t="s">
        <v>141</v>
      </c>
      <c r="B28" t="s">
        <v>142</v>
      </c>
      <c r="C28">
        <v>0</v>
      </c>
      <c r="E28">
        <v>3000</v>
      </c>
      <c r="F28">
        <f>IF(ISNUMBER(Data!F28),IF($AC28&gt;0,Data!F28*Constants!F$3,IF(ISNUMBER(SEARCH("PD",$AH28)),Data!F28*Constants!F$4,Data!F28*Constants!F$2)),"")</f>
        <v>1800</v>
      </c>
      <c r="H28">
        <v>200</v>
      </c>
      <c r="J28">
        <v>20</v>
      </c>
      <c r="K28">
        <f>IF(ISNUMBER(Data!K28),IF($AC28&gt;0,Data!K28*Constants!K$3,IF(ISNUMBER(SEARCH("PD",$AH28)),Data!K28*Constants!K$4,Data!K28*Constants!K$2)),"")</f>
        <v>10</v>
      </c>
      <c r="L28">
        <v>18</v>
      </c>
      <c r="P28" t="s">
        <v>51</v>
      </c>
      <c r="Q28">
        <v>200</v>
      </c>
      <c r="S28">
        <v>0</v>
      </c>
      <c r="T28">
        <v>2</v>
      </c>
      <c r="U28">
        <v>4</v>
      </c>
      <c r="V28">
        <v>0.1</v>
      </c>
      <c r="W28">
        <f>IF(ISNUMBER(Data!W28),IF($AC28&gt;0,Data!W28*Constants!W$3,IF(ISNUMBER(SEARCH("PD",$AH28)),Data!W28*Constants!W$4,Data!W28*Constants!W$2)),"")</f>
        <v>0</v>
      </c>
      <c r="X28">
        <f>IF(ISNUMBER(Data!X28),IF($AC28&gt;0,Data!X28*Constants!X$3,IF(ISNUMBER(SEARCH("PD",$AH28)),Data!X28*Constants!X$4,Data!X28*Constants!X$2)),"")</f>
        <v>7.5</v>
      </c>
      <c r="Y28">
        <f>IF(ISNUMBER(Data!Y28),IF($AC28&gt;0,Data!Y28*Constants!Y$3,IF(ISNUMBER(SEARCH("PD",$AH28)),Data!Y28*Constants!Y$4,Data!Y28*Constants!Y$2)),"")</f>
        <v>1</v>
      </c>
      <c r="Z28">
        <f>IF(ISNUMBER(Data!Z28),IF($AC28&gt;0,Data!Z28*Constants!Z$3,IF(ISNUMBER(SEARCH("PD",$AH28)),Data!Z28*Constants!Z$4,Data!Z28*Constants!Z$2)),"")</f>
        <v>5</v>
      </c>
      <c r="AB28">
        <f>IF(ISNUMBER(Data!AB28),IF($AC28&gt;0,Data!AB28*Constants!AB$3,IF(ISNUMBER(SEARCH("PD",$AH28)),Data!AB28*Constants!AB$4,Data!AB28*Constants!AB$2)),"")</f>
        <v>1600</v>
      </c>
      <c r="AE28">
        <f>IF(ISNUMBER(Data!AE28),IF($AC28&gt;0,Data!AE28*Constants!AE$3,IF(ISNUMBER(SEARCH("PD",$AH28)),Data!AE28*Constants!AE$4,Data!AE28*Constants!AE$2)),"")</f>
        <v>100</v>
      </c>
      <c r="AI28" t="s">
        <v>143</v>
      </c>
      <c r="AM28" t="s">
        <v>74</v>
      </c>
      <c r="AW28">
        <v>7.25</v>
      </c>
    </row>
    <row r="29" spans="1:49" ht="14.4" customHeight="1" x14ac:dyDescent="0.3">
      <c r="A29" t="s">
        <v>144</v>
      </c>
      <c r="B29" t="s">
        <v>145</v>
      </c>
      <c r="C29">
        <v>1</v>
      </c>
      <c r="E29">
        <v>3500</v>
      </c>
      <c r="F29">
        <f>IF(ISNUMBER(Data!F29),IF($AC29&gt;0,Data!F29*Constants!F$3,IF(ISNUMBER(SEARCH("PD",$AH29)),Data!F29*Constants!F$4,Data!F29*Constants!F$2)),"")</f>
        <v>2700</v>
      </c>
      <c r="H29">
        <v>150</v>
      </c>
      <c r="J29">
        <v>40</v>
      </c>
      <c r="K29">
        <f>IF(ISNUMBER(Data!K29),IF($AC29&gt;0,Data!K29*Constants!K$3,IF(ISNUMBER(SEARCH("PD",$AH29)),Data!K29*Constants!K$4,Data!K29*Constants!K$2)),"")</f>
        <v>12</v>
      </c>
      <c r="L29">
        <v>20</v>
      </c>
      <c r="P29" t="s">
        <v>60</v>
      </c>
      <c r="Q29">
        <v>75</v>
      </c>
      <c r="S29">
        <v>0</v>
      </c>
      <c r="T29">
        <v>2</v>
      </c>
      <c r="U29">
        <v>12</v>
      </c>
      <c r="V29">
        <v>0.1</v>
      </c>
      <c r="W29">
        <f>IF(ISNUMBER(Data!W29),IF($AC29&gt;0,Data!W29*Constants!W$3,IF(ISNUMBER(SEARCH("PD",$AH29)),Data!W29*Constants!W$4,Data!W29*Constants!W$2)),"")</f>
        <v>1.6666666666666665</v>
      </c>
      <c r="X29">
        <f>IF(ISNUMBER(Data!X29),IF($AC29&gt;0,Data!X29*Constants!X$3,IF(ISNUMBER(SEARCH("PD",$AH29)),Data!X29*Constants!X$4,Data!X29*Constants!X$2)),"")</f>
        <v>10</v>
      </c>
      <c r="Y29">
        <f>IF(ISNUMBER(Data!Y29),IF($AC29&gt;0,Data!Y29*Constants!Y$3,IF(ISNUMBER(SEARCH("PD",$AH29)),Data!Y29*Constants!Y$4,Data!Y29*Constants!Y$2)),"")</f>
        <v>1.6666666666666665</v>
      </c>
      <c r="Z29">
        <f>IF(ISNUMBER(Data!Z29),IF($AC29&gt;0,Data!Z29*Constants!Z$3,IF(ISNUMBER(SEARCH("PD",$AH29)),Data!Z29*Constants!Z$4,Data!Z29*Constants!Z$2)),"")</f>
        <v>1.6666666666666665</v>
      </c>
      <c r="AB29">
        <f>IF(ISNUMBER(Data!AB29),IF($AC29&gt;0,Data!AB29*Constants!AB$3,IF(ISNUMBER(SEARCH("PD",$AH29)),Data!AB29*Constants!AB$4,Data!AB29*Constants!AB$2)),"")</f>
        <v>2100</v>
      </c>
      <c r="AE29">
        <f>IF(ISNUMBER(Data!AE29),IF($AC29&gt;0,Data!AE29*Constants!AE$3,IF(ISNUMBER(SEARCH("PD",$AH29)),Data!AE29*Constants!AE$4,Data!AE29*Constants!AE$2)),"")</f>
        <v>100</v>
      </c>
      <c r="AH29" t="s">
        <v>146</v>
      </c>
      <c r="AI29" t="s">
        <v>147</v>
      </c>
      <c r="AM29" t="s">
        <v>148</v>
      </c>
      <c r="AR29" s="1" t="s">
        <v>149</v>
      </c>
      <c r="AW29">
        <v>7.4</v>
      </c>
    </row>
    <row r="30" spans="1:49" ht="14.4" customHeight="1" x14ac:dyDescent="0.3">
      <c r="A30" t="s">
        <v>150</v>
      </c>
      <c r="B30" t="s">
        <v>151</v>
      </c>
      <c r="C30">
        <v>2</v>
      </c>
      <c r="D30">
        <v>0.4</v>
      </c>
      <c r="E30">
        <v>6000</v>
      </c>
      <c r="F30">
        <f>IF(ISNUMBER(Data!F30),IF($AC30&gt;0,Data!F30*Constants!F$3,IF(ISNUMBER(SEARCH("PD",$AH30)),Data!F30*Constants!F$4,Data!F30*Constants!F$2)),"")</f>
        <v>1800</v>
      </c>
      <c r="H30">
        <v>400</v>
      </c>
      <c r="I30">
        <v>200</v>
      </c>
      <c r="J30">
        <v>10</v>
      </c>
      <c r="K30">
        <f>IF(ISNUMBER(Data!K30),IF($AC30&gt;0,Data!K30*Constants!K$3,IF(ISNUMBER(SEARCH("PD",$AH30)),Data!K30*Constants!K$4,Data!K30*Constants!K$2)),"")</f>
        <v>25</v>
      </c>
      <c r="L30">
        <v>24</v>
      </c>
      <c r="P30" t="s">
        <v>152</v>
      </c>
      <c r="Q30">
        <v>500</v>
      </c>
      <c r="S30">
        <v>0</v>
      </c>
      <c r="T30">
        <v>0.75</v>
      </c>
      <c r="U30">
        <v>1</v>
      </c>
      <c r="W30">
        <f>IF(ISNUMBER(Data!W30),IF($AC30&gt;0,Data!W30*Constants!W$3,IF(ISNUMBER(SEARCH("PD",$AH30)),Data!W30*Constants!W$4,Data!W30*Constants!W$2)),"")</f>
        <v>0</v>
      </c>
      <c r="X30">
        <f>IF(ISNUMBER(Data!X30),IF($AC30&gt;0,Data!X30*Constants!X$3,IF(ISNUMBER(SEARCH("PD",$AH30)),Data!X30*Constants!X$4,Data!X30*Constants!X$2)),"")</f>
        <v>2.5</v>
      </c>
      <c r="Y30">
        <f>IF(ISNUMBER(Data!Y30),IF($AC30&gt;0,Data!Y30*Constants!Y$3,IF(ISNUMBER(SEARCH("PD",$AH30)),Data!Y30*Constants!Y$4,Data!Y30*Constants!Y$2)),"")</f>
        <v>0.5</v>
      </c>
      <c r="Z30">
        <f>IF(ISNUMBER(Data!Z30),IF($AC30&gt;0,Data!Z30*Constants!Z$3,IF(ISNUMBER(SEARCH("PD",$AH30)),Data!Z30*Constants!Z$4,Data!Z30*Constants!Z$2)),"")</f>
        <v>5</v>
      </c>
      <c r="AB30">
        <f>IF(ISNUMBER(Data!AB30),IF($AC30&gt;0,Data!AB30*Constants!AB$3,IF(ISNUMBER(SEARCH("PD",$AH30)),Data!AB30*Constants!AB$4,Data!AB30*Constants!AB$2)),"")</f>
        <v>1800</v>
      </c>
      <c r="AE30">
        <f>IF(ISNUMBER(Data!AE30),IF($AC30&gt;0,Data!AE30*Constants!AE$3,IF(ISNUMBER(SEARCH("PD",$AH30)),Data!AE30*Constants!AE$4,Data!AE30*Constants!AE$2)),"")</f>
        <v>75</v>
      </c>
      <c r="AI30" t="s">
        <v>153</v>
      </c>
      <c r="AM30" t="s">
        <v>103</v>
      </c>
      <c r="AW30">
        <v>7.5</v>
      </c>
    </row>
    <row r="31" spans="1:49" ht="14.4" customHeight="1" x14ac:dyDescent="0.3">
      <c r="A31" t="s">
        <v>154</v>
      </c>
      <c r="B31" t="s">
        <v>155</v>
      </c>
      <c r="C31">
        <v>0</v>
      </c>
      <c r="E31">
        <v>3000</v>
      </c>
      <c r="F31">
        <f>IF(ISNUMBER(Data!F31),IF($AC31&gt;0,Data!F31*Constants!F$3,IF(ISNUMBER(SEARCH("PD",$AH31)),Data!F31*Constants!F$4,Data!F31*Constants!F$2)),"")</f>
        <v>1800</v>
      </c>
      <c r="H31">
        <v>750</v>
      </c>
      <c r="J31">
        <v>200</v>
      </c>
      <c r="K31">
        <f>IF(ISNUMBER(Data!K31),IF($AC31&gt;0,Data!K31*Constants!K$3,IF(ISNUMBER(SEARCH("PD",$AH31)),Data!K31*Constants!K$4,Data!K31*Constants!K$2)),"")</f>
        <v>5</v>
      </c>
      <c r="L31">
        <v>16</v>
      </c>
      <c r="P31" t="s">
        <v>60</v>
      </c>
      <c r="Q31">
        <v>750</v>
      </c>
      <c r="S31">
        <v>0</v>
      </c>
      <c r="T31">
        <v>3</v>
      </c>
      <c r="U31">
        <v>1</v>
      </c>
      <c r="W31">
        <f>IF(ISNUMBER(Data!W31),IF($AC31&gt;0,Data!W31*Constants!W$3,IF(ISNUMBER(SEARCH("PD",$AH31)),Data!W31*Constants!W$4,Data!W31*Constants!W$2)),"")</f>
        <v>0</v>
      </c>
      <c r="X31">
        <f>IF(ISNUMBER(Data!X31),IF($AC31&gt;0,Data!X31*Constants!X$3,IF(ISNUMBER(SEARCH("PD",$AH31)),Data!X31*Constants!X$4,Data!X31*Constants!X$2)),"")</f>
        <v>5</v>
      </c>
      <c r="Y31">
        <f>IF(ISNUMBER(Data!Y31),IF($AC31&gt;0,Data!Y31*Constants!Y$3,IF(ISNUMBER(SEARCH("PD",$AH31)),Data!Y31*Constants!Y$4,Data!Y31*Constants!Y$2)),"")</f>
        <v>2.5</v>
      </c>
      <c r="Z31">
        <f>IF(ISNUMBER(Data!Z31),IF($AC31&gt;0,Data!Z31*Constants!Z$3,IF(ISNUMBER(SEARCH("PD",$AH31)),Data!Z31*Constants!Z$4,Data!Z31*Constants!Z$2)),"")</f>
        <v>5</v>
      </c>
      <c r="AB31">
        <f>IF(ISNUMBER(Data!AB31),IF($AC31&gt;0,Data!AB31*Constants!AB$3,IF(ISNUMBER(SEARCH("PD",$AH31)),Data!AB31*Constants!AB$4,Data!AB31*Constants!AB$2)),"")</f>
        <v>1000</v>
      </c>
      <c r="AE31">
        <f>IF(ISNUMBER(Data!AE31),IF($AC31&gt;0,Data!AE31*Constants!AE$3,IF(ISNUMBER(SEARCH("PD",$AH31)),Data!AE31*Constants!AE$4,Data!AE31*Constants!AE$2)),"")</f>
        <v>400</v>
      </c>
      <c r="AI31" t="s">
        <v>156</v>
      </c>
      <c r="AM31" t="s">
        <v>62</v>
      </c>
      <c r="AW31">
        <v>8</v>
      </c>
    </row>
    <row r="32" spans="1:49" ht="14.4" customHeight="1" x14ac:dyDescent="0.3">
      <c r="A32" t="s">
        <v>157</v>
      </c>
      <c r="B32" t="s">
        <v>158</v>
      </c>
      <c r="C32">
        <v>3</v>
      </c>
      <c r="D32">
        <v>0.4</v>
      </c>
      <c r="E32">
        <v>6500</v>
      </c>
      <c r="F32">
        <f>IF(ISNUMBER(Data!F32),IF($AC32&gt;0,Data!F32*Constants!F$3,IF(ISNUMBER(SEARCH("PD",$AH32)),Data!F32*Constants!F$4,Data!F32*Constants!F$2)),"")</f>
        <v>1400</v>
      </c>
      <c r="H32">
        <v>50</v>
      </c>
      <c r="J32">
        <v>20</v>
      </c>
      <c r="K32">
        <f>IF(ISNUMBER(Data!K32),IF($AC32&gt;0,Data!K32*Constants!K$3,IF(ISNUMBER(SEARCH("PD",$AH32)),Data!K32*Constants!K$4,Data!K32*Constants!K$2)),"")</f>
        <v>15</v>
      </c>
      <c r="L32">
        <v>28</v>
      </c>
      <c r="P32" t="s">
        <v>51</v>
      </c>
      <c r="Q32">
        <v>35</v>
      </c>
      <c r="S32">
        <v>0</v>
      </c>
      <c r="T32">
        <v>0.1</v>
      </c>
      <c r="U32">
        <v>1</v>
      </c>
      <c r="W32">
        <f>IF(ISNUMBER(Data!W32),IF($AC32&gt;0,Data!W32*Constants!W$3,IF(ISNUMBER(SEARCH("PD",$AH32)),Data!W32*Constants!W$4,Data!W32*Constants!W$2)),"")</f>
        <v>5</v>
      </c>
      <c r="X32">
        <f>IF(ISNUMBER(Data!X32),IF($AC32&gt;0,Data!X32*Constants!X$3,IF(ISNUMBER(SEARCH("PD",$AH32)),Data!X32*Constants!X$4,Data!X32*Constants!X$2)),"")</f>
        <v>5</v>
      </c>
      <c r="Y32">
        <f>IF(ISNUMBER(Data!Y32),IF($AC32&gt;0,Data!Y32*Constants!Y$3,IF(ISNUMBER(SEARCH("PD",$AH32)),Data!Y32*Constants!Y$4,Data!Y32*Constants!Y$2)),"")</f>
        <v>5</v>
      </c>
      <c r="Z32">
        <f>IF(ISNUMBER(Data!Z32),IF($AC32&gt;0,Data!Z32*Constants!Z$3,IF(ISNUMBER(SEARCH("PD",$AH32)),Data!Z32*Constants!Z$4,Data!Z32*Constants!Z$2)),"")</f>
        <v>5</v>
      </c>
      <c r="AB32">
        <f>IF(ISNUMBER(Data!AB32),IF($AC32&gt;0,Data!AB32*Constants!AB$3,IF(ISNUMBER(SEARCH("PD",$AH32)),Data!AB32*Constants!AB$4,Data!AB32*Constants!AB$2)),"")</f>
        <v>2400</v>
      </c>
      <c r="AE32">
        <f>IF(ISNUMBER(Data!AE32),IF($AC32&gt;0,Data!AE32*Constants!AE$3,IF(ISNUMBER(SEARCH("PD",$AH32)),Data!AE32*Constants!AE$4,Data!AE32*Constants!AE$2)),"")</f>
        <v>20</v>
      </c>
      <c r="AI32" t="s">
        <v>159</v>
      </c>
      <c r="AM32" t="s">
        <v>74</v>
      </c>
      <c r="AW32">
        <v>8.5</v>
      </c>
    </row>
    <row r="33" spans="1:49" ht="14.4" customHeight="1" x14ac:dyDescent="0.3">
      <c r="A33" t="s">
        <v>160</v>
      </c>
      <c r="B33" t="s">
        <v>161</v>
      </c>
      <c r="C33">
        <v>1</v>
      </c>
      <c r="E33">
        <v>200</v>
      </c>
      <c r="F33">
        <f>IF(ISNUMBER(Data!F33),IF($AC33&gt;0,Data!F33*Constants!F$3,IF(ISNUMBER(SEARCH("PD",$AH33)),Data!F33*Constants!F$4,Data!F33*Constants!F$2)),"")</f>
        <v>2400</v>
      </c>
      <c r="H33">
        <v>4000</v>
      </c>
      <c r="J33">
        <v>75</v>
      </c>
      <c r="K33">
        <f>IF(ISNUMBER(Data!K33),IF($AC33&gt;0,Data!K33*Constants!K$3,IF(ISNUMBER(SEARCH("PD",$AH33)),Data!K33*Constants!K$4,Data!K33*Constants!K$2)),"")</f>
        <v>10</v>
      </c>
      <c r="L33">
        <v>2</v>
      </c>
      <c r="M33">
        <v>1</v>
      </c>
      <c r="P33" t="s">
        <v>60</v>
      </c>
      <c r="Q33">
        <v>0</v>
      </c>
      <c r="S33">
        <v>0</v>
      </c>
      <c r="T33">
        <v>5</v>
      </c>
      <c r="U33">
        <v>1</v>
      </c>
      <c r="W33">
        <f>IF(ISNUMBER(Data!W33),IF($AC33&gt;0,Data!W33*Constants!W$3,IF(ISNUMBER(SEARCH("PD",$AH33)),Data!W33*Constants!W$4,Data!W33*Constants!W$2)),"")</f>
        <v>0</v>
      </c>
      <c r="X33">
        <f>IF(ISNUMBER(Data!X33),IF($AC33&gt;0,Data!X33*Constants!X$3,IF(ISNUMBER(SEARCH("PD",$AH33)),Data!X33*Constants!X$4,Data!X33*Constants!X$2)),"")</f>
        <v>0</v>
      </c>
      <c r="Y33">
        <f>IF(ISNUMBER(Data!Y33),IF($AC33&gt;0,Data!Y33*Constants!Y$3,IF(ISNUMBER(SEARCH("PD",$AH33)),Data!Y33*Constants!Y$4,Data!Y33*Constants!Y$2)),"")</f>
        <v>0</v>
      </c>
      <c r="Z33">
        <f>IF(ISNUMBER(Data!Z33),IF($AC33&gt;0,Data!Z33*Constants!Z$3,IF(ISNUMBER(SEARCH("PD",$AH33)),Data!Z33*Constants!Z$4,Data!Z33*Constants!Z$2)),"")</f>
        <v>0</v>
      </c>
      <c r="AB33">
        <f>IF(ISNUMBER(Data!AB33),IF($AC33&gt;0,Data!AB33*Constants!AB$3,IF(ISNUMBER(SEARCH("PD",$AH33)),Data!AB33*Constants!AB$4,Data!AB33*Constants!AB$2)),"")</f>
        <v>1600</v>
      </c>
      <c r="AC33">
        <f>IF(ISNUMBER(SEARCH("PD",BE33)),Data!AC33*4,Data!AC33*2)</f>
        <v>200</v>
      </c>
      <c r="AD33">
        <f>IF(ISNUMBER(SEARCH("PD",BF33)),Data!AD33*4,Data!AD33*2)</f>
        <v>7</v>
      </c>
      <c r="AE33">
        <f>IF(ISNUMBER(Data!AE33),IF($AC33&gt;0,Data!AE33*Constants!AE$3,IF(ISNUMBER(SEARCH("PD",$AH33)),Data!AE33*Constants!AE$4,Data!AE33*Constants!AE$2)),"")</f>
        <v>250</v>
      </c>
      <c r="AH33" t="s">
        <v>162</v>
      </c>
      <c r="AI33" t="s">
        <v>163</v>
      </c>
      <c r="AM33" t="s">
        <v>164</v>
      </c>
      <c r="AN33" t="s">
        <v>165</v>
      </c>
      <c r="AO33" t="s">
        <v>166</v>
      </c>
      <c r="AV33" t="b">
        <v>1</v>
      </c>
      <c r="AW33">
        <v>9</v>
      </c>
    </row>
    <row r="34" spans="1:49" ht="14.4" customHeight="1" x14ac:dyDescent="0.3">
      <c r="A34" t="s">
        <v>167</v>
      </c>
      <c r="B34" t="s">
        <v>168</v>
      </c>
      <c r="C34">
        <v>2</v>
      </c>
      <c r="D34">
        <v>0.5</v>
      </c>
      <c r="E34">
        <v>600</v>
      </c>
      <c r="F34">
        <f>IF(ISNUMBER(Data!F34),IF($AC34&gt;0,Data!F34*Constants!F$3,IF(ISNUMBER(SEARCH("PD",$AH34)),Data!F34*Constants!F$4,Data!F34*Constants!F$2)),"")</f>
        <v>2400</v>
      </c>
      <c r="H34">
        <v>1000</v>
      </c>
      <c r="J34">
        <v>40</v>
      </c>
      <c r="K34">
        <f>IF(ISNUMBER(Data!K34),IF($AC34&gt;0,Data!K34*Constants!K$3,IF(ISNUMBER(SEARCH("PD",$AH34)),Data!K34*Constants!K$4,Data!K34*Constants!K$2)),"")</f>
        <v>10</v>
      </c>
      <c r="L34">
        <v>4</v>
      </c>
      <c r="M34">
        <v>2</v>
      </c>
      <c r="P34" t="s">
        <v>60</v>
      </c>
      <c r="Q34">
        <v>0</v>
      </c>
      <c r="S34">
        <v>0</v>
      </c>
      <c r="T34">
        <v>1</v>
      </c>
      <c r="U34">
        <v>1</v>
      </c>
      <c r="W34">
        <f>IF(ISNUMBER(Data!W34),IF($AC34&gt;0,Data!W34*Constants!W$3,IF(ISNUMBER(SEARCH("PD",$AH34)),Data!W34*Constants!W$4,Data!W34*Constants!W$2)),"")</f>
        <v>0</v>
      </c>
      <c r="X34">
        <f>IF(ISNUMBER(Data!X34),IF($AC34&gt;0,Data!X34*Constants!X$3,IF(ISNUMBER(SEARCH("PD",$AH34)),Data!X34*Constants!X$4,Data!X34*Constants!X$2)),"")</f>
        <v>0</v>
      </c>
      <c r="Y34">
        <f>IF(ISNUMBER(Data!Y34),IF($AC34&gt;0,Data!Y34*Constants!Y$3,IF(ISNUMBER(SEARCH("PD",$AH34)),Data!Y34*Constants!Y$4,Data!Y34*Constants!Y$2)),"")</f>
        <v>0</v>
      </c>
      <c r="Z34">
        <f>IF(ISNUMBER(Data!Z34),IF($AC34&gt;0,Data!Z34*Constants!Z$3,IF(ISNUMBER(SEARCH("PD",$AH34)),Data!Z34*Constants!Z$4,Data!Z34*Constants!Z$2)),"")</f>
        <v>0</v>
      </c>
      <c r="AB34">
        <f>IF(ISNUMBER(Data!AB34),IF($AC34&gt;0,Data!AB34*Constants!AB$3,IF(ISNUMBER(SEARCH("PD",$AH34)),Data!AB34*Constants!AB$4,Data!AB34*Constants!AB$2)),"")</f>
        <v>1600</v>
      </c>
      <c r="AC34">
        <f>IF(ISNUMBER(SEARCH("PD",BE34)),Data!AC34*4,Data!AC34*2)</f>
        <v>300</v>
      </c>
      <c r="AD34">
        <f>IF(ISNUMBER(SEARCH("PD",BF34)),Data!AD34*4,Data!AD34*2)</f>
        <v>7</v>
      </c>
      <c r="AE34">
        <f>IF(ISNUMBER(Data!AE34),IF($AC34&gt;0,Data!AE34*Constants!AE$3,IF(ISNUMBER(SEARCH("PD",$AH34)),Data!AE34*Constants!AE$4,Data!AE34*Constants!AE$2)),"")</f>
        <v>150</v>
      </c>
      <c r="AH34" t="s">
        <v>169</v>
      </c>
      <c r="AI34" t="s">
        <v>170</v>
      </c>
      <c r="AM34" t="s">
        <v>164</v>
      </c>
      <c r="AN34" t="s">
        <v>165</v>
      </c>
      <c r="AO34" t="s">
        <v>171</v>
      </c>
      <c r="AV34" t="b">
        <v>1</v>
      </c>
      <c r="AW34">
        <v>9.5</v>
      </c>
    </row>
    <row r="35" spans="1:49" ht="14.4" customHeight="1" x14ac:dyDescent="0.3">
      <c r="A35" t="s">
        <v>172</v>
      </c>
      <c r="B35" t="s">
        <v>173</v>
      </c>
      <c r="C35">
        <v>2</v>
      </c>
      <c r="D35">
        <v>0.5</v>
      </c>
      <c r="E35">
        <v>300</v>
      </c>
      <c r="F35">
        <f>IF(ISNUMBER(Data!F35),IF($AC35&gt;0,Data!F35*Constants!F$3,IF(ISNUMBER(SEARCH("PD",$AH35)),Data!F35*Constants!F$4,Data!F35*Constants!F$2)),"")</f>
        <v>2400</v>
      </c>
      <c r="H35">
        <v>1000</v>
      </c>
      <c r="J35">
        <v>40</v>
      </c>
      <c r="K35">
        <f>IF(ISNUMBER(Data!K35),IF($AC35&gt;0,Data!K35*Constants!K$3,IF(ISNUMBER(SEARCH("PD",$AH35)),Data!K35*Constants!K$4,Data!K35*Constants!K$2)),"")</f>
        <v>10</v>
      </c>
      <c r="L35">
        <v>2</v>
      </c>
      <c r="M35">
        <v>1</v>
      </c>
      <c r="P35" t="s">
        <v>60</v>
      </c>
      <c r="Q35">
        <v>0</v>
      </c>
      <c r="S35">
        <v>0</v>
      </c>
      <c r="T35">
        <v>1</v>
      </c>
      <c r="U35">
        <v>1</v>
      </c>
      <c r="W35">
        <f>IF(ISNUMBER(Data!W35),IF($AC35&gt;0,Data!W35*Constants!W$3,IF(ISNUMBER(SEARCH("PD",$AH35)),Data!W35*Constants!W$4,Data!W35*Constants!W$2)),"")</f>
        <v>0</v>
      </c>
      <c r="X35">
        <f>IF(ISNUMBER(Data!X35),IF($AC35&gt;0,Data!X35*Constants!X$3,IF(ISNUMBER(SEARCH("PD",$AH35)),Data!X35*Constants!X$4,Data!X35*Constants!X$2)),"")</f>
        <v>0</v>
      </c>
      <c r="Y35">
        <f>IF(ISNUMBER(Data!Y35),IF($AC35&gt;0,Data!Y35*Constants!Y$3,IF(ISNUMBER(SEARCH("PD",$AH35)),Data!Y35*Constants!Y$4,Data!Y35*Constants!Y$2)),"")</f>
        <v>0</v>
      </c>
      <c r="Z35">
        <f>IF(ISNUMBER(Data!Z35),IF($AC35&gt;0,Data!Z35*Constants!Z$3,IF(ISNUMBER(SEARCH("PD",$AH35)),Data!Z35*Constants!Z$4,Data!Z35*Constants!Z$2)),"")</f>
        <v>0</v>
      </c>
      <c r="AB35">
        <f>IF(ISNUMBER(Data!AB35),IF($AC35&gt;0,Data!AB35*Constants!AB$3,IF(ISNUMBER(SEARCH("PD",$AH35)),Data!AB35*Constants!AB$4,Data!AB35*Constants!AB$2)),"")</f>
        <v>1600</v>
      </c>
      <c r="AC35">
        <f>IF(ISNUMBER(SEARCH("PD",BE35)),Data!AC35*4,Data!AC35*2)</f>
        <v>300</v>
      </c>
      <c r="AD35">
        <f>IF(ISNUMBER(SEARCH("PD",BF35)),Data!AD35*4,Data!AD35*2)</f>
        <v>7</v>
      </c>
      <c r="AE35">
        <f>IF(ISNUMBER(Data!AE35),IF($AC35&gt;0,Data!AE35*Constants!AE$3,IF(ISNUMBER(SEARCH("PD",$AH35)),Data!AE35*Constants!AE$4,Data!AE35*Constants!AE$2)),"")</f>
        <v>150</v>
      </c>
      <c r="AH35" t="s">
        <v>169</v>
      </c>
      <c r="AI35" t="s">
        <v>174</v>
      </c>
      <c r="AM35" t="s">
        <v>164</v>
      </c>
      <c r="AN35" t="s">
        <v>165</v>
      </c>
      <c r="AO35" t="s">
        <v>171</v>
      </c>
      <c r="AV35" t="b">
        <v>1</v>
      </c>
      <c r="AW35">
        <v>9.75</v>
      </c>
    </row>
    <row r="36" spans="1:49" ht="14.4" customHeight="1" x14ac:dyDescent="0.3">
      <c r="A36" t="s">
        <v>175</v>
      </c>
      <c r="B36" t="s">
        <v>176</v>
      </c>
      <c r="C36">
        <v>0</v>
      </c>
      <c r="E36">
        <v>150</v>
      </c>
      <c r="F36">
        <f>IF(ISNUMBER(Data!F36),IF($AC36&gt;0,Data!F36*Constants!F$3,IF(ISNUMBER(SEARCH("PD",$AH36)),Data!F36*Constants!F$4,Data!F36*Constants!F$2)),"")</f>
        <v>2400</v>
      </c>
      <c r="H36">
        <v>1500</v>
      </c>
      <c r="J36">
        <v>30</v>
      </c>
      <c r="K36">
        <f>IF(ISNUMBER(Data!K36),IF($AC36&gt;0,Data!K36*Constants!K$3,IF(ISNUMBER(SEARCH("PD",$AH36)),Data!K36*Constants!K$4,Data!K36*Constants!K$2)),"")</f>
        <v>10</v>
      </c>
      <c r="L36">
        <v>2</v>
      </c>
      <c r="M36">
        <v>2</v>
      </c>
      <c r="P36" t="s">
        <v>60</v>
      </c>
      <c r="Q36">
        <v>0</v>
      </c>
      <c r="S36">
        <v>0</v>
      </c>
      <c r="T36">
        <v>1</v>
      </c>
      <c r="U36">
        <v>1</v>
      </c>
      <c r="W36">
        <f>IF(ISNUMBER(Data!W36),IF($AC36&gt;0,Data!W36*Constants!W$3,IF(ISNUMBER(SEARCH("PD",$AH36)),Data!W36*Constants!W$4,Data!W36*Constants!W$2)),"")</f>
        <v>0</v>
      </c>
      <c r="X36">
        <f>IF(ISNUMBER(Data!X36),IF($AC36&gt;0,Data!X36*Constants!X$3,IF(ISNUMBER(SEARCH("PD",$AH36)),Data!X36*Constants!X$4,Data!X36*Constants!X$2)),"")</f>
        <v>0</v>
      </c>
      <c r="Y36">
        <f>IF(ISNUMBER(Data!Y36),IF($AC36&gt;0,Data!Y36*Constants!Y$3,IF(ISNUMBER(SEARCH("PD",$AH36)),Data!Y36*Constants!Y$4,Data!Y36*Constants!Y$2)),"")</f>
        <v>0</v>
      </c>
      <c r="Z36">
        <f>IF(ISNUMBER(Data!Z36),IF($AC36&gt;0,Data!Z36*Constants!Z$3,IF(ISNUMBER(SEARCH("PD",$AH36)),Data!Z36*Constants!Z$4,Data!Z36*Constants!Z$2)),"")</f>
        <v>0</v>
      </c>
      <c r="AB36">
        <f>IF(ISNUMBER(Data!AB36),IF($AC36&gt;0,Data!AB36*Constants!AB$3,IF(ISNUMBER(SEARCH("PD",$AH36)),Data!AB36*Constants!AB$4,Data!AB36*Constants!AB$2)),"")</f>
        <v>2000</v>
      </c>
      <c r="AC36">
        <f>IF(ISNUMBER(SEARCH("PD",BE36)),Data!AC36*4,Data!AC36*2)</f>
        <v>80</v>
      </c>
      <c r="AD36">
        <f>IF(ISNUMBER(SEARCH("PD",BF36)),Data!AD36*4,Data!AD36*2)</f>
        <v>8</v>
      </c>
      <c r="AE36">
        <f>IF(ISNUMBER(Data!AE36),IF($AC36&gt;0,Data!AE36*Constants!AE$3,IF(ISNUMBER(SEARCH("PD",$AH36)),Data!AE36*Constants!AE$4,Data!AE36*Constants!AE$2)),"")</f>
        <v>175</v>
      </c>
      <c r="AH36" t="s">
        <v>162</v>
      </c>
      <c r="AI36" t="s">
        <v>177</v>
      </c>
      <c r="AM36" t="s">
        <v>164</v>
      </c>
      <c r="AN36" t="s">
        <v>165</v>
      </c>
      <c r="AO36" t="s">
        <v>166</v>
      </c>
      <c r="AV36" t="b">
        <v>1</v>
      </c>
      <c r="AW36">
        <v>9.8000000000000007</v>
      </c>
    </row>
    <row r="37" spans="1:49" ht="14.4" customHeight="1" x14ac:dyDescent="0.3">
      <c r="A37" t="s">
        <v>178</v>
      </c>
      <c r="B37" t="s">
        <v>179</v>
      </c>
      <c r="C37">
        <v>0</v>
      </c>
      <c r="E37">
        <v>75</v>
      </c>
      <c r="F37">
        <f>IF(ISNUMBER(Data!F37),IF($AC37&gt;0,Data!F37*Constants!F$3,IF(ISNUMBER(SEARCH("PD",$AH37)),Data!F37*Constants!F$4,Data!F37*Constants!F$2)),"")</f>
        <v>2400</v>
      </c>
      <c r="H37">
        <v>1500</v>
      </c>
      <c r="J37">
        <v>30</v>
      </c>
      <c r="K37">
        <f>IF(ISNUMBER(Data!K37),IF($AC37&gt;0,Data!K37*Constants!K$3,IF(ISNUMBER(SEARCH("PD",$AH37)),Data!K37*Constants!K$4,Data!K37*Constants!K$2)),"")</f>
        <v>10</v>
      </c>
      <c r="L37">
        <v>1</v>
      </c>
      <c r="M37">
        <v>1</v>
      </c>
      <c r="P37" t="s">
        <v>60</v>
      </c>
      <c r="Q37">
        <v>0</v>
      </c>
      <c r="S37">
        <v>0</v>
      </c>
      <c r="T37">
        <v>1</v>
      </c>
      <c r="U37">
        <v>1</v>
      </c>
      <c r="W37">
        <f>IF(ISNUMBER(Data!W37),IF($AC37&gt;0,Data!W37*Constants!W$3,IF(ISNUMBER(SEARCH("PD",$AH37)),Data!W37*Constants!W$4,Data!W37*Constants!W$2)),"")</f>
        <v>0</v>
      </c>
      <c r="X37">
        <f>IF(ISNUMBER(Data!X37),IF($AC37&gt;0,Data!X37*Constants!X$3,IF(ISNUMBER(SEARCH("PD",$AH37)),Data!X37*Constants!X$4,Data!X37*Constants!X$2)),"")</f>
        <v>0</v>
      </c>
      <c r="Y37">
        <f>IF(ISNUMBER(Data!Y37),IF($AC37&gt;0,Data!Y37*Constants!Y$3,IF(ISNUMBER(SEARCH("PD",$AH37)),Data!Y37*Constants!Y$4,Data!Y37*Constants!Y$2)),"")</f>
        <v>0</v>
      </c>
      <c r="Z37">
        <f>IF(ISNUMBER(Data!Z37),IF($AC37&gt;0,Data!Z37*Constants!Z$3,IF(ISNUMBER(SEARCH("PD",$AH37)),Data!Z37*Constants!Z$4,Data!Z37*Constants!Z$2)),"")</f>
        <v>0</v>
      </c>
      <c r="AB37">
        <f>IF(ISNUMBER(Data!AB37),IF($AC37&gt;0,Data!AB37*Constants!AB$3,IF(ISNUMBER(SEARCH("PD",$AH37)),Data!AB37*Constants!AB$4,Data!AB37*Constants!AB$2)),"")</f>
        <v>2000</v>
      </c>
      <c r="AC37">
        <f>IF(ISNUMBER(SEARCH("PD",BE37)),Data!AC37*4,Data!AC37*2)</f>
        <v>80</v>
      </c>
      <c r="AD37">
        <f>IF(ISNUMBER(SEARCH("PD",BF37)),Data!AD37*4,Data!AD37*2)</f>
        <v>8</v>
      </c>
      <c r="AE37">
        <f>IF(ISNUMBER(Data!AE37),IF($AC37&gt;0,Data!AE37*Constants!AE$3,IF(ISNUMBER(SEARCH("PD",$AH37)),Data!AE37*Constants!AE$4,Data!AE37*Constants!AE$2)),"")</f>
        <v>175</v>
      </c>
      <c r="AH37" t="s">
        <v>162</v>
      </c>
      <c r="AI37" t="s">
        <v>180</v>
      </c>
      <c r="AM37" t="s">
        <v>164</v>
      </c>
      <c r="AN37" t="s">
        <v>165</v>
      </c>
      <c r="AO37" t="s">
        <v>166</v>
      </c>
      <c r="AV37" t="b">
        <v>1</v>
      </c>
      <c r="AW37">
        <v>9.9</v>
      </c>
    </row>
    <row r="38" spans="1:49" ht="14.4" customHeight="1" x14ac:dyDescent="0.3">
      <c r="A38" t="s">
        <v>181</v>
      </c>
      <c r="B38" t="s">
        <v>182</v>
      </c>
      <c r="C38">
        <v>1</v>
      </c>
      <c r="E38">
        <v>250</v>
      </c>
      <c r="F38">
        <f>IF(ISNUMBER(Data!F38),IF($AC38&gt;0,Data!F38*Constants!F$3,IF(ISNUMBER(SEARCH("PD",$AH38)),Data!F38*Constants!F$4,Data!F38*Constants!F$2)),"")</f>
        <v>2000</v>
      </c>
      <c r="H38">
        <v>100</v>
      </c>
      <c r="J38">
        <v>15</v>
      </c>
      <c r="K38">
        <f>IF(ISNUMBER(Data!K38),IF($AC38&gt;0,Data!K38*Constants!K$3,IF(ISNUMBER(SEARCH("PD",$AH38)),Data!K38*Constants!K$4,Data!K38*Constants!K$2)),"")</f>
        <v>50</v>
      </c>
      <c r="L38">
        <v>3</v>
      </c>
      <c r="M38">
        <v>60</v>
      </c>
      <c r="P38" t="s">
        <v>60</v>
      </c>
      <c r="Q38">
        <v>0</v>
      </c>
      <c r="S38">
        <v>0</v>
      </c>
      <c r="T38">
        <v>5</v>
      </c>
      <c r="U38">
        <v>4</v>
      </c>
      <c r="V38">
        <v>0.2</v>
      </c>
      <c r="W38">
        <f>IF(ISNUMBER(Data!W38),IF($AC38&gt;0,Data!W38*Constants!W$3,IF(ISNUMBER(SEARCH("PD",$AH38)),Data!W38*Constants!W$4,Data!W38*Constants!W$2)),"")</f>
        <v>0</v>
      </c>
      <c r="X38">
        <f>IF(ISNUMBER(Data!X38),IF($AC38&gt;0,Data!X38*Constants!X$3,IF(ISNUMBER(SEARCH("PD",$AH38)),Data!X38*Constants!X$4,Data!X38*Constants!X$2)),"")</f>
        <v>0</v>
      </c>
      <c r="Y38">
        <f>IF(ISNUMBER(Data!Y38),IF($AC38&gt;0,Data!Y38*Constants!Y$3,IF(ISNUMBER(SEARCH("PD",$AH38)),Data!Y38*Constants!Y$4,Data!Y38*Constants!Y$2)),"")</f>
        <v>0</v>
      </c>
      <c r="Z38">
        <f>IF(ISNUMBER(Data!Z38),IF($AC38&gt;0,Data!Z38*Constants!Z$3,IF(ISNUMBER(SEARCH("PD",$AH38)),Data!Z38*Constants!Z$4,Data!Z38*Constants!Z$2)),"")</f>
        <v>0</v>
      </c>
      <c r="AB38">
        <f>IF(ISNUMBER(Data!AB38),IF($AC38&gt;0,Data!AB38*Constants!AB$3,IF(ISNUMBER(SEARCH("PD",$AH38)),Data!AB38*Constants!AB$4,Data!AB38*Constants!AB$2)),"")</f>
        <v>1200</v>
      </c>
      <c r="AC38">
        <f>IF(ISNUMBER(SEARCH("PD",BE38)),Data!AC38*4,Data!AC38*2)</f>
        <v>200</v>
      </c>
      <c r="AD38">
        <f>IF(ISNUMBER(SEARCH("PD",BF38)),Data!AD38*4,Data!AD38*2)</f>
        <v>10</v>
      </c>
      <c r="AE38">
        <f>IF(ISNUMBER(Data!AE38),IF($AC38&gt;0,Data!AE38*Constants!AE$3,IF(ISNUMBER(SEARCH("PD",$AH38)),Data!AE38*Constants!AE$4,Data!AE38*Constants!AE$2)),"")</f>
        <v>25</v>
      </c>
      <c r="AH38" t="s">
        <v>183</v>
      </c>
      <c r="AI38" t="s">
        <v>184</v>
      </c>
      <c r="AM38" t="s">
        <v>185</v>
      </c>
      <c r="AN38" t="s">
        <v>165</v>
      </c>
      <c r="AO38" t="s">
        <v>186</v>
      </c>
      <c r="AW38">
        <v>10</v>
      </c>
    </row>
    <row r="39" spans="1:49" ht="14.4" customHeight="1" x14ac:dyDescent="0.3">
      <c r="A39" t="s">
        <v>181</v>
      </c>
      <c r="B39" t="s">
        <v>187</v>
      </c>
      <c r="C39">
        <v>1</v>
      </c>
      <c r="E39">
        <v>250</v>
      </c>
      <c r="F39">
        <f>IF(ISNUMBER(Data!F39),IF($AC39&gt;0,Data!F39*Constants!F$3,IF(ISNUMBER(SEARCH("PD",$AH39)),Data!F39*Constants!F$4,Data!F39*Constants!F$2)),"")</f>
        <v>2000</v>
      </c>
      <c r="H39">
        <v>100</v>
      </c>
      <c r="J39">
        <v>5</v>
      </c>
      <c r="K39">
        <f>IF(ISNUMBER(Data!K39),IF($AC39&gt;0,Data!K39*Constants!K$3,IF(ISNUMBER(SEARCH("PD",$AH39)),Data!K39*Constants!K$4,Data!K39*Constants!K$2)),"")</f>
        <v>50</v>
      </c>
      <c r="L39">
        <v>4</v>
      </c>
      <c r="M39">
        <v>2</v>
      </c>
      <c r="N39">
        <v>7.4999999999999997E-2</v>
      </c>
      <c r="P39" t="s">
        <v>60</v>
      </c>
      <c r="Q39">
        <v>0</v>
      </c>
      <c r="S39">
        <v>0</v>
      </c>
      <c r="T39">
        <v>5</v>
      </c>
      <c r="U39">
        <v>2</v>
      </c>
      <c r="V39">
        <v>0.2</v>
      </c>
      <c r="W39">
        <f>IF(ISNUMBER(Data!W39),IF($AC39&gt;0,Data!W39*Constants!W$3,IF(ISNUMBER(SEARCH("PD",$AH39)),Data!W39*Constants!W$4,Data!W39*Constants!W$2)),"")</f>
        <v>0</v>
      </c>
      <c r="X39">
        <f>IF(ISNUMBER(Data!X39),IF($AC39&gt;0,Data!X39*Constants!X$3,IF(ISNUMBER(SEARCH("PD",$AH39)),Data!X39*Constants!X$4,Data!X39*Constants!X$2)),"")</f>
        <v>0</v>
      </c>
      <c r="Y39">
        <f>IF(ISNUMBER(Data!Y39),IF($AC39&gt;0,Data!Y39*Constants!Y$3,IF(ISNUMBER(SEARCH("PD",$AH39)),Data!Y39*Constants!Y$4,Data!Y39*Constants!Y$2)),"")</f>
        <v>0</v>
      </c>
      <c r="Z39">
        <f>IF(ISNUMBER(Data!Z39),IF($AC39&gt;0,Data!Z39*Constants!Z$3,IF(ISNUMBER(SEARCH("PD",$AH39)),Data!Z39*Constants!Z$4,Data!Z39*Constants!Z$2)),"")</f>
        <v>0</v>
      </c>
      <c r="AB39">
        <f>IF(ISNUMBER(Data!AB39),IF($AC39&gt;0,Data!AB39*Constants!AB$3,IF(ISNUMBER(SEARCH("PD",$AH39)),Data!AB39*Constants!AB$4,Data!AB39*Constants!AB$2)),"")</f>
        <v>1200</v>
      </c>
      <c r="AC39">
        <f>IF(ISNUMBER(SEARCH("PD",BE39)),Data!AC39*4,Data!AC39*2)</f>
        <v>200</v>
      </c>
      <c r="AD39">
        <f>IF(ISNUMBER(SEARCH("PD",BF39)),Data!AD39*4,Data!AD39*2)</f>
        <v>10</v>
      </c>
      <c r="AE39">
        <f>IF(ISNUMBER(Data!AE39),IF($AC39&gt;0,Data!AE39*Constants!AE$3,IF(ISNUMBER(SEARCH("PD",$AH39)),Data!AE39*Constants!AE$4,Data!AE39*Constants!AE$2)),"")</f>
        <v>25</v>
      </c>
      <c r="AH39" t="s">
        <v>188</v>
      </c>
      <c r="AI39" t="s">
        <v>189</v>
      </c>
      <c r="AM39" t="s">
        <v>185</v>
      </c>
      <c r="AN39" t="s">
        <v>165</v>
      </c>
      <c r="AO39" t="s">
        <v>186</v>
      </c>
      <c r="AW39">
        <v>10</v>
      </c>
    </row>
    <row r="40" spans="1:49" ht="14.4" customHeight="1" x14ac:dyDescent="0.3">
      <c r="A40" t="s">
        <v>190</v>
      </c>
      <c r="B40" t="s">
        <v>191</v>
      </c>
      <c r="C40">
        <v>0</v>
      </c>
      <c r="E40">
        <v>150</v>
      </c>
      <c r="F40">
        <f>IF(ISNUMBER(Data!F40),IF($AC40&gt;0,Data!F40*Constants!F$3,IF(ISNUMBER(SEARCH("PD",$AH40)),Data!F40*Constants!F$4,Data!F40*Constants!F$2)),"")</f>
        <v>3000</v>
      </c>
      <c r="H40">
        <v>200</v>
      </c>
      <c r="J40">
        <v>5</v>
      </c>
      <c r="K40">
        <f>IF(ISNUMBER(Data!K40),IF($AC40&gt;0,Data!K40*Constants!K$3,IF(ISNUMBER(SEARCH("PD",$AH40)),Data!K40*Constants!K$4,Data!K40*Constants!K$2)),"")</f>
        <v>30</v>
      </c>
      <c r="L40">
        <v>4</v>
      </c>
      <c r="M40">
        <v>50</v>
      </c>
      <c r="P40" t="s">
        <v>60</v>
      </c>
      <c r="Q40">
        <v>0</v>
      </c>
      <c r="S40">
        <v>0</v>
      </c>
      <c r="T40">
        <v>5</v>
      </c>
      <c r="U40">
        <v>5</v>
      </c>
      <c r="V40">
        <v>0.2</v>
      </c>
      <c r="W40">
        <f>IF(ISNUMBER(Data!W40),IF($AC40&gt;0,Data!W40*Constants!W$3,IF(ISNUMBER(SEARCH("PD",$AH40)),Data!W40*Constants!W$4,Data!W40*Constants!W$2)),"")</f>
        <v>0</v>
      </c>
      <c r="X40">
        <f>IF(ISNUMBER(Data!X40),IF($AC40&gt;0,Data!X40*Constants!X$3,IF(ISNUMBER(SEARCH("PD",$AH40)),Data!X40*Constants!X$4,Data!X40*Constants!X$2)),"")</f>
        <v>0</v>
      </c>
      <c r="Y40">
        <f>IF(ISNUMBER(Data!Y40),IF($AC40&gt;0,Data!Y40*Constants!Y$3,IF(ISNUMBER(SEARCH("PD",$AH40)),Data!Y40*Constants!Y$4,Data!Y40*Constants!Y$2)),"")</f>
        <v>0</v>
      </c>
      <c r="Z40">
        <f>IF(ISNUMBER(Data!Z40),IF($AC40&gt;0,Data!Z40*Constants!Z$3,IF(ISNUMBER(SEARCH("PD",$AH40)),Data!Z40*Constants!Z$4,Data!Z40*Constants!Z$2)),"")</f>
        <v>0</v>
      </c>
      <c r="AB40">
        <f>IF(ISNUMBER(Data!AB40),IF($AC40&gt;0,Data!AB40*Constants!AB$3,IF(ISNUMBER(SEARCH("PD",$AH40)),Data!AB40*Constants!AB$4,Data!AB40*Constants!AB$2)),"")</f>
        <v>1600</v>
      </c>
      <c r="AC40">
        <f>IF(ISNUMBER(SEARCH("PD",BE40)),Data!AC40*4,Data!AC40*2)</f>
        <v>100</v>
      </c>
      <c r="AD40">
        <f>IF(ISNUMBER(SEARCH("PD",BF40)),Data!AD40*4,Data!AD40*2)</f>
        <v>7.5</v>
      </c>
      <c r="AE40">
        <f>IF(ISNUMBER(Data!AE40),IF($AC40&gt;0,Data!AE40*Constants!AE$3,IF(ISNUMBER(SEARCH("PD",$AH40)),Data!AE40*Constants!AE$4,Data!AE40*Constants!AE$2)),"")</f>
        <v>25</v>
      </c>
      <c r="AH40" t="s">
        <v>192</v>
      </c>
      <c r="AI40" t="s">
        <v>193</v>
      </c>
      <c r="AM40" t="s">
        <v>62</v>
      </c>
      <c r="AN40" t="s">
        <v>165</v>
      </c>
      <c r="AO40" t="s">
        <v>166</v>
      </c>
      <c r="AW40">
        <v>11</v>
      </c>
    </row>
    <row r="41" spans="1:49" ht="14.4" customHeight="1" x14ac:dyDescent="0.3">
      <c r="A41" t="s">
        <v>194</v>
      </c>
      <c r="B41" t="s">
        <v>195</v>
      </c>
      <c r="C41">
        <v>0</v>
      </c>
      <c r="E41">
        <v>150</v>
      </c>
      <c r="F41">
        <f>IF(ISNUMBER(Data!F41),IF($AC41&gt;0,Data!F41*Constants!F$3,IF(ISNUMBER(SEARCH("PD",$AH41)),Data!F41*Constants!F$4,Data!F41*Constants!F$2)),"")</f>
        <v>3000</v>
      </c>
      <c r="H41">
        <v>200</v>
      </c>
      <c r="J41">
        <v>5</v>
      </c>
      <c r="K41">
        <f>IF(ISNUMBER(Data!K41),IF($AC41&gt;0,Data!K41*Constants!K$3,IF(ISNUMBER(SEARCH("PD",$AH41)),Data!K41*Constants!K$4,Data!K41*Constants!K$2)),"")</f>
        <v>30</v>
      </c>
      <c r="L41">
        <v>4</v>
      </c>
      <c r="M41">
        <v>5</v>
      </c>
      <c r="P41" t="s">
        <v>60</v>
      </c>
      <c r="Q41">
        <v>0</v>
      </c>
      <c r="S41">
        <v>0</v>
      </c>
      <c r="T41">
        <v>0.1</v>
      </c>
      <c r="U41">
        <v>1</v>
      </c>
      <c r="W41">
        <f>IF(ISNUMBER(Data!W41),IF($AC41&gt;0,Data!W41*Constants!W$3,IF(ISNUMBER(SEARCH("PD",$AH41)),Data!W41*Constants!W$4,Data!W41*Constants!W$2)),"")</f>
        <v>0</v>
      </c>
      <c r="X41">
        <f>IF(ISNUMBER(Data!X41),IF($AC41&gt;0,Data!X41*Constants!X$3,IF(ISNUMBER(SEARCH("PD",$AH41)),Data!X41*Constants!X$4,Data!X41*Constants!X$2)),"")</f>
        <v>15</v>
      </c>
      <c r="Y41">
        <f>IF(ISNUMBER(Data!Y41),IF($AC41&gt;0,Data!Y41*Constants!Y$3,IF(ISNUMBER(SEARCH("PD",$AH41)),Data!Y41*Constants!Y$4,Data!Y41*Constants!Y$2)),"")</f>
        <v>7.5</v>
      </c>
      <c r="Z41">
        <f>IF(ISNUMBER(Data!Z41),IF($AC41&gt;0,Data!Z41*Constants!Z$3,IF(ISNUMBER(SEARCH("PD",$AH41)),Data!Z41*Constants!Z$4,Data!Z41*Constants!Z$2)),"")</f>
        <v>5</v>
      </c>
      <c r="AB41">
        <f>IF(ISNUMBER(Data!AB41),IF($AC41&gt;0,Data!AB41*Constants!AB$3,IF(ISNUMBER(SEARCH("PD",$AH41)),Data!AB41*Constants!AB$4,Data!AB41*Constants!AB$2)),"")</f>
        <v>1600</v>
      </c>
      <c r="AC41">
        <f>IF(ISNUMBER(SEARCH("PD",BE41)),Data!AC41*4,Data!AC41*2)</f>
        <v>100</v>
      </c>
      <c r="AD41">
        <f>IF(ISNUMBER(SEARCH("PD",BF41)),Data!AD41*4,Data!AD41*2)</f>
        <v>7.5</v>
      </c>
      <c r="AE41">
        <f>IF(ISNUMBER(Data!AE41),IF($AC41&gt;0,Data!AE41*Constants!AE$3,IF(ISNUMBER(SEARCH("PD",$AH41)),Data!AE41*Constants!AE$4,Data!AE41*Constants!AE$2)),"")</f>
        <v>25</v>
      </c>
      <c r="AH41" t="s">
        <v>65</v>
      </c>
      <c r="AI41" t="s">
        <v>196</v>
      </c>
      <c r="AM41" t="s">
        <v>62</v>
      </c>
      <c r="AN41" t="s">
        <v>165</v>
      </c>
      <c r="AO41" t="s">
        <v>166</v>
      </c>
      <c r="AW41">
        <v>11.1</v>
      </c>
    </row>
    <row r="42" spans="1:49" ht="14.4" customHeight="1" x14ac:dyDescent="0.3">
      <c r="A42" t="s">
        <v>197</v>
      </c>
      <c r="B42" t="s">
        <v>198</v>
      </c>
      <c r="C42">
        <v>1</v>
      </c>
      <c r="E42">
        <v>225</v>
      </c>
      <c r="F42">
        <f>IF(ISNUMBER(Data!F42),IF($AC42&gt;0,Data!F42*Constants!F$3,IF(ISNUMBER(SEARCH("PD",$AH42)),Data!F42*Constants!F$4,Data!F42*Constants!F$2)),"")</f>
        <v>4000</v>
      </c>
      <c r="H42">
        <v>100</v>
      </c>
      <c r="I42">
        <v>1500</v>
      </c>
      <c r="J42">
        <v>15</v>
      </c>
      <c r="K42">
        <f>IF(ISNUMBER(Data!K42),IF($AC42&gt;0,Data!K42*Constants!K$3,IF(ISNUMBER(SEARCH("PD",$AH42)),Data!K42*Constants!K$4,Data!K42*Constants!K$2)),"")</f>
        <v>30</v>
      </c>
      <c r="L42">
        <v>5</v>
      </c>
      <c r="P42" t="s">
        <v>69</v>
      </c>
      <c r="Q42">
        <v>0</v>
      </c>
      <c r="S42">
        <v>0</v>
      </c>
      <c r="T42">
        <v>25</v>
      </c>
      <c r="U42">
        <v>1</v>
      </c>
      <c r="W42">
        <f>IF(ISNUMBER(Data!W42),IF($AC42&gt;0,Data!W42*Constants!W$3,IF(ISNUMBER(SEARCH("PD",$AH42)),Data!W42*Constants!W$4,Data!W42*Constants!W$2)),"")</f>
        <v>0</v>
      </c>
      <c r="X42">
        <f>IF(ISNUMBER(Data!X42),IF($AC42&gt;0,Data!X42*Constants!X$3,IF(ISNUMBER(SEARCH("PD",$AH42)),Data!X42*Constants!X$4,Data!X42*Constants!X$2)),"")</f>
        <v>0</v>
      </c>
      <c r="Y42">
        <f>IF(ISNUMBER(Data!Y42),IF($AC42&gt;0,Data!Y42*Constants!Y$3,IF(ISNUMBER(SEARCH("PD",$AH42)),Data!Y42*Constants!Y$4,Data!Y42*Constants!Y$2)),"")</f>
        <v>0</v>
      </c>
      <c r="Z42" t="str">
        <f>IF(ISNUMBER(Data!Z42),IF($AC42&gt;0,Data!Z42*Constants!Z$3,IF(ISNUMBER(SEARCH("PD",$AH42)),Data!Z42*Constants!Z$4,Data!Z42*Constants!Z$2)),"")</f>
        <v/>
      </c>
      <c r="AB42">
        <f>IF(ISNUMBER(Data!AB42),IF($AC42&gt;0,Data!AB42*Constants!AB$3,IF(ISNUMBER(SEARCH("PD",$AH42)),Data!AB42*Constants!AB$4,Data!AB42*Constants!AB$2)),"")</f>
        <v>1600</v>
      </c>
      <c r="AC42">
        <f>IF(ISNUMBER(SEARCH("PD",BE42)),Data!AC42*4,Data!AC42*2)</f>
        <v>100</v>
      </c>
      <c r="AD42">
        <f>IF(ISNUMBER(SEARCH("PD",BF42)),Data!AD42*4,Data!AD42*2)</f>
        <v>30</v>
      </c>
      <c r="AE42">
        <f>IF(ISNUMBER(Data!AE42),IF($AC42&gt;0,Data!AE42*Constants!AE$3,IF(ISNUMBER(SEARCH("PD",$AH42)),Data!AE42*Constants!AE$4,Data!AE42*Constants!AE$2)),"")</f>
        <v>75</v>
      </c>
      <c r="AH42" t="s">
        <v>199</v>
      </c>
      <c r="AI42" t="s">
        <v>200</v>
      </c>
      <c r="AM42" t="s">
        <v>201</v>
      </c>
      <c r="AN42" t="s">
        <v>165</v>
      </c>
      <c r="AO42" t="s">
        <v>186</v>
      </c>
      <c r="AV42" t="b">
        <v>1</v>
      </c>
      <c r="AW42">
        <v>11.25</v>
      </c>
    </row>
    <row r="43" spans="1:49" ht="14.4" customHeight="1" x14ac:dyDescent="0.3">
      <c r="A43" t="s">
        <v>202</v>
      </c>
      <c r="B43" t="s">
        <v>203</v>
      </c>
      <c r="C43">
        <v>1</v>
      </c>
      <c r="E43">
        <v>200</v>
      </c>
      <c r="F43">
        <f>IF(ISNUMBER(Data!F43),IF($AC43&gt;0,Data!F43*Constants!F$3,IF(ISNUMBER(SEARCH("PD",$AH43)),Data!F43*Constants!F$4,Data!F43*Constants!F$2)),"")</f>
        <v>5000</v>
      </c>
      <c r="H43">
        <v>750</v>
      </c>
      <c r="J43">
        <v>15</v>
      </c>
      <c r="K43">
        <f>IF(ISNUMBER(Data!K43),IF($AC43&gt;0,Data!K43*Constants!K$3,IF(ISNUMBER(SEARCH("PD",$AH43)),Data!K43*Constants!K$4,Data!K43*Constants!K$2)),"")</f>
        <v>30</v>
      </c>
      <c r="L43">
        <v>4</v>
      </c>
      <c r="M43">
        <v>3</v>
      </c>
      <c r="P43" t="s">
        <v>60</v>
      </c>
      <c r="Q43">
        <v>0</v>
      </c>
      <c r="S43">
        <v>0</v>
      </c>
      <c r="T43">
        <v>1</v>
      </c>
      <c r="U43">
        <v>1</v>
      </c>
      <c r="W43">
        <f>IF(ISNUMBER(Data!W43),IF($AC43&gt;0,Data!W43*Constants!W$3,IF(ISNUMBER(SEARCH("PD",$AH43)),Data!W43*Constants!W$4,Data!W43*Constants!W$2)),"")</f>
        <v>0</v>
      </c>
      <c r="X43">
        <f>IF(ISNUMBER(Data!X43),IF($AC43&gt;0,Data!X43*Constants!X$3,IF(ISNUMBER(SEARCH("PD",$AH43)),Data!X43*Constants!X$4,Data!X43*Constants!X$2)),"")</f>
        <v>0</v>
      </c>
      <c r="Y43">
        <f>IF(ISNUMBER(Data!Y43),IF($AC43&gt;0,Data!Y43*Constants!Y$3,IF(ISNUMBER(SEARCH("PD",$AH43)),Data!Y43*Constants!Y$4,Data!Y43*Constants!Y$2)),"")</f>
        <v>0</v>
      </c>
      <c r="Z43" t="str">
        <f>IF(ISNUMBER(Data!Z43),IF($AC43&gt;0,Data!Z43*Constants!Z$3,IF(ISNUMBER(SEARCH("PD",$AH43)),Data!Z43*Constants!Z$4,Data!Z43*Constants!Z$2)),"")</f>
        <v/>
      </c>
      <c r="AB43">
        <f>IF(ISNUMBER(Data!AB43),IF($AC43&gt;0,Data!AB43*Constants!AB$3,IF(ISNUMBER(SEARCH("PD",$AH43)),Data!AB43*Constants!AB$4,Data!AB43*Constants!AB$2)),"")</f>
        <v>1200</v>
      </c>
      <c r="AC43">
        <f>IF(ISNUMBER(SEARCH("PD",BE43)),Data!AC43*4,Data!AC43*2)</f>
        <v>200</v>
      </c>
      <c r="AD43">
        <f>IF(ISNUMBER(SEARCH("PD",BF43)),Data!AD43*4,Data!AD43*2)</f>
        <v>25</v>
      </c>
      <c r="AE43">
        <f>IF(ISNUMBER(Data!AE43),IF($AC43&gt;0,Data!AE43*Constants!AE$3,IF(ISNUMBER(SEARCH("PD",$AH43)),Data!AE43*Constants!AE$4,Data!AE43*Constants!AE$2)),"")</f>
        <v>75</v>
      </c>
      <c r="AH43" t="s">
        <v>204</v>
      </c>
      <c r="AI43" t="s">
        <v>205</v>
      </c>
      <c r="AM43" t="s">
        <v>206</v>
      </c>
      <c r="AN43" t="s">
        <v>207</v>
      </c>
      <c r="AO43" t="s">
        <v>207</v>
      </c>
      <c r="AV43" t="b">
        <v>1</v>
      </c>
      <c r="AW43">
        <v>11.5</v>
      </c>
    </row>
    <row r="44" spans="1:49" ht="14.4" customHeight="1" x14ac:dyDescent="0.3">
      <c r="A44" t="s">
        <v>208</v>
      </c>
      <c r="B44" t="s">
        <v>209</v>
      </c>
      <c r="C44">
        <v>0</v>
      </c>
      <c r="E44">
        <v>100</v>
      </c>
      <c r="F44">
        <f>IF(ISNUMBER(Data!F44),IF($AC44&gt;0,Data!F44*Constants!F$3,IF(ISNUMBER(SEARCH("PD",$AH44)),Data!F44*Constants!F$4,Data!F44*Constants!F$2)),"")</f>
        <v>5000</v>
      </c>
      <c r="H44">
        <v>750</v>
      </c>
      <c r="J44">
        <v>15</v>
      </c>
      <c r="K44">
        <f>IF(ISNUMBER(Data!K44),IF($AC44&gt;0,Data!K44*Constants!K$3,IF(ISNUMBER(SEARCH("PD",$AH44)),Data!K44*Constants!K$4,Data!K44*Constants!K$2)),"")</f>
        <v>30</v>
      </c>
      <c r="L44">
        <v>1</v>
      </c>
      <c r="M44">
        <v>1</v>
      </c>
      <c r="P44" t="s">
        <v>60</v>
      </c>
      <c r="Q44">
        <v>0</v>
      </c>
      <c r="S44">
        <v>0</v>
      </c>
      <c r="T44">
        <v>1</v>
      </c>
      <c r="U44">
        <v>1</v>
      </c>
      <c r="W44">
        <f>IF(ISNUMBER(Data!W44),IF($AC44&gt;0,Data!W44*Constants!W$3,IF(ISNUMBER(SEARCH("PD",$AH44)),Data!W44*Constants!W$4,Data!W44*Constants!W$2)),"")</f>
        <v>0</v>
      </c>
      <c r="X44">
        <f>IF(ISNUMBER(Data!X44),IF($AC44&gt;0,Data!X44*Constants!X$3,IF(ISNUMBER(SEARCH("PD",$AH44)),Data!X44*Constants!X$4,Data!X44*Constants!X$2)),"")</f>
        <v>0</v>
      </c>
      <c r="Y44">
        <f>IF(ISNUMBER(Data!Y44),IF($AC44&gt;0,Data!Y44*Constants!Y$3,IF(ISNUMBER(SEARCH("PD",$AH44)),Data!Y44*Constants!Y$4,Data!Y44*Constants!Y$2)),"")</f>
        <v>0</v>
      </c>
      <c r="Z44" t="str">
        <f>IF(ISNUMBER(Data!Z44),IF($AC44&gt;0,Data!Z44*Constants!Z$3,IF(ISNUMBER(SEARCH("PD",$AH44)),Data!Z44*Constants!Z$4,Data!Z44*Constants!Z$2)),"")</f>
        <v/>
      </c>
      <c r="AB44">
        <f>IF(ISNUMBER(Data!AB44),IF($AC44&gt;0,Data!AB44*Constants!AB$3,IF(ISNUMBER(SEARCH("PD",$AH44)),Data!AB44*Constants!AB$4,Data!AB44*Constants!AB$2)),"")</f>
        <v>1200</v>
      </c>
      <c r="AC44">
        <f>IF(ISNUMBER(SEARCH("PD",BE44)),Data!AC44*4,Data!AC44*2)</f>
        <v>200</v>
      </c>
      <c r="AD44">
        <f>IF(ISNUMBER(SEARCH("PD",BF44)),Data!AD44*4,Data!AD44*2)</f>
        <v>25</v>
      </c>
      <c r="AE44">
        <f>IF(ISNUMBER(Data!AE44),IF($AC44&gt;0,Data!AE44*Constants!AE$3,IF(ISNUMBER(SEARCH("PD",$AH44)),Data!AE44*Constants!AE$4,Data!AE44*Constants!AE$2)),"")</f>
        <v>75</v>
      </c>
      <c r="AH44" t="s">
        <v>204</v>
      </c>
      <c r="AI44" t="s">
        <v>210</v>
      </c>
      <c r="AM44" t="s">
        <v>206</v>
      </c>
      <c r="AN44" t="s">
        <v>207</v>
      </c>
      <c r="AO44" t="s">
        <v>207</v>
      </c>
      <c r="AV44" t="b">
        <v>1</v>
      </c>
      <c r="AW44">
        <v>11.612500000000001</v>
      </c>
    </row>
    <row r="45" spans="1:49" ht="14.4" customHeight="1" x14ac:dyDescent="0.3">
      <c r="A45" t="s">
        <v>211</v>
      </c>
      <c r="B45" t="s">
        <v>212</v>
      </c>
      <c r="C45">
        <v>1</v>
      </c>
      <c r="E45">
        <v>200</v>
      </c>
      <c r="F45">
        <f>IF(ISNUMBER(Data!F45),IF($AC45&gt;0,Data!F45*Constants!F$3,IF(ISNUMBER(SEARCH("PD",$AH45)),Data!F45*Constants!F$4,Data!F45*Constants!F$2)),"")</f>
        <v>2400</v>
      </c>
      <c r="H45">
        <v>150</v>
      </c>
      <c r="J45">
        <v>15</v>
      </c>
      <c r="K45">
        <f>IF(ISNUMBER(Data!K45),IF($AC45&gt;0,Data!K45*Constants!K$3,IF(ISNUMBER(SEARCH("PD",$AH45)),Data!K45*Constants!K$4,Data!K45*Constants!K$2)),"")</f>
        <v>10</v>
      </c>
      <c r="L45">
        <v>3</v>
      </c>
      <c r="M45">
        <v>15</v>
      </c>
      <c r="P45" t="s">
        <v>60</v>
      </c>
      <c r="Q45">
        <v>0</v>
      </c>
      <c r="S45">
        <v>0</v>
      </c>
      <c r="T45">
        <v>9</v>
      </c>
      <c r="U45">
        <v>3</v>
      </c>
      <c r="V45">
        <v>0.5</v>
      </c>
      <c r="W45">
        <f>IF(ISNUMBER(Data!W45),IF($AC45&gt;0,Data!W45*Constants!W$3,IF(ISNUMBER(SEARCH("PD",$AH45)),Data!W45*Constants!W$4,Data!W45*Constants!W$2)),"")</f>
        <v>0</v>
      </c>
      <c r="X45">
        <f>IF(ISNUMBER(Data!X45),IF($AC45&gt;0,Data!X45*Constants!X$3,IF(ISNUMBER(SEARCH("PD",$AH45)),Data!X45*Constants!X$4,Data!X45*Constants!X$2)),"")</f>
        <v>0</v>
      </c>
      <c r="Y45">
        <f>IF(ISNUMBER(Data!Y45),IF($AC45&gt;0,Data!Y45*Constants!Y$3,IF(ISNUMBER(SEARCH("PD",$AH45)),Data!Y45*Constants!Y$4,Data!Y45*Constants!Y$2)),"")</f>
        <v>0</v>
      </c>
      <c r="Z45" t="str">
        <f>IF(ISNUMBER(Data!Z45),IF($AC45&gt;0,Data!Z45*Constants!Z$3,IF(ISNUMBER(SEARCH("PD",$AH45)),Data!Z45*Constants!Z$4,Data!Z45*Constants!Z$2)),"")</f>
        <v/>
      </c>
      <c r="AB45">
        <f>IF(ISNUMBER(Data!AB45),IF($AC45&gt;0,Data!AB45*Constants!AB$3,IF(ISNUMBER(SEARCH("PD",$AH45)),Data!AB45*Constants!AB$4,Data!AB45*Constants!AB$2)),"")</f>
        <v>1600</v>
      </c>
      <c r="AC45">
        <f>IF(ISNUMBER(SEARCH("PD",BE45)),Data!AC45*4,Data!AC45*2)</f>
        <v>100</v>
      </c>
      <c r="AD45">
        <f>IF(ISNUMBER(SEARCH("PD",BF45)),Data!AD45*4,Data!AD45*2)</f>
        <v>9</v>
      </c>
      <c r="AE45">
        <f>IF(ISNUMBER(Data!AE45),IF($AC45&gt;0,Data!AE45*Constants!AE$3,IF(ISNUMBER(SEARCH("PD",$AH45)),Data!AE45*Constants!AE$4,Data!AE45*Constants!AE$2)),"")</f>
        <v>225</v>
      </c>
      <c r="AH45" t="s">
        <v>213</v>
      </c>
      <c r="AI45" t="s">
        <v>214</v>
      </c>
      <c r="AM45" t="s">
        <v>62</v>
      </c>
      <c r="AN45" t="s">
        <v>207</v>
      </c>
      <c r="AO45" t="s">
        <v>171</v>
      </c>
      <c r="AR45" t="s">
        <v>215</v>
      </c>
      <c r="AS45">
        <v>200</v>
      </c>
      <c r="AV45" t="b">
        <v>1</v>
      </c>
      <c r="AW45">
        <v>11.7</v>
      </c>
    </row>
    <row r="46" spans="1:49" ht="14.4" customHeight="1" x14ac:dyDescent="0.3">
      <c r="A46" t="s">
        <v>216</v>
      </c>
      <c r="B46" t="s">
        <v>217</v>
      </c>
      <c r="C46">
        <v>1</v>
      </c>
      <c r="E46">
        <v>200</v>
      </c>
      <c r="F46">
        <f>IF(ISNUMBER(Data!F46),IF($AC46&gt;0,Data!F46*Constants!F$3,IF(ISNUMBER(SEARCH("PD",$AH46)),Data!F46*Constants!F$4,Data!F46*Constants!F$2)),"")</f>
        <v>2400</v>
      </c>
      <c r="H46">
        <v>100</v>
      </c>
      <c r="J46">
        <v>15</v>
      </c>
      <c r="K46">
        <f>IF(ISNUMBER(Data!K46),IF($AC46&gt;0,Data!K46*Constants!K$3,IF(ISNUMBER(SEARCH("PD",$AH46)),Data!K46*Constants!K$4,Data!K46*Constants!K$2)),"")</f>
        <v>30</v>
      </c>
      <c r="L46">
        <v>4</v>
      </c>
      <c r="M46">
        <v>3</v>
      </c>
      <c r="P46" t="s">
        <v>51</v>
      </c>
      <c r="Q46">
        <v>0</v>
      </c>
      <c r="S46">
        <v>0</v>
      </c>
      <c r="T46">
        <v>1</v>
      </c>
      <c r="U46">
        <v>1</v>
      </c>
      <c r="W46">
        <f>IF(ISNUMBER(Data!W46),IF($AC46&gt;0,Data!W46*Constants!W$3,IF(ISNUMBER(SEARCH("PD",$AH46)),Data!W46*Constants!W$4,Data!W46*Constants!W$2)),"")</f>
        <v>0</v>
      </c>
      <c r="X46">
        <f>IF(ISNUMBER(Data!X46),IF($AC46&gt;0,Data!X46*Constants!X$3,IF(ISNUMBER(SEARCH("PD",$AH46)),Data!X46*Constants!X$4,Data!X46*Constants!X$2)),"")</f>
        <v>0</v>
      </c>
      <c r="Y46">
        <f>IF(ISNUMBER(Data!Y46),IF($AC46&gt;0,Data!Y46*Constants!Y$3,IF(ISNUMBER(SEARCH("PD",$AH46)),Data!Y46*Constants!Y$4,Data!Y46*Constants!Y$2)),"")</f>
        <v>0</v>
      </c>
      <c r="Z46">
        <f>IF(ISNUMBER(Data!Z46),IF($AC46&gt;0,Data!Z46*Constants!Z$3,IF(ISNUMBER(SEARCH("PD",$AH46)),Data!Z46*Constants!Z$4,Data!Z46*Constants!Z$2)),"")</f>
        <v>0</v>
      </c>
      <c r="AB46">
        <f>IF(ISNUMBER(Data!AB46),IF($AC46&gt;0,Data!AB46*Constants!AB$3,IF(ISNUMBER(SEARCH("PD",$AH46)),Data!AB46*Constants!AB$4,Data!AB46*Constants!AB$2)),"")</f>
        <v>600</v>
      </c>
      <c r="AC46">
        <f>IF(ISNUMBER(SEARCH("PD",BE46)),Data!AC46*4,Data!AC46*2)</f>
        <v>100</v>
      </c>
      <c r="AD46">
        <f>IF(ISNUMBER(SEARCH("PD",BF46)),Data!AD46*4,Data!AD46*2)</f>
        <v>16</v>
      </c>
      <c r="AE46">
        <f>IF(ISNUMBER(Data!AE46),IF($AC46&gt;0,Data!AE46*Constants!AE$3,IF(ISNUMBER(SEARCH("PD",$AH46)),Data!AE46*Constants!AE$4,Data!AE46*Constants!AE$2)),"")</f>
        <v>150</v>
      </c>
      <c r="AH46" t="s">
        <v>169</v>
      </c>
      <c r="AI46" t="s">
        <v>218</v>
      </c>
      <c r="AM46" t="s">
        <v>74</v>
      </c>
      <c r="AN46" t="s">
        <v>219</v>
      </c>
      <c r="AO46" t="s">
        <v>220</v>
      </c>
      <c r="AR46" t="s">
        <v>221</v>
      </c>
      <c r="AS46" t="s">
        <v>222</v>
      </c>
      <c r="AV46" t="b">
        <v>1</v>
      </c>
      <c r="AW46">
        <v>11.75</v>
      </c>
    </row>
    <row r="47" spans="1:49" ht="14.4" customHeight="1" x14ac:dyDescent="0.3">
      <c r="A47" t="s">
        <v>223</v>
      </c>
      <c r="B47" t="s">
        <v>224</v>
      </c>
      <c r="C47">
        <v>0</v>
      </c>
      <c r="E47">
        <v>100</v>
      </c>
      <c r="F47">
        <f>IF(ISNUMBER(Data!F47),IF($AC47&gt;0,Data!F47*Constants!F$3,IF(ISNUMBER(SEARCH("PD",$AH47)),Data!F47*Constants!F$4,Data!F47*Constants!F$2)),"")</f>
        <v>2400</v>
      </c>
      <c r="H47">
        <v>100</v>
      </c>
      <c r="J47">
        <v>15</v>
      </c>
      <c r="K47">
        <f>IF(ISNUMBER(Data!K47),IF($AC47&gt;0,Data!K47*Constants!K$3,IF(ISNUMBER(SEARCH("PD",$AH47)),Data!K47*Constants!K$4,Data!K47*Constants!K$2)),"")</f>
        <v>30</v>
      </c>
      <c r="L47">
        <v>1</v>
      </c>
      <c r="M47">
        <v>1</v>
      </c>
      <c r="P47" t="s">
        <v>51</v>
      </c>
      <c r="Q47">
        <v>0</v>
      </c>
      <c r="S47">
        <v>0</v>
      </c>
      <c r="T47">
        <v>1</v>
      </c>
      <c r="U47">
        <v>1</v>
      </c>
      <c r="W47">
        <f>IF(ISNUMBER(Data!W47),IF($AC47&gt;0,Data!W47*Constants!W$3,IF(ISNUMBER(SEARCH("PD",$AH47)),Data!W47*Constants!W$4,Data!W47*Constants!W$2)),"")</f>
        <v>0</v>
      </c>
      <c r="X47">
        <f>IF(ISNUMBER(Data!X47),IF($AC47&gt;0,Data!X47*Constants!X$3,IF(ISNUMBER(SEARCH("PD",$AH47)),Data!X47*Constants!X$4,Data!X47*Constants!X$2)),"")</f>
        <v>0</v>
      </c>
      <c r="Y47">
        <f>IF(ISNUMBER(Data!Y47),IF($AC47&gt;0,Data!Y47*Constants!Y$3,IF(ISNUMBER(SEARCH("PD",$AH47)),Data!Y47*Constants!Y$4,Data!Y47*Constants!Y$2)),"")</f>
        <v>0</v>
      </c>
      <c r="Z47">
        <f>IF(ISNUMBER(Data!Z47),IF($AC47&gt;0,Data!Z47*Constants!Z$3,IF(ISNUMBER(SEARCH("PD",$AH47)),Data!Z47*Constants!Z$4,Data!Z47*Constants!Z$2)),"")</f>
        <v>0</v>
      </c>
      <c r="AB47">
        <f>IF(ISNUMBER(Data!AB47),IF($AC47&gt;0,Data!AB47*Constants!AB$3,IF(ISNUMBER(SEARCH("PD",$AH47)),Data!AB47*Constants!AB$4,Data!AB47*Constants!AB$2)),"")</f>
        <v>600</v>
      </c>
      <c r="AC47">
        <f>IF(ISNUMBER(SEARCH("PD",BE47)),Data!AC47*4,Data!AC47*2)</f>
        <v>100</v>
      </c>
      <c r="AD47">
        <f>IF(ISNUMBER(SEARCH("PD",BF47)),Data!AD47*4,Data!AD47*2)</f>
        <v>16</v>
      </c>
      <c r="AE47">
        <f>IF(ISNUMBER(Data!AE47),IF($AC47&gt;0,Data!AE47*Constants!AE$3,IF(ISNUMBER(SEARCH("PD",$AH47)),Data!AE47*Constants!AE$4,Data!AE47*Constants!AE$2)),"")</f>
        <v>150</v>
      </c>
      <c r="AH47" t="s">
        <v>225</v>
      </c>
      <c r="AI47" t="s">
        <v>226</v>
      </c>
      <c r="AM47" t="s">
        <v>74</v>
      </c>
      <c r="AN47" t="s">
        <v>219</v>
      </c>
      <c r="AO47" t="s">
        <v>220</v>
      </c>
      <c r="AR47" t="s">
        <v>221</v>
      </c>
      <c r="AS47" t="s">
        <v>222</v>
      </c>
      <c r="AV47" t="b">
        <v>1</v>
      </c>
      <c r="AW47">
        <v>11.85</v>
      </c>
    </row>
    <row r="48" spans="1:49" ht="14.4" customHeight="1" x14ac:dyDescent="0.3">
      <c r="A48" t="s">
        <v>227</v>
      </c>
      <c r="B48" t="s">
        <v>228</v>
      </c>
      <c r="C48">
        <v>1</v>
      </c>
      <c r="E48">
        <v>1200</v>
      </c>
      <c r="F48">
        <f>IF(ISNUMBER(Data!F48),IF($AC48&gt;0,Data!F48*Constants!F$3,IF(ISNUMBER(SEARCH("PD",$AH48)),Data!F48*Constants!F$4,Data!F48*Constants!F$2)),"")</f>
        <v>5000</v>
      </c>
      <c r="H48">
        <v>750</v>
      </c>
      <c r="J48">
        <v>15</v>
      </c>
      <c r="K48">
        <f>IF(ISNUMBER(Data!K48),IF($AC48&gt;0,Data!K48*Constants!K$3,IF(ISNUMBER(SEARCH("PD",$AH48)),Data!K48*Constants!K$4,Data!K48*Constants!K$2)),"")</f>
        <v>10</v>
      </c>
      <c r="L48">
        <v>10</v>
      </c>
      <c r="M48">
        <v>12</v>
      </c>
      <c r="P48" t="s">
        <v>60</v>
      </c>
      <c r="Q48">
        <v>0</v>
      </c>
      <c r="S48">
        <v>0</v>
      </c>
      <c r="T48">
        <v>8.25</v>
      </c>
      <c r="U48">
        <v>4</v>
      </c>
      <c r="V48">
        <v>0.25</v>
      </c>
      <c r="W48">
        <f>IF(ISNUMBER(Data!W48),IF($AC48&gt;0,Data!W48*Constants!W$3,IF(ISNUMBER(SEARCH("PD",$AH48)),Data!W48*Constants!W$4,Data!W48*Constants!W$2)),"")</f>
        <v>0</v>
      </c>
      <c r="X48">
        <f>IF(ISNUMBER(Data!X48),IF($AC48&gt;0,Data!X48*Constants!X$3,IF(ISNUMBER(SEARCH("PD",$AH48)),Data!X48*Constants!X$4,Data!X48*Constants!X$2)),"")</f>
        <v>0</v>
      </c>
      <c r="Y48">
        <f>IF(ISNUMBER(Data!Y48),IF($AC48&gt;0,Data!Y48*Constants!Y$3,IF(ISNUMBER(SEARCH("PD",$AH48)),Data!Y48*Constants!Y$4,Data!Y48*Constants!Y$2)),"")</f>
        <v>0</v>
      </c>
      <c r="Z48" t="str">
        <f>IF(ISNUMBER(Data!Z48),IF($AC48&gt;0,Data!Z48*Constants!Z$3,IF(ISNUMBER(SEARCH("PD",$AH48)),Data!Z48*Constants!Z$4,Data!Z48*Constants!Z$2)),"")</f>
        <v/>
      </c>
      <c r="AB48">
        <f>IF(ISNUMBER(Data!AB48),IF($AC48&gt;0,Data!AB48*Constants!AB$3,IF(ISNUMBER(SEARCH("PD",$AH48)),Data!AB48*Constants!AB$4,Data!AB48*Constants!AB$2)),"")</f>
        <v>1200</v>
      </c>
      <c r="AC48">
        <f>IF(ISNUMBER(SEARCH("PD",BE48)),Data!AC48*4,Data!AC48*2)</f>
        <v>200</v>
      </c>
      <c r="AD48">
        <f>IF(ISNUMBER(SEARCH("PD",BF48)),Data!AD48*4,Data!AD48*2)</f>
        <v>25</v>
      </c>
      <c r="AE48">
        <f>IF(ISNUMBER(Data!AE48),IF($AC48&gt;0,Data!AE48*Constants!AE$3,IF(ISNUMBER(SEARCH("PD",$AH48)),Data!AE48*Constants!AE$4,Data!AE48*Constants!AE$2)),"")</f>
        <v>75</v>
      </c>
      <c r="AH48" t="s">
        <v>204</v>
      </c>
      <c r="AI48" t="s">
        <v>229</v>
      </c>
      <c r="AM48" t="s">
        <v>206</v>
      </c>
      <c r="AN48" t="s">
        <v>207</v>
      </c>
      <c r="AO48" t="s">
        <v>207</v>
      </c>
      <c r="AV48" t="b">
        <v>1</v>
      </c>
      <c r="AW48">
        <v>12</v>
      </c>
    </row>
    <row r="49" spans="1:49" ht="14.4" customHeight="1" x14ac:dyDescent="0.3">
      <c r="A49" t="s">
        <v>230</v>
      </c>
      <c r="B49" t="s">
        <v>231</v>
      </c>
      <c r="C49">
        <v>1</v>
      </c>
      <c r="E49">
        <v>1200</v>
      </c>
      <c r="F49">
        <f>IF(ISNUMBER(Data!F49),IF($AC49&gt;0,Data!F49*Constants!F$3,IF(ISNUMBER(SEARCH("PD",$AH49)),Data!F49*Constants!F$4,Data!F49*Constants!F$2)),"")</f>
        <v>2400</v>
      </c>
      <c r="H49">
        <v>150</v>
      </c>
      <c r="J49">
        <v>15</v>
      </c>
      <c r="K49">
        <f>IF(ISNUMBER(Data!K49),IF($AC49&gt;0,Data!K49*Constants!K$3,IF(ISNUMBER(SEARCH("PD",$AH49)),Data!K49*Constants!K$4,Data!K49*Constants!K$2)),"")</f>
        <v>10</v>
      </c>
      <c r="L49">
        <v>10</v>
      </c>
      <c r="M49">
        <v>50</v>
      </c>
      <c r="P49" t="s">
        <v>60</v>
      </c>
      <c r="Q49">
        <v>0</v>
      </c>
      <c r="S49">
        <v>0</v>
      </c>
      <c r="T49">
        <v>9</v>
      </c>
      <c r="U49">
        <v>5</v>
      </c>
      <c r="V49">
        <v>0.25</v>
      </c>
      <c r="W49">
        <f>IF(ISNUMBER(Data!W49),IF($AC49&gt;0,Data!W49*Constants!W$3,IF(ISNUMBER(SEARCH("PD",$AH49)),Data!W49*Constants!W$4,Data!W49*Constants!W$2)),"")</f>
        <v>0</v>
      </c>
      <c r="X49">
        <f>IF(ISNUMBER(Data!X49),IF($AC49&gt;0,Data!X49*Constants!X$3,IF(ISNUMBER(SEARCH("PD",$AH49)),Data!X49*Constants!X$4,Data!X49*Constants!X$2)),"")</f>
        <v>0</v>
      </c>
      <c r="Y49">
        <f>IF(ISNUMBER(Data!Y49),IF($AC49&gt;0,Data!Y49*Constants!Y$3,IF(ISNUMBER(SEARCH("PD",$AH49)),Data!Y49*Constants!Y$4,Data!Y49*Constants!Y$2)),"")</f>
        <v>0</v>
      </c>
      <c r="Z49" t="str">
        <f>IF(ISNUMBER(Data!Z49),IF($AC49&gt;0,Data!Z49*Constants!Z$3,IF(ISNUMBER(SEARCH("PD",$AH49)),Data!Z49*Constants!Z$4,Data!Z49*Constants!Z$2)),"")</f>
        <v/>
      </c>
      <c r="AB49">
        <f>IF(ISNUMBER(Data!AB49),IF($AC49&gt;0,Data!AB49*Constants!AB$3,IF(ISNUMBER(SEARCH("PD",$AH49)),Data!AB49*Constants!AB$4,Data!AB49*Constants!AB$2)),"")</f>
        <v>1600</v>
      </c>
      <c r="AC49">
        <f>IF(ISNUMBER(SEARCH("PD",BE49)),Data!AC49*4,Data!AC49*2)</f>
        <v>100</v>
      </c>
      <c r="AD49">
        <f>IF(ISNUMBER(SEARCH("PD",BF49)),Data!AD49*4,Data!AD49*2)</f>
        <v>9.5</v>
      </c>
      <c r="AE49">
        <f>IF(ISNUMBER(Data!AE49),IF($AC49&gt;0,Data!AE49*Constants!AE$3,IF(ISNUMBER(SEARCH("PD",$AH49)),Data!AE49*Constants!AE$4,Data!AE49*Constants!AE$2)),"")</f>
        <v>225</v>
      </c>
      <c r="AH49" t="s">
        <v>213</v>
      </c>
      <c r="AI49" t="s">
        <v>232</v>
      </c>
      <c r="AM49" t="s">
        <v>62</v>
      </c>
      <c r="AN49" t="s">
        <v>207</v>
      </c>
      <c r="AO49" t="s">
        <v>171</v>
      </c>
      <c r="AR49" t="s">
        <v>215</v>
      </c>
      <c r="AS49">
        <v>200</v>
      </c>
      <c r="AV49" t="b">
        <v>1</v>
      </c>
      <c r="AW49">
        <v>12.05</v>
      </c>
    </row>
    <row r="50" spans="1:49" ht="14.4" customHeight="1" x14ac:dyDescent="0.3">
      <c r="A50" t="s">
        <v>233</v>
      </c>
      <c r="B50" t="s">
        <v>234</v>
      </c>
      <c r="C50">
        <v>1</v>
      </c>
      <c r="E50">
        <v>1200</v>
      </c>
      <c r="F50">
        <f>IF(ISNUMBER(Data!F50),IF($AC50&gt;0,Data!F50*Constants!F$3,IF(ISNUMBER(SEARCH("PD",$AH50)),Data!F50*Constants!F$4,Data!F50*Constants!F$2)),"")</f>
        <v>2400</v>
      </c>
      <c r="H50">
        <v>100</v>
      </c>
      <c r="J50">
        <v>15</v>
      </c>
      <c r="K50">
        <f>IF(ISNUMBER(Data!K50),IF($AC50&gt;0,Data!K50*Constants!K$3,IF(ISNUMBER(SEARCH("PD",$AH50)),Data!K50*Constants!K$4,Data!K50*Constants!K$2)),"")</f>
        <v>10</v>
      </c>
      <c r="L50">
        <v>10</v>
      </c>
      <c r="M50">
        <v>12</v>
      </c>
      <c r="P50" t="s">
        <v>51</v>
      </c>
      <c r="Q50">
        <v>0</v>
      </c>
      <c r="S50">
        <v>0</v>
      </c>
      <c r="T50">
        <v>8.75</v>
      </c>
      <c r="U50">
        <v>2</v>
      </c>
      <c r="V50">
        <v>0.25</v>
      </c>
      <c r="W50">
        <f>IF(ISNUMBER(Data!W50),IF($AC50&gt;0,Data!W50*Constants!W$3,IF(ISNUMBER(SEARCH("PD",$AH50)),Data!W50*Constants!W$4,Data!W50*Constants!W$2)),"")</f>
        <v>0</v>
      </c>
      <c r="X50">
        <f>IF(ISNUMBER(Data!X50),IF($AC50&gt;0,Data!X50*Constants!X$3,IF(ISNUMBER(SEARCH("PD",$AH50)),Data!X50*Constants!X$4,Data!X50*Constants!X$2)),"")</f>
        <v>0</v>
      </c>
      <c r="Y50">
        <f>IF(ISNUMBER(Data!Y50),IF($AC50&gt;0,Data!Y50*Constants!Y$3,IF(ISNUMBER(SEARCH("PD",$AH50)),Data!Y50*Constants!Y$4,Data!Y50*Constants!Y$2)),"")</f>
        <v>0</v>
      </c>
      <c r="Z50">
        <f>IF(ISNUMBER(Data!Z50),IF($AC50&gt;0,Data!Z50*Constants!Z$3,IF(ISNUMBER(SEARCH("PD",$AH50)),Data!Z50*Constants!Z$4,Data!Z50*Constants!Z$2)),"")</f>
        <v>0</v>
      </c>
      <c r="AB50">
        <f>IF(ISNUMBER(Data!AB50),IF($AC50&gt;0,Data!AB50*Constants!AB$3,IF(ISNUMBER(SEARCH("PD",$AH50)),Data!AB50*Constants!AB$4,Data!AB50*Constants!AB$2)),"")</f>
        <v>600</v>
      </c>
      <c r="AC50">
        <f>IF(ISNUMBER(SEARCH("PD",BE50)),Data!AC50*4,Data!AC50*2)</f>
        <v>100</v>
      </c>
      <c r="AD50">
        <f>IF(ISNUMBER(SEARCH("PD",BF50)),Data!AD50*4,Data!AD50*2)</f>
        <v>16</v>
      </c>
      <c r="AE50">
        <f>IF(ISNUMBER(Data!AE50),IF($AC50&gt;0,Data!AE50*Constants!AE$3,IF(ISNUMBER(SEARCH("PD",$AH50)),Data!AE50*Constants!AE$4,Data!AE50*Constants!AE$2)),"")</f>
        <v>150</v>
      </c>
      <c r="AH50" t="s">
        <v>169</v>
      </c>
      <c r="AI50" t="s">
        <v>235</v>
      </c>
      <c r="AM50" t="s">
        <v>74</v>
      </c>
      <c r="AN50" t="s">
        <v>219</v>
      </c>
      <c r="AO50" t="s">
        <v>220</v>
      </c>
      <c r="AR50" t="s">
        <v>221</v>
      </c>
      <c r="AS50" t="s">
        <v>222</v>
      </c>
      <c r="AV50" t="b">
        <v>1</v>
      </c>
      <c r="AW50">
        <v>12.1</v>
      </c>
    </row>
    <row r="51" spans="1:49" ht="14.4" customHeight="1" x14ac:dyDescent="0.3">
      <c r="A51" t="s">
        <v>236</v>
      </c>
      <c r="B51" t="s">
        <v>237</v>
      </c>
      <c r="C51">
        <v>1</v>
      </c>
      <c r="E51">
        <v>1200</v>
      </c>
      <c r="F51">
        <f>IF(ISNUMBER(Data!F51),IF($AC51&gt;0,Data!F51*Constants!F$3,IF(ISNUMBER(SEARCH("PD",$AH51)),Data!F51*Constants!F$4,Data!F51*Constants!F$2)),"")</f>
        <v>4000</v>
      </c>
      <c r="H51">
        <v>100</v>
      </c>
      <c r="I51">
        <v>1500</v>
      </c>
      <c r="J51">
        <v>15</v>
      </c>
      <c r="K51">
        <f>IF(ISNUMBER(Data!K51),IF($AC51&gt;0,Data!K51*Constants!K$3,IF(ISNUMBER(SEARCH("PD",$AH51)),Data!K51*Constants!K$4,Data!K51*Constants!K$2)),"")</f>
        <v>10</v>
      </c>
      <c r="L51">
        <v>10</v>
      </c>
      <c r="P51" t="s">
        <v>69</v>
      </c>
      <c r="Q51">
        <v>0</v>
      </c>
      <c r="S51">
        <v>0</v>
      </c>
      <c r="T51">
        <v>25</v>
      </c>
      <c r="U51">
        <v>2</v>
      </c>
      <c r="V51">
        <v>0.25</v>
      </c>
      <c r="W51">
        <f>IF(ISNUMBER(Data!W51),IF($AC51&gt;0,Data!W51*Constants!W$3,IF(ISNUMBER(SEARCH("PD",$AH51)),Data!W51*Constants!W$4,Data!W51*Constants!W$2)),"")</f>
        <v>0</v>
      </c>
      <c r="X51">
        <f>IF(ISNUMBER(Data!X51),IF($AC51&gt;0,Data!X51*Constants!X$3,IF(ISNUMBER(SEARCH("PD",$AH51)),Data!X51*Constants!X$4,Data!X51*Constants!X$2)),"")</f>
        <v>0</v>
      </c>
      <c r="Y51">
        <f>IF(ISNUMBER(Data!Y51),IF($AC51&gt;0,Data!Y51*Constants!Y$3,IF(ISNUMBER(SEARCH("PD",$AH51)),Data!Y51*Constants!Y$4,Data!Y51*Constants!Y$2)),"")</f>
        <v>0</v>
      </c>
      <c r="Z51" t="str">
        <f>IF(ISNUMBER(Data!Z51),IF($AC51&gt;0,Data!Z51*Constants!Z$3,IF(ISNUMBER(SEARCH("PD",$AH51)),Data!Z51*Constants!Z$4,Data!Z51*Constants!Z$2)),"")</f>
        <v/>
      </c>
      <c r="AB51">
        <f>IF(ISNUMBER(Data!AB51),IF($AC51&gt;0,Data!AB51*Constants!AB$3,IF(ISNUMBER(SEARCH("PD",$AH51)),Data!AB51*Constants!AB$4,Data!AB51*Constants!AB$2)),"")</f>
        <v>1600</v>
      </c>
      <c r="AC51">
        <f>IF(ISNUMBER(SEARCH("PD",BE51)),Data!AC51*4,Data!AC51*2)</f>
        <v>100</v>
      </c>
      <c r="AD51">
        <f>IF(ISNUMBER(SEARCH("PD",BF51)),Data!AD51*4,Data!AD51*2)</f>
        <v>30</v>
      </c>
      <c r="AE51">
        <f>IF(ISNUMBER(Data!AE51),IF($AC51&gt;0,Data!AE51*Constants!AE$3,IF(ISNUMBER(SEARCH("PD",$AH51)),Data!AE51*Constants!AE$4,Data!AE51*Constants!AE$2)),"")</f>
        <v>75</v>
      </c>
      <c r="AH51" t="s">
        <v>199</v>
      </c>
      <c r="AI51" t="s">
        <v>238</v>
      </c>
      <c r="AM51" t="s">
        <v>201</v>
      </c>
      <c r="AN51" t="s">
        <v>165</v>
      </c>
      <c r="AO51" t="s">
        <v>186</v>
      </c>
      <c r="AV51" t="b">
        <v>1</v>
      </c>
      <c r="AW51">
        <v>12.2</v>
      </c>
    </row>
    <row r="52" spans="1:49" ht="14.4" customHeight="1" x14ac:dyDescent="0.3">
      <c r="A52" t="s">
        <v>194</v>
      </c>
      <c r="B52" t="s">
        <v>239</v>
      </c>
      <c r="C52">
        <v>0</v>
      </c>
      <c r="E52">
        <v>1200</v>
      </c>
      <c r="F52">
        <f>IF(ISNUMBER(Data!F52),IF($AC52&gt;0,Data!F52*Constants!F$3,IF(ISNUMBER(SEARCH("PD",$AH52)),Data!F52*Constants!F$4,Data!F52*Constants!F$2)),"")</f>
        <v>3000</v>
      </c>
      <c r="H52">
        <v>200</v>
      </c>
      <c r="J52">
        <v>5</v>
      </c>
      <c r="K52">
        <f>IF(ISNUMBER(Data!K52),IF($AC52&gt;0,Data!K52*Constants!K$3,IF(ISNUMBER(SEARCH("PD",$AH52)),Data!K52*Constants!K$4,Data!K52*Constants!K$2)),"")</f>
        <v>30</v>
      </c>
      <c r="L52">
        <v>10</v>
      </c>
      <c r="M52">
        <v>100</v>
      </c>
      <c r="P52" t="s">
        <v>60</v>
      </c>
      <c r="Q52">
        <v>0</v>
      </c>
      <c r="S52">
        <v>0</v>
      </c>
      <c r="T52">
        <v>0.5</v>
      </c>
      <c r="U52">
        <v>1</v>
      </c>
      <c r="W52">
        <f>IF(ISNUMBER(Data!W52),IF($AC52&gt;0,Data!W52*Constants!W$3,IF(ISNUMBER(SEARCH("PD",$AH52)),Data!W52*Constants!W$4,Data!W52*Constants!W$2)),"")</f>
        <v>0</v>
      </c>
      <c r="X52">
        <f>IF(ISNUMBER(Data!X52),IF($AC52&gt;0,Data!X52*Constants!X$3,IF(ISNUMBER(SEARCH("PD",$AH52)),Data!X52*Constants!X$4,Data!X52*Constants!X$2)),"")</f>
        <v>0</v>
      </c>
      <c r="Y52">
        <f>IF(ISNUMBER(Data!Y52),IF($AC52&gt;0,Data!Y52*Constants!Y$3,IF(ISNUMBER(SEARCH("PD",$AH52)),Data!Y52*Constants!Y$4,Data!Y52*Constants!Y$2)),"")</f>
        <v>0</v>
      </c>
      <c r="Z52">
        <f>IF(ISNUMBER(Data!Z52),IF($AC52&gt;0,Data!Z52*Constants!Z$3,IF(ISNUMBER(SEARCH("PD",$AH52)),Data!Z52*Constants!Z$4,Data!Z52*Constants!Z$2)),"")</f>
        <v>0</v>
      </c>
      <c r="AB52">
        <f>IF(ISNUMBER(Data!AB52),IF($AC52&gt;0,Data!AB52*Constants!AB$3,IF(ISNUMBER(SEARCH("PD",$AH52)),Data!AB52*Constants!AB$4,Data!AB52*Constants!AB$2)),"")</f>
        <v>1600</v>
      </c>
      <c r="AC52">
        <f>IF(ISNUMBER(SEARCH("PD",BE52)),Data!AC52*4,Data!AC52*2)</f>
        <v>100</v>
      </c>
      <c r="AD52">
        <f>IF(ISNUMBER(SEARCH("PD",BF52)),Data!AD52*4,Data!AD52*2)</f>
        <v>7.5</v>
      </c>
      <c r="AE52">
        <f>IF(ISNUMBER(Data!AE52),IF($AC52&gt;0,Data!AE52*Constants!AE$3,IF(ISNUMBER(SEARCH("PD",$AH52)),Data!AE52*Constants!AE$4,Data!AE52*Constants!AE$2)),"")</f>
        <v>25</v>
      </c>
      <c r="AI52" t="s">
        <v>240</v>
      </c>
      <c r="AM52" t="s">
        <v>241</v>
      </c>
      <c r="AN52" t="s">
        <v>165</v>
      </c>
      <c r="AO52" t="s">
        <v>166</v>
      </c>
      <c r="AW52">
        <v>12.3</v>
      </c>
    </row>
    <row r="53" spans="1:49" ht="14.4" customHeight="1" x14ac:dyDescent="0.3">
      <c r="A53" t="s">
        <v>242</v>
      </c>
      <c r="B53" t="s">
        <v>243</v>
      </c>
      <c r="C53">
        <v>0</v>
      </c>
      <c r="E53">
        <v>900</v>
      </c>
      <c r="F53">
        <f>IF(ISNUMBER(Data!F53),IF($AC53&gt;0,Data!F53*Constants!F$3,IF(ISNUMBER(SEARCH("PD",$AH53)),Data!F53*Constants!F$4,Data!F53*Constants!F$2)),"")</f>
        <v>20000</v>
      </c>
      <c r="H53">
        <v>500</v>
      </c>
      <c r="J53">
        <v>25</v>
      </c>
      <c r="K53">
        <f>IF(ISNUMBER(Data!K53),IF($AC53&gt;0,Data!K53*Constants!K$3,IF(ISNUMBER(SEARCH("PD",$AH53)),Data!K53*Constants!K$4,Data!K53*Constants!K$2)),"")</f>
        <v>10</v>
      </c>
      <c r="L53">
        <v>7</v>
      </c>
      <c r="M53">
        <v>30</v>
      </c>
      <c r="N53">
        <v>0.1</v>
      </c>
      <c r="P53" t="s">
        <v>60</v>
      </c>
      <c r="Q53">
        <v>0</v>
      </c>
      <c r="S53">
        <v>0</v>
      </c>
      <c r="T53">
        <v>15</v>
      </c>
      <c r="U53">
        <v>3</v>
      </c>
      <c r="V53">
        <v>0.4</v>
      </c>
      <c r="W53">
        <f>IF(ISNUMBER(Data!W53),IF($AC53&gt;0,Data!W53*Constants!W$3,IF(ISNUMBER(SEARCH("PD",$AH53)),Data!W53*Constants!W$4,Data!W53*Constants!W$2)),"")</f>
        <v>0</v>
      </c>
      <c r="X53">
        <f>IF(ISNUMBER(Data!X53),IF($AC53&gt;0,Data!X53*Constants!X$3,IF(ISNUMBER(SEARCH("PD",$AH53)),Data!X53*Constants!X$4,Data!X53*Constants!X$2)),"")</f>
        <v>0</v>
      </c>
      <c r="Y53">
        <f>IF(ISNUMBER(Data!Y53),IF($AC53&gt;0,Data!Y53*Constants!Y$3,IF(ISNUMBER(SEARCH("PD",$AH53)),Data!Y53*Constants!Y$4,Data!Y53*Constants!Y$2)),"")</f>
        <v>0</v>
      </c>
      <c r="Z53">
        <f>IF(ISNUMBER(Data!Z53),IF($AC53&gt;0,Data!Z53*Constants!Z$3,IF(ISNUMBER(SEARCH("PD",$AH53)),Data!Z53*Constants!Z$4,Data!Z53*Constants!Z$2)),"")</f>
        <v>0</v>
      </c>
      <c r="AB53">
        <f>IF(ISNUMBER(Data!AB53),IF($AC53&gt;0,Data!AB53*Constants!AB$3,IF(ISNUMBER(SEARCH("PD",$AH53)),Data!AB53*Constants!AB$4,Data!AB53*Constants!AB$2)),"")</f>
        <v>500</v>
      </c>
      <c r="AC53">
        <f>IF(ISNUMBER(SEARCH("PD",BE53)),Data!AC53*4,Data!AC53*2)</f>
        <v>200</v>
      </c>
      <c r="AD53">
        <f>IF(ISNUMBER(SEARCH("PD",BF53)),Data!AD53*4,Data!AD53*2)</f>
        <v>160</v>
      </c>
      <c r="AE53">
        <f>IF(ISNUMBER(Data!AE53),IF($AC53&gt;0,Data!AE53*Constants!AE$3,IF(ISNUMBER(SEARCH("PD",$AH53)),Data!AE53*Constants!AE$4,Data!AE53*Constants!AE$2)),"")</f>
        <v>25</v>
      </c>
      <c r="AH53" t="s">
        <v>244</v>
      </c>
      <c r="AI53" t="s">
        <v>245</v>
      </c>
      <c r="AM53" t="s">
        <v>246</v>
      </c>
      <c r="AN53" t="s">
        <v>247</v>
      </c>
      <c r="AO53" t="s">
        <v>248</v>
      </c>
      <c r="AW53">
        <v>12.5</v>
      </c>
    </row>
    <row r="54" spans="1:49" ht="14.4" customHeight="1" x14ac:dyDescent="0.3">
      <c r="A54" t="s">
        <v>249</v>
      </c>
      <c r="B54" t="s">
        <v>250</v>
      </c>
      <c r="C54">
        <v>2</v>
      </c>
      <c r="E54">
        <v>1500</v>
      </c>
      <c r="F54">
        <f>IF(ISNUMBER(Data!F54),IF($AC54&gt;0,Data!F54*Constants!F$3,IF(ISNUMBER(SEARCH("PD",$AH54)),Data!F54*Constants!F$4,Data!F54*Constants!F$2)),"")</f>
        <v>2000</v>
      </c>
      <c r="H54">
        <v>500</v>
      </c>
      <c r="J54">
        <v>25</v>
      </c>
      <c r="K54">
        <f>IF(ISNUMBER(Data!K54),IF($AC54&gt;0,Data!K54*Constants!K$3,IF(ISNUMBER(SEARCH("PD",$AH54)),Data!K54*Constants!K$4,Data!K54*Constants!K$2)),"")</f>
        <v>30</v>
      </c>
      <c r="L54">
        <v>12</v>
      </c>
      <c r="M54">
        <v>30</v>
      </c>
      <c r="P54" t="s">
        <v>60</v>
      </c>
      <c r="Q54">
        <v>0</v>
      </c>
      <c r="S54">
        <v>0</v>
      </c>
      <c r="T54">
        <v>3</v>
      </c>
      <c r="U54">
        <v>1</v>
      </c>
      <c r="W54">
        <f>IF(ISNUMBER(Data!W54),IF($AC54&gt;0,Data!W54*Constants!W$3,IF(ISNUMBER(SEARCH("PD",$AH54)),Data!W54*Constants!W$4,Data!W54*Constants!W$2)),"")</f>
        <v>0</v>
      </c>
      <c r="X54">
        <f>IF(ISNUMBER(Data!X54),IF($AC54&gt;0,Data!X54*Constants!X$3,IF(ISNUMBER(SEARCH("PD",$AH54)),Data!X54*Constants!X$4,Data!X54*Constants!X$2)),"")</f>
        <v>0</v>
      </c>
      <c r="Y54">
        <f>IF(ISNUMBER(Data!Y54),IF($AC54&gt;0,Data!Y54*Constants!Y$3,IF(ISNUMBER(SEARCH("PD",$AH54)),Data!Y54*Constants!Y$4,Data!Y54*Constants!Y$2)),"")</f>
        <v>0</v>
      </c>
      <c r="Z54">
        <f>IF(ISNUMBER(Data!Z54),IF($AC54&gt;0,Data!Z54*Constants!Z$3,IF(ISNUMBER(SEARCH("PD",$AH54)),Data!Z54*Constants!Z$4,Data!Z54*Constants!Z$2)),"")</f>
        <v>0</v>
      </c>
      <c r="AB54">
        <f>IF(ISNUMBER(Data!AB54),IF($AC54&gt;0,Data!AB54*Constants!AB$3,IF(ISNUMBER(SEARCH("PD",$AH54)),Data!AB54*Constants!AB$4,Data!AB54*Constants!AB$2)),"")</f>
        <v>200</v>
      </c>
      <c r="AC54">
        <f>IF(ISNUMBER(SEARCH("PD",BE54)),Data!AC54*4,Data!AC54*2)</f>
        <v>400</v>
      </c>
      <c r="AD54">
        <f>IF(ISNUMBER(SEARCH("PD",BF54)),Data!AD54*4,Data!AD54*2)</f>
        <v>40</v>
      </c>
      <c r="AE54">
        <f>IF(ISNUMBER(Data!AE54),IF($AC54&gt;0,Data!AE54*Constants!AE$3,IF(ISNUMBER(SEARCH("PD",$AH54)),Data!AE54*Constants!AE$4,Data!AE54*Constants!AE$2)),"")</f>
        <v>125</v>
      </c>
      <c r="AH54" t="s">
        <v>251</v>
      </c>
      <c r="AI54" t="s">
        <v>252</v>
      </c>
      <c r="AM54" t="s">
        <v>85</v>
      </c>
      <c r="AN54" t="s">
        <v>247</v>
      </c>
      <c r="AO54" t="s">
        <v>166</v>
      </c>
      <c r="AV54" t="b">
        <v>1</v>
      </c>
      <c r="AW54">
        <v>13</v>
      </c>
    </row>
    <row r="55" spans="1:49" ht="14.4" customHeight="1" x14ac:dyDescent="0.3">
      <c r="A55" t="s">
        <v>249</v>
      </c>
      <c r="B55" t="s">
        <v>253</v>
      </c>
      <c r="C55">
        <v>2</v>
      </c>
      <c r="E55">
        <v>1500</v>
      </c>
      <c r="F55">
        <f>IF(ISNUMBER(Data!F55),IF($AC55&gt;0,Data!F55*Constants!F$3,IF(ISNUMBER(SEARCH("PD",$AH55)),Data!F55*Constants!F$4,Data!F55*Constants!F$2)),"")</f>
        <v>4000</v>
      </c>
      <c r="H55">
        <v>500</v>
      </c>
      <c r="J55">
        <v>25</v>
      </c>
      <c r="K55">
        <f>IF(ISNUMBER(Data!K55),IF($AC55&gt;0,Data!K55*Constants!K$3,IF(ISNUMBER(SEARCH("PD",$AH55)),Data!K55*Constants!K$4,Data!K55*Constants!K$2)),"")</f>
        <v>30</v>
      </c>
      <c r="L55">
        <v>12</v>
      </c>
      <c r="M55">
        <v>6</v>
      </c>
      <c r="P55" t="s">
        <v>60</v>
      </c>
      <c r="Q55">
        <v>0</v>
      </c>
      <c r="S55">
        <v>0</v>
      </c>
      <c r="T55">
        <v>1.5</v>
      </c>
      <c r="U55">
        <v>1</v>
      </c>
      <c r="W55">
        <f>IF(ISNUMBER(Data!W55),IF($AC55&gt;0,Data!W55*Constants!W$3,IF(ISNUMBER(SEARCH("PD",$AH55)),Data!W55*Constants!W$4,Data!W55*Constants!W$2)),"")</f>
        <v>0</v>
      </c>
      <c r="X55">
        <f>IF(ISNUMBER(Data!X55),IF($AC55&gt;0,Data!X55*Constants!X$3,IF(ISNUMBER(SEARCH("PD",$AH55)),Data!X55*Constants!X$4,Data!X55*Constants!X$2)),"")</f>
        <v>0</v>
      </c>
      <c r="Y55">
        <f>IF(ISNUMBER(Data!Y55),IF($AC55&gt;0,Data!Y55*Constants!Y$3,IF(ISNUMBER(SEARCH("PD",$AH55)),Data!Y55*Constants!Y$4,Data!Y55*Constants!Y$2)),"")</f>
        <v>0</v>
      </c>
      <c r="Z55">
        <f>IF(ISNUMBER(Data!Z55),IF($AC55&gt;0,Data!Z55*Constants!Z$3,IF(ISNUMBER(SEARCH("PD",$AH55)),Data!Z55*Constants!Z$4,Data!Z55*Constants!Z$2)),"")</f>
        <v>0</v>
      </c>
      <c r="AB55">
        <f>IF(ISNUMBER(Data!AB55),IF($AC55&gt;0,Data!AB55*Constants!AB$3,IF(ISNUMBER(SEARCH("PD",$AH55)),Data!AB55*Constants!AB$4,Data!AB55*Constants!AB$2)),"")</f>
        <v>400</v>
      </c>
      <c r="AC55">
        <f>IF(ISNUMBER(SEARCH("PD",BE55)),Data!AC55*4,Data!AC55*2)</f>
        <v>400</v>
      </c>
      <c r="AD55">
        <f>IF(ISNUMBER(SEARCH("PD",BF55)),Data!AD55*4,Data!AD55*2)</f>
        <v>40</v>
      </c>
      <c r="AE55">
        <f>IF(ISNUMBER(Data!AE55),IF($AC55&gt;0,Data!AE55*Constants!AE$3,IF(ISNUMBER(SEARCH("PD",$AH55)),Data!AE55*Constants!AE$4,Data!AE55*Constants!AE$2)),"")</f>
        <v>125</v>
      </c>
      <c r="AH55" t="s">
        <v>254</v>
      </c>
      <c r="AI55" t="s">
        <v>255</v>
      </c>
      <c r="AM55" t="s">
        <v>89</v>
      </c>
      <c r="AN55" t="s">
        <v>247</v>
      </c>
      <c r="AO55" t="s">
        <v>166</v>
      </c>
      <c r="AV55" t="b">
        <v>1</v>
      </c>
      <c r="AW55">
        <v>13.5</v>
      </c>
    </row>
    <row r="56" spans="1:49" ht="14.4" customHeight="1" x14ac:dyDescent="0.3">
      <c r="A56" t="s">
        <v>256</v>
      </c>
      <c r="B56" t="s">
        <v>257</v>
      </c>
      <c r="C56">
        <v>1</v>
      </c>
      <c r="E56">
        <v>1200</v>
      </c>
      <c r="F56">
        <f>IF(ISNUMBER(Data!F56),IF($AC56&gt;0,Data!F56*Constants!F$3,IF(ISNUMBER(SEARCH("PD",$AH56)),Data!F56*Constants!F$4,Data!F56*Constants!F$2)),"")</f>
        <v>2400</v>
      </c>
      <c r="H56">
        <v>4000</v>
      </c>
      <c r="J56">
        <v>75</v>
      </c>
      <c r="K56">
        <f>IF(ISNUMBER(Data!K56),IF($AC56&gt;0,Data!K56*Constants!K$3,IF(ISNUMBER(SEARCH("PD",$AH56)),Data!K56*Constants!K$4,Data!K56*Constants!K$2)),"")</f>
        <v>20</v>
      </c>
      <c r="L56">
        <v>10</v>
      </c>
      <c r="M56">
        <v>5</v>
      </c>
      <c r="P56" t="s">
        <v>60</v>
      </c>
      <c r="Q56">
        <v>0</v>
      </c>
      <c r="S56">
        <v>0</v>
      </c>
      <c r="T56">
        <v>15</v>
      </c>
      <c r="U56">
        <v>1</v>
      </c>
      <c r="W56">
        <f>IF(ISNUMBER(Data!W56),IF($AC56&gt;0,Data!W56*Constants!W$3,IF(ISNUMBER(SEARCH("PD",$AH56)),Data!W56*Constants!W$4,Data!W56*Constants!W$2)),"")</f>
        <v>0</v>
      </c>
      <c r="X56">
        <f>IF(ISNUMBER(Data!X56),IF($AC56&gt;0,Data!X56*Constants!X$3,IF(ISNUMBER(SEARCH("PD",$AH56)),Data!X56*Constants!X$4,Data!X56*Constants!X$2)),"")</f>
        <v>0</v>
      </c>
      <c r="Y56">
        <f>IF(ISNUMBER(Data!Y56),IF($AC56&gt;0,Data!Y56*Constants!Y$3,IF(ISNUMBER(SEARCH("PD",$AH56)),Data!Y56*Constants!Y$4,Data!Y56*Constants!Y$2)),"")</f>
        <v>0</v>
      </c>
      <c r="Z56">
        <f>IF(ISNUMBER(Data!Z56),IF($AC56&gt;0,Data!Z56*Constants!Z$3,IF(ISNUMBER(SEARCH("PD",$AH56)),Data!Z56*Constants!Z$4,Data!Z56*Constants!Z$2)),"")</f>
        <v>0</v>
      </c>
      <c r="AB56">
        <f>IF(ISNUMBER(Data!AB56),IF($AC56&gt;0,Data!AB56*Constants!AB$3,IF(ISNUMBER(SEARCH("PD",$AH56)),Data!AB56*Constants!AB$4,Data!AB56*Constants!AB$2)),"")</f>
        <v>1600</v>
      </c>
      <c r="AC56">
        <f>IF(ISNUMBER(SEARCH("PD",BE56)),Data!AC56*4,Data!AC56*2)</f>
        <v>200</v>
      </c>
      <c r="AD56">
        <f>IF(ISNUMBER(SEARCH("PD",BF56)),Data!AD56*4,Data!AD56*2)</f>
        <v>7</v>
      </c>
      <c r="AE56">
        <f>IF(ISNUMBER(Data!AE56),IF($AC56&gt;0,Data!AE56*Constants!AE$3,IF(ISNUMBER(SEARCH("PD",$AH56)),Data!AE56*Constants!AE$4,Data!AE56*Constants!AE$2)),"")</f>
        <v>250</v>
      </c>
      <c r="AH56" t="s">
        <v>162</v>
      </c>
      <c r="AI56" t="s">
        <v>258</v>
      </c>
      <c r="AM56" t="s">
        <v>164</v>
      </c>
      <c r="AN56" t="s">
        <v>165</v>
      </c>
      <c r="AO56" t="s">
        <v>166</v>
      </c>
      <c r="AV56" t="b">
        <v>1</v>
      </c>
      <c r="AW56">
        <v>14</v>
      </c>
    </row>
    <row r="57" spans="1:49" ht="14.4" customHeight="1" x14ac:dyDescent="0.3">
      <c r="A57" t="s">
        <v>259</v>
      </c>
      <c r="B57" t="s">
        <v>260</v>
      </c>
      <c r="C57">
        <v>2</v>
      </c>
      <c r="E57">
        <v>5000</v>
      </c>
      <c r="F57">
        <f>IF(ISNUMBER(Data!F57),IF($AC57&gt;0,Data!F57*Constants!F$3,IF(ISNUMBER(SEARCH("PD",$AH57)),Data!F57*Constants!F$4,Data!F57*Constants!F$2)),"")</f>
        <v>2400</v>
      </c>
      <c r="H57">
        <v>4000</v>
      </c>
      <c r="J57">
        <v>75</v>
      </c>
      <c r="K57">
        <f>IF(ISNUMBER(Data!K57),IF($AC57&gt;0,Data!K57*Constants!K$3,IF(ISNUMBER(SEARCH("PD",$AH57)),Data!K57*Constants!K$4,Data!K57*Constants!K$2)),"")</f>
        <v>20</v>
      </c>
      <c r="L57">
        <v>26</v>
      </c>
      <c r="M57">
        <v>20</v>
      </c>
      <c r="P57" t="s">
        <v>60</v>
      </c>
      <c r="Q57">
        <v>0</v>
      </c>
      <c r="S57">
        <v>0</v>
      </c>
      <c r="T57">
        <v>15</v>
      </c>
      <c r="U57">
        <v>2</v>
      </c>
      <c r="V57">
        <v>1</v>
      </c>
      <c r="W57">
        <f>IF(ISNUMBER(Data!W57),IF($AC57&gt;0,Data!W57*Constants!W$3,IF(ISNUMBER(SEARCH("PD",$AH57)),Data!W57*Constants!W$4,Data!W57*Constants!W$2)),"")</f>
        <v>0</v>
      </c>
      <c r="X57">
        <f>IF(ISNUMBER(Data!X57),IF($AC57&gt;0,Data!X57*Constants!X$3,IF(ISNUMBER(SEARCH("PD",$AH57)),Data!X57*Constants!X$4,Data!X57*Constants!X$2)),"")</f>
        <v>0</v>
      </c>
      <c r="Y57">
        <f>IF(ISNUMBER(Data!Y57),IF($AC57&gt;0,Data!Y57*Constants!Y$3,IF(ISNUMBER(SEARCH("PD",$AH57)),Data!Y57*Constants!Y$4,Data!Y57*Constants!Y$2)),"")</f>
        <v>0</v>
      </c>
      <c r="Z57">
        <f>IF(ISNUMBER(Data!Z57),IF($AC57&gt;0,Data!Z57*Constants!Z$3,IF(ISNUMBER(SEARCH("PD",$AH57)),Data!Z57*Constants!Z$4,Data!Z57*Constants!Z$2)),"")</f>
        <v>0</v>
      </c>
      <c r="AB57">
        <f>IF(ISNUMBER(Data!AB57),IF($AC57&gt;0,Data!AB57*Constants!AB$3,IF(ISNUMBER(SEARCH("PD",$AH57)),Data!AB57*Constants!AB$4,Data!AB57*Constants!AB$2)),"")</f>
        <v>1600</v>
      </c>
      <c r="AC57">
        <f>IF(ISNUMBER(SEARCH("PD",BE57)),Data!AC57*4,Data!AC57*2)</f>
        <v>200</v>
      </c>
      <c r="AD57">
        <f>IF(ISNUMBER(SEARCH("PD",BF57)),Data!AD57*4,Data!AD57*2)</f>
        <v>7</v>
      </c>
      <c r="AE57">
        <f>IF(ISNUMBER(Data!AE57),IF($AC57&gt;0,Data!AE57*Constants!AE$3,IF(ISNUMBER(SEARCH("PD",$AH57)),Data!AE57*Constants!AE$4,Data!AE57*Constants!AE$2)),"")</f>
        <v>250</v>
      </c>
      <c r="AH57" t="s">
        <v>162</v>
      </c>
      <c r="AI57" t="s">
        <v>261</v>
      </c>
      <c r="AM57" t="s">
        <v>164</v>
      </c>
      <c r="AN57" t="s">
        <v>165</v>
      </c>
      <c r="AO57" t="s">
        <v>166</v>
      </c>
      <c r="AV57" t="b">
        <v>1</v>
      </c>
      <c r="AW57">
        <v>15</v>
      </c>
    </row>
    <row r="58" spans="1:49" ht="14.4" customHeight="1" x14ac:dyDescent="0.3">
      <c r="A58" t="s">
        <v>262</v>
      </c>
      <c r="B58" t="s">
        <v>263</v>
      </c>
      <c r="C58">
        <v>1</v>
      </c>
      <c r="E58">
        <v>4500</v>
      </c>
      <c r="F58">
        <f>IF(ISNUMBER(Data!F58),IF($AC58&gt;0,Data!F58*Constants!F$3,IF(ISNUMBER(SEARCH("PD",$AH58)),Data!F58*Constants!F$4,Data!F58*Constants!F$2)),"")</f>
        <v>5000</v>
      </c>
      <c r="H58">
        <v>500</v>
      </c>
      <c r="J58">
        <v>50</v>
      </c>
      <c r="K58">
        <f>IF(ISNUMBER(Data!K58),IF($AC58&gt;0,Data!K58*Constants!K$3,IF(ISNUMBER(SEARCH("PD",$AH58)),Data!K58*Constants!K$4,Data!K58*Constants!K$2)),"")</f>
        <v>10</v>
      </c>
      <c r="L58">
        <v>25</v>
      </c>
      <c r="M58">
        <v>10</v>
      </c>
      <c r="P58" t="s">
        <v>60</v>
      </c>
      <c r="Q58">
        <v>0</v>
      </c>
      <c r="S58">
        <v>0</v>
      </c>
      <c r="T58">
        <v>15</v>
      </c>
      <c r="U58">
        <v>1</v>
      </c>
      <c r="W58">
        <f>IF(ISNUMBER(Data!W58),IF($AC58&gt;0,Data!W58*Constants!W$3,IF(ISNUMBER(SEARCH("PD",$AH58)),Data!W58*Constants!W$4,Data!W58*Constants!W$2)),"")</f>
        <v>0</v>
      </c>
      <c r="X58">
        <f>IF(ISNUMBER(Data!X58),IF($AC58&gt;0,Data!X58*Constants!X$3,IF(ISNUMBER(SEARCH("PD",$AH58)),Data!X58*Constants!X$4,Data!X58*Constants!X$2)),"")</f>
        <v>0</v>
      </c>
      <c r="Y58">
        <f>IF(ISNUMBER(Data!Y58),IF($AC58&gt;0,Data!Y58*Constants!Y$3,IF(ISNUMBER(SEARCH("PD",$AH58)),Data!Y58*Constants!Y$4,Data!Y58*Constants!Y$2)),"")</f>
        <v>0</v>
      </c>
      <c r="Z58">
        <f>IF(ISNUMBER(Data!Z58),IF($AC58&gt;0,Data!Z58*Constants!Z$3,IF(ISNUMBER(SEARCH("PD",$AH58)),Data!Z58*Constants!Z$4,Data!Z58*Constants!Z$2)),"")</f>
        <v>0</v>
      </c>
      <c r="AB58">
        <f>IF(ISNUMBER(Data!AB58),IF($AC58&gt;0,Data!AB58*Constants!AB$3,IF(ISNUMBER(SEARCH("PD",$AH58)),Data!AB58*Constants!AB$4,Data!AB58*Constants!AB$2)),"")</f>
        <v>1000</v>
      </c>
      <c r="AC58">
        <f>IF(ISNUMBER(SEARCH("PD",BE58)),Data!AC58*4,Data!AC58*2)</f>
        <v>100</v>
      </c>
      <c r="AD58">
        <f>IF(ISNUMBER(SEARCH("PD",BF58)),Data!AD58*4,Data!AD58*2)</f>
        <v>24</v>
      </c>
      <c r="AE58">
        <f>IF(ISNUMBER(Data!AE58),IF($AC58&gt;0,Data!AE58*Constants!AE$3,IF(ISNUMBER(SEARCH("PD",$AH58)),Data!AE58*Constants!AE$4,Data!AE58*Constants!AE$2)),"")</f>
        <v>175</v>
      </c>
      <c r="AH58" t="s">
        <v>264</v>
      </c>
      <c r="AI58" t="s">
        <v>265</v>
      </c>
      <c r="AM58" t="s">
        <v>206</v>
      </c>
      <c r="AN58" t="s">
        <v>207</v>
      </c>
      <c r="AO58" t="s">
        <v>171</v>
      </c>
      <c r="AV58" t="b">
        <v>1</v>
      </c>
      <c r="AW58">
        <v>16</v>
      </c>
    </row>
    <row r="59" spans="1:49" ht="14.4" customHeight="1" x14ac:dyDescent="0.3">
      <c r="A59" t="s">
        <v>266</v>
      </c>
      <c r="B59" t="s">
        <v>267</v>
      </c>
      <c r="C59">
        <v>2</v>
      </c>
      <c r="E59">
        <v>4000</v>
      </c>
      <c r="F59">
        <f>IF(ISNUMBER(Data!F59),IF($AC59&gt;0,Data!F59*Constants!F$3,IF(ISNUMBER(SEARCH("PD",$AH59)),Data!F59*Constants!F$4,Data!F59*Constants!F$2)),"")</f>
        <v>5000</v>
      </c>
      <c r="H59">
        <v>250</v>
      </c>
      <c r="I59">
        <v>100</v>
      </c>
      <c r="J59">
        <v>15</v>
      </c>
      <c r="K59">
        <f>IF(ISNUMBER(Data!K59),IF($AC59&gt;0,Data!K59*Constants!K$3,IF(ISNUMBER(SEARCH("PD",$AH59)),Data!K59*Constants!K$4,Data!K59*Constants!K$2)),"")</f>
        <v>20</v>
      </c>
      <c r="L59">
        <v>20</v>
      </c>
      <c r="M59">
        <v>100</v>
      </c>
      <c r="P59" t="s">
        <v>51</v>
      </c>
      <c r="Q59">
        <v>0</v>
      </c>
      <c r="S59">
        <v>0</v>
      </c>
      <c r="T59">
        <v>10</v>
      </c>
      <c r="U59">
        <v>20</v>
      </c>
      <c r="V59">
        <v>0.5</v>
      </c>
      <c r="W59">
        <f>IF(ISNUMBER(Data!W59),IF($AC59&gt;0,Data!W59*Constants!W$3,IF(ISNUMBER(SEARCH("PD",$AH59)),Data!W59*Constants!W$4,Data!W59*Constants!W$2)),"")</f>
        <v>0</v>
      </c>
      <c r="X59">
        <f>IF(ISNUMBER(Data!X59),IF($AC59&gt;0,Data!X59*Constants!X$3,IF(ISNUMBER(SEARCH("PD",$AH59)),Data!X59*Constants!X$4,Data!X59*Constants!X$2)),"")</f>
        <v>0</v>
      </c>
      <c r="Y59">
        <f>IF(ISNUMBER(Data!Y59),IF($AC59&gt;0,Data!Y59*Constants!Y$3,IF(ISNUMBER(SEARCH("PD",$AH59)),Data!Y59*Constants!Y$4,Data!Y59*Constants!Y$2)),"")</f>
        <v>0</v>
      </c>
      <c r="Z59">
        <f>IF(ISNUMBER(Data!Z59),IF($AC59&gt;0,Data!Z59*Constants!Z$3,IF(ISNUMBER(SEARCH("PD",$AH59)),Data!Z59*Constants!Z$4,Data!Z59*Constants!Z$2)),"")</f>
        <v>0</v>
      </c>
      <c r="AB59">
        <f>IF(ISNUMBER(Data!AB59),IF($AC59&gt;0,Data!AB59*Constants!AB$3,IF(ISNUMBER(SEARCH("PD",$AH59)),Data!AB59*Constants!AB$4,Data!AB59*Constants!AB$2)),"")</f>
        <v>2400</v>
      </c>
      <c r="AC59">
        <f>IF(ISNUMBER(SEARCH("PD",BE59)),Data!AC59*4,Data!AC59*2)</f>
        <v>200</v>
      </c>
      <c r="AD59">
        <f>IF(ISNUMBER(SEARCH("PD",BF59)),Data!AD59*4,Data!AD59*2)</f>
        <v>9.5</v>
      </c>
      <c r="AE59">
        <f>IF(ISNUMBER(Data!AE59),IF($AC59&gt;0,Data!AE59*Constants!AE$3,IF(ISNUMBER(SEARCH("PD",$AH59)),Data!AE59*Constants!AE$4,Data!AE59*Constants!AE$2)),"")</f>
        <v>150</v>
      </c>
      <c r="AH59" t="s">
        <v>268</v>
      </c>
      <c r="AI59" t="s">
        <v>269</v>
      </c>
      <c r="AM59" t="s">
        <v>270</v>
      </c>
      <c r="AN59" t="s">
        <v>271</v>
      </c>
      <c r="AO59" t="s">
        <v>272</v>
      </c>
      <c r="AR59" t="s">
        <v>273</v>
      </c>
      <c r="AW59">
        <v>16.2</v>
      </c>
    </row>
    <row r="60" spans="1:49" ht="14.4" customHeight="1" x14ac:dyDescent="0.3">
      <c r="A60" t="s">
        <v>274</v>
      </c>
      <c r="B60" t="s">
        <v>275</v>
      </c>
      <c r="C60">
        <v>1</v>
      </c>
      <c r="E60">
        <v>4000</v>
      </c>
      <c r="F60">
        <f>IF(ISNUMBER(Data!F60),IF($AC60&gt;0,Data!F60*Constants!F$3,IF(ISNUMBER(SEARCH("PD",$AH60)),Data!F60*Constants!F$4,Data!F60*Constants!F$2)),"")</f>
        <v>2800</v>
      </c>
      <c r="H60">
        <v>200</v>
      </c>
      <c r="J60">
        <v>5</v>
      </c>
      <c r="K60">
        <f>IF(ISNUMBER(Data!K60),IF($AC60&gt;0,Data!K60*Constants!K$3,IF(ISNUMBER(SEARCH("PD",$AH60)),Data!K60*Constants!K$4,Data!K60*Constants!K$2)),"")</f>
        <v>30</v>
      </c>
      <c r="L60">
        <v>18</v>
      </c>
      <c r="M60">
        <v>600</v>
      </c>
      <c r="P60" t="s">
        <v>69</v>
      </c>
      <c r="Q60">
        <v>0</v>
      </c>
      <c r="S60">
        <v>0</v>
      </c>
      <c r="T60">
        <v>5</v>
      </c>
      <c r="U60">
        <v>40</v>
      </c>
      <c r="V60">
        <v>0.1</v>
      </c>
      <c r="W60">
        <f>IF(ISNUMBER(Data!W60),IF($AC60&gt;0,Data!W60*Constants!W$3,IF(ISNUMBER(SEARCH("PD",$AH60)),Data!W60*Constants!W$4,Data!W60*Constants!W$2)),"")</f>
        <v>0</v>
      </c>
      <c r="X60">
        <f>IF(ISNUMBER(Data!X60),IF($AC60&gt;0,Data!X60*Constants!X$3,IF(ISNUMBER(SEARCH("PD",$AH60)),Data!X60*Constants!X$4,Data!X60*Constants!X$2)),"")</f>
        <v>0</v>
      </c>
      <c r="Y60">
        <f>IF(ISNUMBER(Data!Y60),IF($AC60&gt;0,Data!Y60*Constants!Y$3,IF(ISNUMBER(SEARCH("PD",$AH60)),Data!Y60*Constants!Y$4,Data!Y60*Constants!Y$2)),"")</f>
        <v>0</v>
      </c>
      <c r="Z60">
        <f>IF(ISNUMBER(Data!Z60),IF($AC60&gt;0,Data!Z60*Constants!Z$3,IF(ISNUMBER(SEARCH("PD",$AH60)),Data!Z60*Constants!Z$4,Data!Z60*Constants!Z$2)),"")</f>
        <v>0</v>
      </c>
      <c r="AB60">
        <f>IF(ISNUMBER(Data!AB60),IF($AC60&gt;0,Data!AB60*Constants!AB$3,IF(ISNUMBER(SEARCH("PD",$AH60)),Data!AB60*Constants!AB$4,Data!AB60*Constants!AB$2)),"")</f>
        <v>1600</v>
      </c>
      <c r="AC60">
        <f>IF(ISNUMBER(SEARCH("PD",BE60)),Data!AC60*4,Data!AC60*2)</f>
        <v>200</v>
      </c>
      <c r="AD60">
        <f>IF(ISNUMBER(SEARCH("PD",BF60)),Data!AD60*4,Data!AD60*2)</f>
        <v>12</v>
      </c>
      <c r="AE60">
        <f>IF(ISNUMBER(Data!AE60),IF($AC60&gt;0,Data!AE60*Constants!AE$3,IF(ISNUMBER(SEARCH("PD",$AH60)),Data!AE60*Constants!AE$4,Data!AE60*Constants!AE$2)),"")</f>
        <v>30</v>
      </c>
      <c r="AH60" t="s">
        <v>183</v>
      </c>
      <c r="AI60" t="s">
        <v>276</v>
      </c>
      <c r="AM60" t="s">
        <v>185</v>
      </c>
      <c r="AN60" t="s">
        <v>165</v>
      </c>
      <c r="AO60" t="s">
        <v>186</v>
      </c>
      <c r="AW60">
        <v>16.3</v>
      </c>
    </row>
    <row r="61" spans="1:49" ht="14.4" customHeight="1" x14ac:dyDescent="0.3">
      <c r="A61" t="s">
        <v>277</v>
      </c>
      <c r="B61" t="s">
        <v>278</v>
      </c>
      <c r="C61">
        <v>0</v>
      </c>
      <c r="E61">
        <v>1250</v>
      </c>
      <c r="F61">
        <f>IF(ISNUMBER(Data!F61),IF($AC61&gt;0,Data!F61*Constants!F$3,IF(ISNUMBER(SEARCH("PD",$AH61)),Data!F61*Constants!F$4,Data!F61*Constants!F$2)),"")</f>
        <v>2400</v>
      </c>
      <c r="H61">
        <v>1500</v>
      </c>
      <c r="J61">
        <v>30</v>
      </c>
      <c r="K61">
        <f>IF(ISNUMBER(Data!K61),IF($AC61&gt;0,Data!K61*Constants!K$3,IF(ISNUMBER(SEARCH("PD",$AH61)),Data!K61*Constants!K$4,Data!K61*Constants!K$2)),"")</f>
        <v>10</v>
      </c>
      <c r="L61">
        <v>20</v>
      </c>
      <c r="M61">
        <v>20</v>
      </c>
      <c r="P61" t="s">
        <v>60</v>
      </c>
      <c r="Q61">
        <v>0</v>
      </c>
      <c r="S61">
        <v>0</v>
      </c>
      <c r="T61">
        <v>5</v>
      </c>
      <c r="U61">
        <v>4</v>
      </c>
      <c r="V61">
        <v>0.15</v>
      </c>
      <c r="W61">
        <f>IF(ISNUMBER(Data!W61),IF($AC61&gt;0,Data!W61*Constants!W$3,IF(ISNUMBER(SEARCH("PD",$AH61)),Data!W61*Constants!W$4,Data!W61*Constants!W$2)),"")</f>
        <v>0</v>
      </c>
      <c r="X61">
        <f>IF(ISNUMBER(Data!X61),IF($AC61&gt;0,Data!X61*Constants!X$3,IF(ISNUMBER(SEARCH("PD",$AH61)),Data!X61*Constants!X$4,Data!X61*Constants!X$2)),"")</f>
        <v>0</v>
      </c>
      <c r="Y61">
        <f>IF(ISNUMBER(Data!Y61),IF($AC61&gt;0,Data!Y61*Constants!Y$3,IF(ISNUMBER(SEARCH("PD",$AH61)),Data!Y61*Constants!Y$4,Data!Y61*Constants!Y$2)),"")</f>
        <v>0</v>
      </c>
      <c r="Z61">
        <f>IF(ISNUMBER(Data!Z61),IF($AC61&gt;0,Data!Z61*Constants!Z$3,IF(ISNUMBER(SEARCH("PD",$AH61)),Data!Z61*Constants!Z$4,Data!Z61*Constants!Z$2)),"")</f>
        <v>0</v>
      </c>
      <c r="AB61">
        <f>IF(ISNUMBER(Data!AB61),IF($AC61&gt;0,Data!AB61*Constants!AB$3,IF(ISNUMBER(SEARCH("PD",$AH61)),Data!AB61*Constants!AB$4,Data!AB61*Constants!AB$2)),"")</f>
        <v>2000</v>
      </c>
      <c r="AC61">
        <f>IF(ISNUMBER(SEARCH("PD",BE61)),Data!AC61*4,Data!AC61*2)</f>
        <v>80</v>
      </c>
      <c r="AD61">
        <f>IF(ISNUMBER(SEARCH("PD",BF61)),Data!AD61*4,Data!AD61*2)</f>
        <v>8</v>
      </c>
      <c r="AE61">
        <f>IF(ISNUMBER(Data!AE61),IF($AC61&gt;0,Data!AE61*Constants!AE$3,IF(ISNUMBER(SEARCH("PD",$AH61)),Data!AE61*Constants!AE$4,Data!AE61*Constants!AE$2)),"")</f>
        <v>175</v>
      </c>
      <c r="AH61" t="s">
        <v>162</v>
      </c>
      <c r="AI61" t="s">
        <v>279</v>
      </c>
      <c r="AM61" t="s">
        <v>164</v>
      </c>
      <c r="AN61" t="s">
        <v>165</v>
      </c>
      <c r="AO61" t="s">
        <v>166</v>
      </c>
      <c r="AV61" t="b">
        <v>1</v>
      </c>
      <c r="AW61">
        <v>16.399999999999999</v>
      </c>
    </row>
    <row r="62" spans="1:49" ht="14.4" customHeight="1" x14ac:dyDescent="0.3">
      <c r="A62" t="s">
        <v>280</v>
      </c>
      <c r="B62" t="s">
        <v>281</v>
      </c>
      <c r="C62">
        <v>0</v>
      </c>
      <c r="E62">
        <v>100</v>
      </c>
      <c r="F62">
        <f>IF(ISNUMBER(Data!F62),IF($AC62&gt;0,Data!F62*Constants!F$3,IF(ISNUMBER(SEARCH("PD",$AH62)),Data!F62*Constants!F$4,Data!F62*Constants!F$2)),"")</f>
        <v>1800</v>
      </c>
      <c r="G62">
        <v>30</v>
      </c>
      <c r="J62">
        <v>0</v>
      </c>
      <c r="K62">
        <f>IF(ISNUMBER(Data!K62),IF($AC62&gt;0,Data!K62*Constants!K$3,IF(ISNUMBER(SEARCH("PD",$AH62)),Data!K62*Constants!K$4,Data!K62*Constants!K$2)),"")</f>
        <v>80</v>
      </c>
      <c r="L62">
        <v>2</v>
      </c>
      <c r="P62" t="s">
        <v>152</v>
      </c>
      <c r="R62">
        <v>10</v>
      </c>
      <c r="S62">
        <v>0.25</v>
      </c>
      <c r="T62">
        <v>0.25</v>
      </c>
      <c r="W62" t="str">
        <f>IF(ISNUMBER(Data!W62),IF($AC62&gt;0,Data!W62*Constants!W$3,IF(ISNUMBER(SEARCH("PD",$AH62)),Data!W62*Constants!W$4,Data!W62*Constants!W$2)),"")</f>
        <v/>
      </c>
      <c r="X62" t="str">
        <f>IF(ISNUMBER(Data!X62),IF($AC62&gt;0,Data!X62*Constants!X$3,IF(ISNUMBER(SEARCH("PD",$AH62)),Data!X62*Constants!X$4,Data!X62*Constants!X$2)),"")</f>
        <v/>
      </c>
      <c r="Y62" t="str">
        <f>IF(ISNUMBER(Data!Y62),IF($AC62&gt;0,Data!Y62*Constants!Y$3,IF(ISNUMBER(SEARCH("PD",$AH62)),Data!Y62*Constants!Y$4,Data!Y62*Constants!Y$2)),"")</f>
        <v/>
      </c>
      <c r="Z62" t="str">
        <f>IF(ISNUMBER(Data!Z62),IF($AC62&gt;0,Data!Z62*Constants!Z$3,IF(ISNUMBER(SEARCH("PD",$AH62)),Data!Z62*Constants!Z$4,Data!Z62*Constants!Z$2)),"")</f>
        <v/>
      </c>
      <c r="AA62">
        <v>1000000</v>
      </c>
      <c r="AB62" t="str">
        <f>IF(ISNUMBER(Data!AB62),IF($AC62&gt;0,Data!AB62*Constants!AB$3,IF(ISNUMBER(SEARCH("PD",$AH62)),Data!AB62*Constants!AB$4,Data!AB62*Constants!AB$2)),"")</f>
        <v/>
      </c>
      <c r="AE62" t="str">
        <f>IF(ISNUMBER(Data!AE62),IF($AC62&gt;0,Data!AE62*Constants!AE$3,IF(ISNUMBER(SEARCH("PD",$AH62)),Data!AE62*Constants!AE$4,Data!AE62*Constants!AE$2)),"")</f>
        <v/>
      </c>
      <c r="AH62" t="s">
        <v>52</v>
      </c>
      <c r="AI62" t="s">
        <v>282</v>
      </c>
      <c r="AM62" t="s">
        <v>54</v>
      </c>
      <c r="AW62">
        <v>16.5</v>
      </c>
    </row>
    <row r="63" spans="1:49" ht="14.4" customHeight="1" x14ac:dyDescent="0.3">
      <c r="A63" t="s">
        <v>283</v>
      </c>
      <c r="B63" t="s">
        <v>284</v>
      </c>
      <c r="C63">
        <v>1</v>
      </c>
      <c r="E63">
        <v>200</v>
      </c>
      <c r="F63">
        <f>IF(ISNUMBER(Data!F63),IF($AC63&gt;0,Data!F63*Constants!F$3,IF(ISNUMBER(SEARCH("PD",$AH63)),Data!F63*Constants!F$4,Data!F63*Constants!F$2)),"")</f>
        <v>1200</v>
      </c>
      <c r="G63">
        <v>75</v>
      </c>
      <c r="J63">
        <v>0</v>
      </c>
      <c r="K63">
        <f>IF(ISNUMBER(Data!K63),IF($AC63&gt;0,Data!K63*Constants!K$3,IF(ISNUMBER(SEARCH("PD",$AH63)),Data!K63*Constants!K$4,Data!K63*Constants!K$2)),"")</f>
        <v>100</v>
      </c>
      <c r="L63">
        <v>4</v>
      </c>
      <c r="P63" t="s">
        <v>152</v>
      </c>
      <c r="R63">
        <v>40</v>
      </c>
      <c r="S63">
        <v>0</v>
      </c>
      <c r="T63">
        <v>0.25</v>
      </c>
      <c r="W63" t="str">
        <f>IF(ISNUMBER(Data!W63),IF($AC63&gt;0,Data!W63*Constants!W$3,IF(ISNUMBER(SEARCH("PD",$AH63)),Data!W63*Constants!W$4,Data!W63*Constants!W$2)),"")</f>
        <v/>
      </c>
      <c r="X63" t="str">
        <f>IF(ISNUMBER(Data!X63),IF($AC63&gt;0,Data!X63*Constants!X$3,IF(ISNUMBER(SEARCH("PD",$AH63)),Data!X63*Constants!X$4,Data!X63*Constants!X$2)),"")</f>
        <v/>
      </c>
      <c r="Y63" t="str">
        <f>IF(ISNUMBER(Data!Y63),IF($AC63&gt;0,Data!Y63*Constants!Y$3,IF(ISNUMBER(SEARCH("PD",$AH63)),Data!Y63*Constants!Y$4,Data!Y63*Constants!Y$2)),"")</f>
        <v/>
      </c>
      <c r="Z63" t="str">
        <f>IF(ISNUMBER(Data!Z63),IF($AC63&gt;0,Data!Z63*Constants!Z$3,IF(ISNUMBER(SEARCH("PD",$AH63)),Data!Z63*Constants!Z$4,Data!Z63*Constants!Z$2)),"")</f>
        <v/>
      </c>
      <c r="AA63">
        <v>1000000</v>
      </c>
      <c r="AB63" t="str">
        <f>IF(ISNUMBER(Data!AB63),IF($AC63&gt;0,Data!AB63*Constants!AB$3,IF(ISNUMBER(SEARCH("PD",$AH63)),Data!AB63*Constants!AB$4,Data!AB63*Constants!AB$2)),"")</f>
        <v/>
      </c>
      <c r="AE63" t="str">
        <f>IF(ISNUMBER(Data!AE63),IF($AC63&gt;0,Data!AE63*Constants!AE$3,IF(ISNUMBER(SEARCH("PD",$AH63)),Data!AE63*Constants!AE$4,Data!AE63*Constants!AE$2)),"")</f>
        <v/>
      </c>
      <c r="AH63" t="s">
        <v>52</v>
      </c>
      <c r="AI63" t="s">
        <v>285</v>
      </c>
      <c r="AM63" t="s">
        <v>54</v>
      </c>
      <c r="AW63">
        <v>17</v>
      </c>
    </row>
    <row r="64" spans="1:49" ht="14.4" customHeight="1" x14ac:dyDescent="0.3">
      <c r="A64" t="s">
        <v>286</v>
      </c>
      <c r="B64" t="s">
        <v>287</v>
      </c>
      <c r="C64">
        <v>1</v>
      </c>
      <c r="E64">
        <v>200</v>
      </c>
      <c r="F64">
        <f>IF(ISNUMBER(Data!F64),IF($AC64&gt;0,Data!F64*Constants!F$3,IF(ISNUMBER(SEARCH("PD",$AH64)),Data!F64*Constants!F$4,Data!F64*Constants!F$2)),"")</f>
        <v>2000</v>
      </c>
      <c r="G64">
        <v>75</v>
      </c>
      <c r="J64">
        <v>0</v>
      </c>
      <c r="K64">
        <f>IF(ISNUMBER(Data!K64),IF($AC64&gt;0,Data!K64*Constants!K$3,IF(ISNUMBER(SEARCH("PD",$AH64)),Data!K64*Constants!K$4,Data!K64*Constants!K$2)),"")</f>
        <v>20</v>
      </c>
      <c r="L64">
        <v>4</v>
      </c>
      <c r="P64" t="s">
        <v>152</v>
      </c>
      <c r="R64">
        <v>75</v>
      </c>
      <c r="S64">
        <v>0.1</v>
      </c>
      <c r="T64">
        <v>0.1</v>
      </c>
      <c r="W64" t="str">
        <f>IF(ISNUMBER(Data!W64),IF($AC64&gt;0,Data!W64*Constants!W$3,IF(ISNUMBER(SEARCH("PD",$AH64)),Data!W64*Constants!W$4,Data!W64*Constants!W$2)),"")</f>
        <v/>
      </c>
      <c r="X64" t="str">
        <f>IF(ISNUMBER(Data!X64),IF($AC64&gt;0,Data!X64*Constants!X$3,IF(ISNUMBER(SEARCH("PD",$AH64)),Data!X64*Constants!X$4,Data!X64*Constants!X$2)),"")</f>
        <v/>
      </c>
      <c r="Y64" t="str">
        <f>IF(ISNUMBER(Data!Y64),IF($AC64&gt;0,Data!Y64*Constants!Y$3,IF(ISNUMBER(SEARCH("PD",$AH64)),Data!Y64*Constants!Y$4,Data!Y64*Constants!Y$2)),"")</f>
        <v/>
      </c>
      <c r="Z64" t="str">
        <f>IF(ISNUMBER(Data!Z64),IF($AC64&gt;0,Data!Z64*Constants!Z$3,IF(ISNUMBER(SEARCH("PD",$AH64)),Data!Z64*Constants!Z$4,Data!Z64*Constants!Z$2)),"")</f>
        <v/>
      </c>
      <c r="AA64">
        <v>1000000</v>
      </c>
      <c r="AB64" t="str">
        <f>IF(ISNUMBER(Data!AB64),IF($AC64&gt;0,Data!AB64*Constants!AB$3,IF(ISNUMBER(SEARCH("PD",$AH64)),Data!AB64*Constants!AB$4,Data!AB64*Constants!AB$2)),"")</f>
        <v/>
      </c>
      <c r="AE64" t="str">
        <f>IF(ISNUMBER(Data!AE64),IF($AC64&gt;0,Data!AE64*Constants!AE$3,IF(ISNUMBER(SEARCH("PD",$AH64)),Data!AE64*Constants!AE$4,Data!AE64*Constants!AE$2)),"")</f>
        <v/>
      </c>
      <c r="AI64" t="s">
        <v>288</v>
      </c>
      <c r="AM64" t="s">
        <v>103</v>
      </c>
      <c r="AW64">
        <v>18</v>
      </c>
    </row>
    <row r="65" spans="1:49" ht="14.4" customHeight="1" x14ac:dyDescent="0.3">
      <c r="A65" t="s">
        <v>289</v>
      </c>
      <c r="B65" t="s">
        <v>290</v>
      </c>
      <c r="C65">
        <v>2</v>
      </c>
      <c r="E65">
        <v>500</v>
      </c>
      <c r="F65">
        <f>IF(ISNUMBER(Data!F65),IF($AC65&gt;0,Data!F65*Constants!F$3,IF(ISNUMBER(SEARCH("PD",$AH65)),Data!F65*Constants!F$4,Data!F65*Constants!F$2)),"")</f>
        <v>1000</v>
      </c>
      <c r="H65">
        <v>25</v>
      </c>
      <c r="I65">
        <v>400</v>
      </c>
      <c r="J65">
        <v>0</v>
      </c>
      <c r="K65">
        <f>IF(ISNUMBER(Data!K65),IF($AC65&gt;0,Data!K65*Constants!K$3,IF(ISNUMBER(SEARCH("PD",$AH65)),Data!K65*Constants!K$4,Data!K65*Constants!K$2)),"")</f>
        <v>40</v>
      </c>
      <c r="L65">
        <v>6</v>
      </c>
      <c r="P65" t="s">
        <v>152</v>
      </c>
      <c r="Q65">
        <v>30</v>
      </c>
      <c r="S65">
        <v>0.5</v>
      </c>
      <c r="T65">
        <v>0</v>
      </c>
      <c r="W65" t="str">
        <f>IF(ISNUMBER(Data!W65),IF($AC65&gt;0,Data!W65*Constants!W$3,IF(ISNUMBER(SEARCH("PD",$AH65)),Data!W65*Constants!W$4,Data!W65*Constants!W$2)),"")</f>
        <v/>
      </c>
      <c r="X65" t="str">
        <f>IF(ISNUMBER(Data!X65),IF($AC65&gt;0,Data!X65*Constants!X$3,IF(ISNUMBER(SEARCH("PD",$AH65)),Data!X65*Constants!X$4,Data!X65*Constants!X$2)),"")</f>
        <v/>
      </c>
      <c r="Y65" t="str">
        <f>IF(ISNUMBER(Data!Y65),IF($AC65&gt;0,Data!Y65*Constants!Y$3,IF(ISNUMBER(SEARCH("PD",$AH65)),Data!Y65*Constants!Y$4,Data!Y65*Constants!Y$2)),"")</f>
        <v/>
      </c>
      <c r="Z65" t="str">
        <f>IF(ISNUMBER(Data!Z65),IF($AC65&gt;0,Data!Z65*Constants!Z$3,IF(ISNUMBER(SEARCH("PD",$AH65)),Data!Z65*Constants!Z$4,Data!Z65*Constants!Z$2)),"")</f>
        <v/>
      </c>
      <c r="AB65">
        <f>IF(ISNUMBER(Data!AB65),IF($AC65&gt;0,Data!AB65*Constants!AB$3,IF(ISNUMBER(SEARCH("PD",$AH65)),Data!AB65*Constants!AB$4,Data!AB65*Constants!AB$2)),"")</f>
        <v>2000</v>
      </c>
      <c r="AE65" t="str">
        <f>IF(ISNUMBER(Data!AE65),IF($AC65&gt;0,Data!AE65*Constants!AE$3,IF(ISNUMBER(SEARCH("PD",$AH65)),Data!AE65*Constants!AE$4,Data!AE65*Constants!AE$2)),"")</f>
        <v/>
      </c>
      <c r="AI65" t="s">
        <v>291</v>
      </c>
      <c r="AM65" t="s">
        <v>270</v>
      </c>
      <c r="AR65" t="s">
        <v>292</v>
      </c>
      <c r="AS65" s="2">
        <v>0.25</v>
      </c>
      <c r="AW65">
        <v>19</v>
      </c>
    </row>
    <row r="66" spans="1:49" ht="14.4" customHeight="1" x14ac:dyDescent="0.3">
      <c r="A66" t="s">
        <v>293</v>
      </c>
      <c r="B66" t="s">
        <v>294</v>
      </c>
      <c r="C66">
        <v>2</v>
      </c>
      <c r="E66">
        <v>500</v>
      </c>
      <c r="F66">
        <f>IF(ISNUMBER(Data!F66),IF($AC66&gt;0,Data!F66*Constants!F$3,IF(ISNUMBER(SEARCH("PD",$AH66)),Data!F66*Constants!F$4,Data!F66*Constants!F$2)),"")</f>
        <v>1000</v>
      </c>
      <c r="H66">
        <v>25</v>
      </c>
      <c r="I66">
        <v>400</v>
      </c>
      <c r="J66">
        <v>0</v>
      </c>
      <c r="K66">
        <f>IF(ISNUMBER(Data!K66),IF($AC66&gt;0,Data!K66*Constants!K$3,IF(ISNUMBER(SEARCH("PD",$AH66)),Data!K66*Constants!K$4,Data!K66*Constants!K$2)),"")</f>
        <v>40</v>
      </c>
      <c r="L66">
        <v>6</v>
      </c>
      <c r="P66" t="s">
        <v>152</v>
      </c>
      <c r="Q66">
        <v>30</v>
      </c>
      <c r="S66">
        <v>0.5</v>
      </c>
      <c r="T66">
        <v>0.5</v>
      </c>
      <c r="W66" t="str">
        <f>IF(ISNUMBER(Data!W66),IF($AC66&gt;0,Data!W66*Constants!W$3,IF(ISNUMBER(SEARCH("PD",$AH66)),Data!W66*Constants!W$4,Data!W66*Constants!W$2)),"")</f>
        <v/>
      </c>
      <c r="X66" t="str">
        <f>IF(ISNUMBER(Data!X66),IF($AC66&gt;0,Data!X66*Constants!X$3,IF(ISNUMBER(SEARCH("PD",$AH66)),Data!X66*Constants!X$4,Data!X66*Constants!X$2)),"")</f>
        <v/>
      </c>
      <c r="Y66" t="str">
        <f>IF(ISNUMBER(Data!Y66),IF($AC66&gt;0,Data!Y66*Constants!Y$3,IF(ISNUMBER(SEARCH("PD",$AH66)),Data!Y66*Constants!Y$4,Data!Y66*Constants!Y$2)),"")</f>
        <v/>
      </c>
      <c r="Z66" t="str">
        <f>IF(ISNUMBER(Data!Z66),IF($AC66&gt;0,Data!Z66*Constants!Z$3,IF(ISNUMBER(SEARCH("PD",$AH66)),Data!Z66*Constants!Z$4,Data!Z66*Constants!Z$2)),"")</f>
        <v/>
      </c>
      <c r="AB66">
        <f>IF(ISNUMBER(Data!AB66),IF($AC66&gt;0,Data!AB66*Constants!AB$3,IF(ISNUMBER(SEARCH("PD",$AH66)),Data!AB66*Constants!AB$4,Data!AB66*Constants!AB$2)),"")</f>
        <v>2000</v>
      </c>
      <c r="AE66" t="str">
        <f>IF(ISNUMBER(Data!AE66),IF($AC66&gt;0,Data!AE66*Constants!AE$3,IF(ISNUMBER(SEARCH("PD",$AH66)),Data!AE66*Constants!AE$4,Data!AE66*Constants!AE$2)),"")</f>
        <v/>
      </c>
      <c r="AH66" t="s">
        <v>65</v>
      </c>
      <c r="AI66" t="s">
        <v>295</v>
      </c>
      <c r="AM66" t="s">
        <v>270</v>
      </c>
      <c r="AW66">
        <v>19.100000000000001</v>
      </c>
    </row>
    <row r="67" spans="1:49" ht="14.4" customHeight="1" x14ac:dyDescent="0.3">
      <c r="A67" t="s">
        <v>296</v>
      </c>
      <c r="B67" t="s">
        <v>297</v>
      </c>
      <c r="C67">
        <v>1</v>
      </c>
      <c r="E67">
        <v>250</v>
      </c>
      <c r="F67">
        <f>IF(ISNUMBER(Data!F67),IF($AC67&gt;0,Data!F67*Constants!F$3,IF(ISNUMBER(SEARCH("PD",$AH67)),Data!F67*Constants!F$4,Data!F67*Constants!F$2)),"")</f>
        <v>1000</v>
      </c>
      <c r="H67">
        <v>50</v>
      </c>
      <c r="J67">
        <v>0</v>
      </c>
      <c r="K67">
        <f>IF(ISNUMBER(Data!K67),IF($AC67&gt;0,Data!K67*Constants!K$3,IF(ISNUMBER(SEARCH("PD",$AH67)),Data!K67*Constants!K$4,Data!K67*Constants!K$2)),"")</f>
        <v>50</v>
      </c>
      <c r="L67">
        <v>5</v>
      </c>
      <c r="P67" t="s">
        <v>152</v>
      </c>
      <c r="Q67">
        <v>40</v>
      </c>
      <c r="S67">
        <v>0.33</v>
      </c>
      <c r="T67">
        <v>0</v>
      </c>
      <c r="W67" t="str">
        <f>IF(ISNUMBER(Data!W67),IF($AC67&gt;0,Data!W67*Constants!W$3,IF(ISNUMBER(SEARCH("PD",$AH67)),Data!W67*Constants!W$4,Data!W67*Constants!W$2)),"")</f>
        <v/>
      </c>
      <c r="X67" t="str">
        <f>IF(ISNUMBER(Data!X67),IF($AC67&gt;0,Data!X67*Constants!X$3,IF(ISNUMBER(SEARCH("PD",$AH67)),Data!X67*Constants!X$4,Data!X67*Constants!X$2)),"")</f>
        <v/>
      </c>
      <c r="Y67" t="str">
        <f>IF(ISNUMBER(Data!Y67),IF($AC67&gt;0,Data!Y67*Constants!Y$3,IF(ISNUMBER(SEARCH("PD",$AH67)),Data!Y67*Constants!Y$4,Data!Y67*Constants!Y$2)),"")</f>
        <v/>
      </c>
      <c r="Z67" t="str">
        <f>IF(ISNUMBER(Data!Z67),IF($AC67&gt;0,Data!Z67*Constants!Z$3,IF(ISNUMBER(SEARCH("PD",$AH67)),Data!Z67*Constants!Z$4,Data!Z67*Constants!Z$2)),"")</f>
        <v/>
      </c>
      <c r="AB67">
        <f>IF(ISNUMBER(Data!AB67),IF($AC67&gt;0,Data!AB67*Constants!AB$3,IF(ISNUMBER(SEARCH("PD",$AH67)),Data!AB67*Constants!AB$4,Data!AB67*Constants!AB$2)),"")</f>
        <v>2000</v>
      </c>
      <c r="AE67" t="str">
        <f>IF(ISNUMBER(Data!AE67),IF($AC67&gt;0,Data!AE67*Constants!AE$3,IF(ISNUMBER(SEARCH("PD",$AH67)),Data!AE67*Constants!AE$4,Data!AE67*Constants!AE$2)),"")</f>
        <v/>
      </c>
      <c r="AI67" t="s">
        <v>291</v>
      </c>
      <c r="AM67" t="s">
        <v>103</v>
      </c>
      <c r="AW67">
        <v>19.25</v>
      </c>
    </row>
    <row r="68" spans="1:49" ht="14.4" customHeight="1" x14ac:dyDescent="0.3">
      <c r="A68" t="s">
        <v>298</v>
      </c>
      <c r="B68" t="s">
        <v>299</v>
      </c>
      <c r="C68">
        <v>1</v>
      </c>
      <c r="E68">
        <v>250</v>
      </c>
      <c r="F68">
        <f>IF(ISNUMBER(Data!F68),IF($AC68&gt;0,Data!F68*Constants!F$3,IF(ISNUMBER(SEARCH("PD",$AH68)),Data!F68*Constants!F$4,Data!F68*Constants!F$2)),"")</f>
        <v>1000</v>
      </c>
      <c r="H68">
        <v>50</v>
      </c>
      <c r="J68">
        <v>0</v>
      </c>
      <c r="K68">
        <f>IF(ISNUMBER(Data!K68),IF($AC68&gt;0,Data!K68*Constants!K$3,IF(ISNUMBER(SEARCH("PD",$AH68)),Data!K68*Constants!K$4,Data!K68*Constants!K$2)),"")</f>
        <v>50</v>
      </c>
      <c r="L68">
        <v>5</v>
      </c>
      <c r="P68" t="s">
        <v>152</v>
      </c>
      <c r="Q68">
        <v>50</v>
      </c>
      <c r="S68">
        <v>0.33</v>
      </c>
      <c r="T68">
        <v>0.33</v>
      </c>
      <c r="W68" t="str">
        <f>IF(ISNUMBER(Data!W68),IF($AC68&gt;0,Data!W68*Constants!W$3,IF(ISNUMBER(SEARCH("PD",$AH68)),Data!W68*Constants!W$4,Data!W68*Constants!W$2)),"")</f>
        <v/>
      </c>
      <c r="X68" t="str">
        <f>IF(ISNUMBER(Data!X68),IF($AC68&gt;0,Data!X68*Constants!X$3,IF(ISNUMBER(SEARCH("PD",$AH68)),Data!X68*Constants!X$4,Data!X68*Constants!X$2)),"")</f>
        <v/>
      </c>
      <c r="Y68" t="str">
        <f>IF(ISNUMBER(Data!Y68),IF($AC68&gt;0,Data!Y68*Constants!Y$3,IF(ISNUMBER(SEARCH("PD",$AH68)),Data!Y68*Constants!Y$4,Data!Y68*Constants!Y$2)),"")</f>
        <v/>
      </c>
      <c r="Z68" t="str">
        <f>IF(ISNUMBER(Data!Z68),IF($AC68&gt;0,Data!Z68*Constants!Z$3,IF(ISNUMBER(SEARCH("PD",$AH68)),Data!Z68*Constants!Z$4,Data!Z68*Constants!Z$2)),"")</f>
        <v/>
      </c>
      <c r="AB68">
        <f>IF(ISNUMBER(Data!AB68),IF($AC68&gt;0,Data!AB68*Constants!AB$3,IF(ISNUMBER(SEARCH("PD",$AH68)),Data!AB68*Constants!AB$4,Data!AB68*Constants!AB$2)),"")</f>
        <v>2000</v>
      </c>
      <c r="AE68" t="str">
        <f>IF(ISNUMBER(Data!AE68),IF($AC68&gt;0,Data!AE68*Constants!AE$3,IF(ISNUMBER(SEARCH("PD",$AH68)),Data!AE68*Constants!AE$4,Data!AE68*Constants!AE$2)),"")</f>
        <v/>
      </c>
      <c r="AH68" t="s">
        <v>65</v>
      </c>
      <c r="AI68" t="s">
        <v>295</v>
      </c>
      <c r="AM68" t="s">
        <v>103</v>
      </c>
      <c r="AW68">
        <v>19.3</v>
      </c>
    </row>
    <row r="69" spans="1:49" ht="14.4" customHeight="1" x14ac:dyDescent="0.3">
      <c r="A69" t="s">
        <v>300</v>
      </c>
      <c r="B69" t="s">
        <v>301</v>
      </c>
      <c r="C69">
        <v>2</v>
      </c>
      <c r="E69">
        <v>400</v>
      </c>
      <c r="F69">
        <f>IF(ISNUMBER(Data!F69),IF($AC69&gt;0,Data!F69*Constants!F$3,IF(ISNUMBER(SEARCH("PD",$AH69)),Data!F69*Constants!F$4,Data!F69*Constants!F$2)),"")</f>
        <v>2400</v>
      </c>
      <c r="G69">
        <v>50</v>
      </c>
      <c r="J69">
        <v>0</v>
      </c>
      <c r="K69">
        <f>IF(ISNUMBER(Data!K69),IF($AC69&gt;0,Data!K69*Constants!K$3,IF(ISNUMBER(SEARCH("PD",$AH69)),Data!K69*Constants!K$4,Data!K69*Constants!K$2)),"")</f>
        <v>100</v>
      </c>
      <c r="L69">
        <v>5</v>
      </c>
      <c r="P69" t="s">
        <v>152</v>
      </c>
      <c r="R69">
        <v>30</v>
      </c>
      <c r="S69">
        <v>0</v>
      </c>
      <c r="T69">
        <v>0.25</v>
      </c>
      <c r="W69" t="str">
        <f>IF(ISNUMBER(Data!W69),IF($AC69&gt;0,Data!W69*Constants!W$3,IF(ISNUMBER(SEARCH("PD",$AH69)),Data!W69*Constants!W$4,Data!W69*Constants!W$2)),"")</f>
        <v/>
      </c>
      <c r="X69" t="str">
        <f>IF(ISNUMBER(Data!X69),IF($AC69&gt;0,Data!X69*Constants!X$3,IF(ISNUMBER(SEARCH("PD",$AH69)),Data!X69*Constants!X$4,Data!X69*Constants!X$2)),"")</f>
        <v/>
      </c>
      <c r="Y69" t="str">
        <f>IF(ISNUMBER(Data!Y69),IF($AC69&gt;0,Data!Y69*Constants!Y$3,IF(ISNUMBER(SEARCH("PD",$AH69)),Data!Y69*Constants!Y$4,Data!Y69*Constants!Y$2)),"")</f>
        <v/>
      </c>
      <c r="Z69" t="str">
        <f>IF(ISNUMBER(Data!Z69),IF($AC69&gt;0,Data!Z69*Constants!Z$3,IF(ISNUMBER(SEARCH("PD",$AH69)),Data!Z69*Constants!Z$4,Data!Z69*Constants!Z$2)),"")</f>
        <v/>
      </c>
      <c r="AA69">
        <v>1000000</v>
      </c>
      <c r="AB69" t="str">
        <f>IF(ISNUMBER(Data!AB69),IF($AC69&gt;0,Data!AB69*Constants!AB$3,IF(ISNUMBER(SEARCH("PD",$AH69)),Data!AB69*Constants!AB$4,Data!AB69*Constants!AB$2)),"")</f>
        <v/>
      </c>
      <c r="AE69" t="str">
        <f>IF(ISNUMBER(Data!AE69),IF($AC69&gt;0,Data!AE69*Constants!AE$3,IF(ISNUMBER(SEARCH("PD",$AH69)),Data!AE69*Constants!AE$4,Data!AE69*Constants!AE$2)),"")</f>
        <v/>
      </c>
      <c r="AH69" t="s">
        <v>52</v>
      </c>
      <c r="AI69" t="s">
        <v>302</v>
      </c>
      <c r="AM69" t="s">
        <v>54</v>
      </c>
      <c r="AW69">
        <v>19.5</v>
      </c>
    </row>
    <row r="70" spans="1:49" ht="14.4" customHeight="1" x14ac:dyDescent="0.3">
      <c r="A70" t="s">
        <v>303</v>
      </c>
      <c r="B70" t="s">
        <v>304</v>
      </c>
      <c r="C70">
        <v>2</v>
      </c>
      <c r="E70">
        <v>600</v>
      </c>
      <c r="F70">
        <f>IF(ISNUMBER(Data!F70),IF($AC70&gt;0,Data!F70*Constants!F$3,IF(ISNUMBER(SEARCH("PD",$AH70)),Data!F70*Constants!F$4,Data!F70*Constants!F$2)),"")</f>
        <v>1500</v>
      </c>
      <c r="G70">
        <v>350</v>
      </c>
      <c r="J70">
        <v>0</v>
      </c>
      <c r="K70">
        <f>IF(ISNUMBER(Data!K70),IF($AC70&gt;0,Data!K70*Constants!K$3,IF(ISNUMBER(SEARCH("PD",$AH70)),Data!K70*Constants!K$4,Data!K70*Constants!K$2)),"")</f>
        <v>100</v>
      </c>
      <c r="L70">
        <v>7</v>
      </c>
      <c r="M70">
        <v>3</v>
      </c>
      <c r="N70">
        <v>0.5</v>
      </c>
      <c r="P70" t="s">
        <v>152</v>
      </c>
      <c r="R70">
        <v>200</v>
      </c>
      <c r="S70">
        <v>0.1</v>
      </c>
      <c r="T70">
        <v>0.1</v>
      </c>
      <c r="U70">
        <v>0.3</v>
      </c>
      <c r="V70">
        <v>0.1</v>
      </c>
      <c r="W70" t="str">
        <f>IF(ISNUMBER(Data!W70),IF($AC70&gt;0,Data!W70*Constants!W$3,IF(ISNUMBER(SEARCH("PD",$AH70)),Data!W70*Constants!W$4,Data!W70*Constants!W$2)),"")</f>
        <v/>
      </c>
      <c r="X70" t="str">
        <f>IF(ISNUMBER(Data!X70),IF($AC70&gt;0,Data!X70*Constants!X$3,IF(ISNUMBER(SEARCH("PD",$AH70)),Data!X70*Constants!X$4,Data!X70*Constants!X$2)),"")</f>
        <v/>
      </c>
      <c r="Y70" t="str">
        <f>IF(ISNUMBER(Data!Y70),IF($AC70&gt;0,Data!Y70*Constants!Y$3,IF(ISNUMBER(SEARCH("PD",$AH70)),Data!Y70*Constants!Y$4,Data!Y70*Constants!Y$2)),"")</f>
        <v/>
      </c>
      <c r="Z70" t="str">
        <f>IF(ISNUMBER(Data!Z70),IF($AC70&gt;0,Data!Z70*Constants!Z$3,IF(ISNUMBER(SEARCH("PD",$AH70)),Data!Z70*Constants!Z$4,Data!Z70*Constants!Z$2)),"")</f>
        <v/>
      </c>
      <c r="AA70">
        <f>Data!AA70*100</f>
        <v>1000000</v>
      </c>
      <c r="AB70" t="str">
        <f>IF(ISNUMBER(Data!AB70),IF($AC70&gt;0,Data!AB70*Constants!AB$3,IF(ISNUMBER(SEARCH("PD",$AH70)),Data!AB70*Constants!AB$4,Data!AB70*Constants!AB$2)),"")</f>
        <v/>
      </c>
      <c r="AE70" t="str">
        <f>IF(ISNUMBER(Data!AE70),IF($AC70&gt;0,Data!AE70*Constants!AE$3,IF(ISNUMBER(SEARCH("PD",$AH70)),Data!AE70*Constants!AE$4,Data!AE70*Constants!AE$2)),"")</f>
        <v/>
      </c>
      <c r="AH70" t="s">
        <v>305</v>
      </c>
      <c r="AI70" t="s">
        <v>306</v>
      </c>
      <c r="AM70" t="s">
        <v>54</v>
      </c>
      <c r="AW70">
        <v>19.600000000000001</v>
      </c>
    </row>
    <row r="71" spans="1:49" ht="14.4" customHeight="1" x14ac:dyDescent="0.3">
      <c r="A71" t="s">
        <v>307</v>
      </c>
      <c r="B71" t="s">
        <v>308</v>
      </c>
      <c r="C71">
        <v>2</v>
      </c>
      <c r="E71">
        <v>600</v>
      </c>
      <c r="F71">
        <f>IF(ISNUMBER(Data!F71),IF($AC71&gt;0,Data!F71*Constants!F$3,IF(ISNUMBER(SEARCH("PD",$AH71)),Data!F71*Constants!F$4,Data!F71*Constants!F$2)),"")</f>
        <v>1500</v>
      </c>
      <c r="G71">
        <v>350</v>
      </c>
      <c r="J71">
        <v>0</v>
      </c>
      <c r="K71">
        <f>IF(ISNUMBER(Data!K71),IF($AC71&gt;0,Data!K71*Constants!K$3,IF(ISNUMBER(SEARCH("PD",$AH71)),Data!K71*Constants!K$4,Data!K71*Constants!K$2)),"")</f>
        <v>100</v>
      </c>
      <c r="L71">
        <v>7</v>
      </c>
      <c r="M71">
        <v>3</v>
      </c>
      <c r="N71">
        <v>0.25</v>
      </c>
      <c r="P71" t="s">
        <v>152</v>
      </c>
      <c r="R71">
        <v>200</v>
      </c>
      <c r="S71">
        <v>0.1</v>
      </c>
      <c r="T71">
        <v>0.1</v>
      </c>
      <c r="U71">
        <v>0.3</v>
      </c>
      <c r="V71">
        <v>0.1</v>
      </c>
      <c r="W71" t="str">
        <f>IF(ISNUMBER(Data!W71),IF($AC71&gt;0,Data!W71*Constants!W$3,IF(ISNUMBER(SEARCH("PD",$AH71)),Data!W71*Constants!W$4,Data!W71*Constants!W$2)),"")</f>
        <v/>
      </c>
      <c r="X71" t="str">
        <f>IF(ISNUMBER(Data!X71),IF($AC71&gt;0,Data!X71*Constants!X$3,IF(ISNUMBER(SEARCH("PD",$AH71)),Data!X71*Constants!X$4,Data!X71*Constants!X$2)),"")</f>
        <v/>
      </c>
      <c r="Y71" t="str">
        <f>IF(ISNUMBER(Data!Y71),IF($AC71&gt;0,Data!Y71*Constants!Y$3,IF(ISNUMBER(SEARCH("PD",$AH71)),Data!Y71*Constants!Y$4,Data!Y71*Constants!Y$2)),"")</f>
        <v/>
      </c>
      <c r="Z71" t="str">
        <f>IF(ISNUMBER(Data!Z71),IF($AC71&gt;0,Data!Z71*Constants!Z$3,IF(ISNUMBER(SEARCH("PD",$AH71)),Data!Z71*Constants!Z$4,Data!Z71*Constants!Z$2)),"")</f>
        <v/>
      </c>
      <c r="AA71">
        <f>Data!AA71*100</f>
        <v>1000000</v>
      </c>
      <c r="AB71" t="str">
        <f>IF(ISNUMBER(Data!AB71),IF($AC71&gt;0,Data!AB71*Constants!AB$3,IF(ISNUMBER(SEARCH("PD",$AH71)),Data!AB71*Constants!AB$4,Data!AB71*Constants!AB$2)),"")</f>
        <v/>
      </c>
      <c r="AE71" t="str">
        <f>IF(ISNUMBER(Data!AE71),IF($AC71&gt;0,Data!AE71*Constants!AE$3,IF(ISNUMBER(SEARCH("PD",$AH71)),Data!AE71*Constants!AE$4,Data!AE71*Constants!AE$2)),"")</f>
        <v/>
      </c>
      <c r="AH71" t="s">
        <v>309</v>
      </c>
      <c r="AI71" t="s">
        <v>310</v>
      </c>
      <c r="AM71" t="s">
        <v>54</v>
      </c>
      <c r="AW71">
        <v>19.7</v>
      </c>
    </row>
    <row r="72" spans="1:49" ht="14.4" customHeight="1" x14ac:dyDescent="0.3">
      <c r="A72" t="s">
        <v>311</v>
      </c>
      <c r="B72" t="s">
        <v>312</v>
      </c>
      <c r="C72">
        <v>3</v>
      </c>
      <c r="D72">
        <v>0.7</v>
      </c>
      <c r="E72">
        <v>900</v>
      </c>
      <c r="F72">
        <f>IF(ISNUMBER(Data!F72),IF($AC72&gt;0,Data!F72*Constants!F$3,IF(ISNUMBER(SEARCH("PD",$AH72)),Data!F72*Constants!F$4,Data!F72*Constants!F$2)),"")</f>
        <v>800</v>
      </c>
      <c r="H72">
        <v>1400</v>
      </c>
      <c r="J72">
        <v>0</v>
      </c>
      <c r="K72">
        <f>IF(ISNUMBER(Data!K72),IF($AC72&gt;0,Data!K72*Constants!K$3,IF(ISNUMBER(SEARCH("PD",$AH72)),Data!K72*Constants!K$4,Data!K72*Constants!K$2)),"")</f>
        <v>30</v>
      </c>
      <c r="L72">
        <v>9</v>
      </c>
      <c r="M72">
        <v>20</v>
      </c>
      <c r="P72" t="s">
        <v>152</v>
      </c>
      <c r="Q72">
        <v>1500</v>
      </c>
      <c r="S72">
        <v>0.25</v>
      </c>
      <c r="T72">
        <v>10</v>
      </c>
      <c r="W72">
        <f>IF(ISNUMBER(Data!W72),IF($AC72&gt;0,Data!W72*Constants!W$3,IF(ISNUMBER(SEARCH("PD",$AH72)),Data!W72*Constants!W$4,Data!W72*Constants!W$2)),"")</f>
        <v>0</v>
      </c>
      <c r="X72">
        <f>IF(ISNUMBER(Data!X72),IF($AC72&gt;0,Data!X72*Constants!X$3,IF(ISNUMBER(SEARCH("PD",$AH72)),Data!X72*Constants!X$4,Data!X72*Constants!X$2)),"")</f>
        <v>0</v>
      </c>
      <c r="Y72">
        <f>IF(ISNUMBER(Data!Y72),IF($AC72&gt;0,Data!Y72*Constants!Y$3,IF(ISNUMBER(SEARCH("PD",$AH72)),Data!Y72*Constants!Y$4,Data!Y72*Constants!Y$2)),"")</f>
        <v>0</v>
      </c>
      <c r="Z72">
        <f>IF(ISNUMBER(Data!Z72),IF($AC72&gt;0,Data!Z72*Constants!Z$3,IF(ISNUMBER(SEARCH("PD",$AH72)),Data!Z72*Constants!Z$4,Data!Z72*Constants!Z$2)),"")</f>
        <v>0</v>
      </c>
      <c r="AB72">
        <f>IF(ISNUMBER(Data!AB72),IF($AC72&gt;0,Data!AB72*Constants!AB$3,IF(ISNUMBER(SEARCH("PD",$AH72)),Data!AB72*Constants!AB$4,Data!AB72*Constants!AB$2)),"")</f>
        <v>2000</v>
      </c>
      <c r="AE72">
        <f>IF(ISNUMBER(Data!AE72),IF($AC72&gt;0,Data!AE72*Constants!AE$3,IF(ISNUMBER(SEARCH("PD",$AH72)),Data!AE72*Constants!AE$4,Data!AE72*Constants!AE$2)),"")</f>
        <v>100</v>
      </c>
      <c r="AH72" t="s">
        <v>313</v>
      </c>
      <c r="AI72" t="s">
        <v>314</v>
      </c>
      <c r="AJ72" t="s">
        <v>315</v>
      </c>
      <c r="AM72" t="s">
        <v>89</v>
      </c>
      <c r="AW72">
        <v>19.75</v>
      </c>
    </row>
    <row r="73" spans="1:49" ht="14.4" customHeight="1" x14ac:dyDescent="0.3">
      <c r="A73" t="s">
        <v>316</v>
      </c>
      <c r="B73" t="s">
        <v>317</v>
      </c>
      <c r="C73">
        <v>1</v>
      </c>
      <c r="E73">
        <v>1500</v>
      </c>
      <c r="F73">
        <f>IF(ISNUMBER(Data!F73),IF($AC73&gt;0,Data!F73*Constants!F$3,IF(ISNUMBER(SEARCH("PD",$AH73)),Data!F73*Constants!F$4,Data!F73*Constants!F$2)),"")</f>
        <v>1200</v>
      </c>
      <c r="G73">
        <v>1000</v>
      </c>
      <c r="J73">
        <v>0</v>
      </c>
      <c r="K73">
        <f>IF(ISNUMBER(Data!K73),IF($AC73&gt;0,Data!K73*Constants!K$3,IF(ISNUMBER(SEARCH("PD",$AH73)),Data!K73*Constants!K$4,Data!K73*Constants!K$2)),"")</f>
        <v>20</v>
      </c>
      <c r="L73">
        <v>10</v>
      </c>
      <c r="P73" t="s">
        <v>152</v>
      </c>
      <c r="R73">
        <v>1200</v>
      </c>
      <c r="S73">
        <v>0.25</v>
      </c>
      <c r="T73">
        <v>0.5</v>
      </c>
      <c r="U73">
        <v>1</v>
      </c>
      <c r="V73">
        <v>4</v>
      </c>
      <c r="W73" t="str">
        <f>IF(ISNUMBER(Data!W73),IF($AC73&gt;0,Data!W73*Constants!W$3,IF(ISNUMBER(SEARCH("PD",$AH73)),Data!W73*Constants!W$4,Data!W73*Constants!W$2)),"")</f>
        <v/>
      </c>
      <c r="X73" t="str">
        <f>IF(ISNUMBER(Data!X73),IF($AC73&gt;0,Data!X73*Constants!X$3,IF(ISNUMBER(SEARCH("PD",$AH73)),Data!X73*Constants!X$4,Data!X73*Constants!X$2)),"")</f>
        <v/>
      </c>
      <c r="Y73" t="str">
        <f>IF(ISNUMBER(Data!Y73),IF($AC73&gt;0,Data!Y73*Constants!Y$3,IF(ISNUMBER(SEARCH("PD",$AH73)),Data!Y73*Constants!Y$4,Data!Y73*Constants!Y$2)),"")</f>
        <v/>
      </c>
      <c r="Z73" t="str">
        <f>IF(ISNUMBER(Data!Z73),IF($AC73&gt;0,Data!Z73*Constants!Z$3,IF(ISNUMBER(SEARCH("PD",$AH73)),Data!Z73*Constants!Z$4,Data!Z73*Constants!Z$2)),"")</f>
        <v/>
      </c>
      <c r="AA73">
        <v>1000000</v>
      </c>
      <c r="AB73" t="str">
        <f>IF(ISNUMBER(Data!AB73),IF($AC73&gt;0,Data!AB73*Constants!AB$3,IF(ISNUMBER(SEARCH("PD",$AH73)),Data!AB73*Constants!AB$4,Data!AB73*Constants!AB$2)),"")</f>
        <v/>
      </c>
      <c r="AE73" t="str">
        <f>IF(ISNUMBER(Data!AE73),IF($AC73&gt;0,Data!AE73*Constants!AE$3,IF(ISNUMBER(SEARCH("PD",$AH73)),Data!AE73*Constants!AE$4,Data!AE73*Constants!AE$2)),"")</f>
        <v/>
      </c>
      <c r="AI73" t="s">
        <v>318</v>
      </c>
      <c r="AM73" t="s">
        <v>103</v>
      </c>
      <c r="AW73">
        <v>20</v>
      </c>
    </row>
    <row r="74" spans="1:49" ht="14.4" customHeight="1" x14ac:dyDescent="0.3">
      <c r="A74" t="s">
        <v>319</v>
      </c>
      <c r="B74" t="s">
        <v>320</v>
      </c>
      <c r="C74">
        <v>2</v>
      </c>
      <c r="E74">
        <v>1500</v>
      </c>
      <c r="F74">
        <f>IF(ISNUMBER(Data!F74),IF($AC74&gt;0,Data!F74*Constants!F$3,IF(ISNUMBER(SEARCH("PD",$AH74)),Data!F74*Constants!F$4,Data!F74*Constants!F$2)),"")</f>
        <v>2000</v>
      </c>
      <c r="G74">
        <v>100</v>
      </c>
      <c r="J74">
        <v>10</v>
      </c>
      <c r="K74">
        <f>IF(ISNUMBER(Data!K74),IF($AC74&gt;0,Data!K74*Constants!K$3,IF(ISNUMBER(SEARCH("PD",$AH74)),Data!K74*Constants!K$4,Data!K74*Constants!K$2)),"")</f>
        <v>15</v>
      </c>
      <c r="L74">
        <v>9</v>
      </c>
      <c r="P74" t="s">
        <v>51</v>
      </c>
      <c r="R74">
        <v>75</v>
      </c>
      <c r="S74">
        <v>0.1</v>
      </c>
      <c r="T74">
        <v>0.1</v>
      </c>
      <c r="W74" t="str">
        <f>IF(ISNUMBER(Data!W74),IF($AC74&gt;0,Data!W74*Constants!W$3,IF(ISNUMBER(SEARCH("PD",$AH74)),Data!W74*Constants!W$4,Data!W74*Constants!W$2)),"")</f>
        <v/>
      </c>
      <c r="X74" t="str">
        <f>IF(ISNUMBER(Data!X74),IF($AC74&gt;0,Data!X74*Constants!X$3,IF(ISNUMBER(SEARCH("PD",$AH74)),Data!X74*Constants!X$4,Data!X74*Constants!X$2)),"")</f>
        <v/>
      </c>
      <c r="Y74" t="str">
        <f>IF(ISNUMBER(Data!Y74),IF($AC74&gt;0,Data!Y74*Constants!Y$3,IF(ISNUMBER(SEARCH("PD",$AH74)),Data!Y74*Constants!Y$4,Data!Y74*Constants!Y$2)),"")</f>
        <v/>
      </c>
      <c r="Z74" t="str">
        <f>IF(ISNUMBER(Data!Z74),IF($AC74&gt;0,Data!Z74*Constants!Z$3,IF(ISNUMBER(SEARCH("PD",$AH74)),Data!Z74*Constants!Z$4,Data!Z74*Constants!Z$2)),"")</f>
        <v/>
      </c>
      <c r="AA74">
        <v>1000000</v>
      </c>
      <c r="AB74" t="str">
        <f>IF(ISNUMBER(Data!AB74),IF($AC74&gt;0,Data!AB74*Constants!AB$3,IF(ISNUMBER(SEARCH("PD",$AH74)),Data!AB74*Constants!AB$4,Data!AB74*Constants!AB$2)),"")</f>
        <v/>
      </c>
      <c r="AE74" t="str">
        <f>IF(ISNUMBER(Data!AE74),IF($AC74&gt;0,Data!AE74*Constants!AE$3,IF(ISNUMBER(SEARCH("PD",$AH74)),Data!AE74*Constants!AE$4,Data!AE74*Constants!AE$2)),"")</f>
        <v/>
      </c>
      <c r="AI74" t="s">
        <v>321</v>
      </c>
      <c r="AM74" t="s">
        <v>270</v>
      </c>
      <c r="AR74" t="s">
        <v>322</v>
      </c>
      <c r="AW74">
        <v>21</v>
      </c>
    </row>
    <row r="75" spans="1:49" ht="14.4" customHeight="1" x14ac:dyDescent="0.3">
      <c r="A75" t="s">
        <v>323</v>
      </c>
      <c r="B75" t="s">
        <v>324</v>
      </c>
      <c r="C75">
        <v>1</v>
      </c>
      <c r="E75">
        <v>1200</v>
      </c>
      <c r="F75">
        <f>IF(ISNUMBER(Data!F75),IF($AC75&gt;0,Data!F75*Constants!F$3,IF(ISNUMBER(SEARCH("PD",$AH75)),Data!F75*Constants!F$4,Data!F75*Constants!F$2)),"")</f>
        <v>1200</v>
      </c>
      <c r="H75">
        <v>100</v>
      </c>
      <c r="J75">
        <v>0</v>
      </c>
      <c r="K75">
        <f>IF(ISNUMBER(Data!K75),IF($AC75&gt;0,Data!K75*Constants!K$3,IF(ISNUMBER(SEARCH("PD",$AH75)),Data!K75*Constants!K$4,Data!K75*Constants!K$2)),"")</f>
        <v>20</v>
      </c>
      <c r="L75">
        <v>10</v>
      </c>
      <c r="P75" t="s">
        <v>152</v>
      </c>
      <c r="Q75">
        <v>100</v>
      </c>
      <c r="S75">
        <v>0.33333299999999999</v>
      </c>
      <c r="T75">
        <v>0</v>
      </c>
      <c r="W75" t="str">
        <f>IF(ISNUMBER(Data!W75),IF($AC75&gt;0,Data!W75*Constants!W$3,IF(ISNUMBER(SEARCH("PD",$AH75)),Data!W75*Constants!W$4,Data!W75*Constants!W$2)),"")</f>
        <v/>
      </c>
      <c r="X75" t="str">
        <f>IF(ISNUMBER(Data!X75),IF($AC75&gt;0,Data!X75*Constants!X$3,IF(ISNUMBER(SEARCH("PD",$AH75)),Data!X75*Constants!X$4,Data!X75*Constants!X$2)),"")</f>
        <v/>
      </c>
      <c r="Y75" t="str">
        <f>IF(ISNUMBER(Data!Y75),IF($AC75&gt;0,Data!Y75*Constants!Y$3,IF(ISNUMBER(SEARCH("PD",$AH75)),Data!Y75*Constants!Y$4,Data!Y75*Constants!Y$2)),"")</f>
        <v/>
      </c>
      <c r="Z75" t="str">
        <f>IF(ISNUMBER(Data!Z75),IF($AC75&gt;0,Data!Z75*Constants!Z$3,IF(ISNUMBER(SEARCH("PD",$AH75)),Data!Z75*Constants!Z$4,Data!Z75*Constants!Z$2)),"")</f>
        <v/>
      </c>
      <c r="AB75">
        <f>IF(ISNUMBER(Data!AB75),IF($AC75&gt;0,Data!AB75*Constants!AB$3,IF(ISNUMBER(SEARCH("PD",$AH75)),Data!AB75*Constants!AB$4,Data!AB75*Constants!AB$2)),"")</f>
        <v>2000</v>
      </c>
      <c r="AE75" t="str">
        <f>IF(ISNUMBER(Data!AE75),IF($AC75&gt;0,Data!AE75*Constants!AE$3,IF(ISNUMBER(SEARCH("PD",$AH75)),Data!AE75*Constants!AE$4,Data!AE75*Constants!AE$2)),"")</f>
        <v/>
      </c>
      <c r="AI75" t="s">
        <v>325</v>
      </c>
      <c r="AM75" t="s">
        <v>103</v>
      </c>
      <c r="AW75">
        <v>22</v>
      </c>
    </row>
    <row r="76" spans="1:49" ht="14.4" customHeight="1" x14ac:dyDescent="0.3">
      <c r="A76" t="s">
        <v>326</v>
      </c>
      <c r="B76" t="s">
        <v>327</v>
      </c>
      <c r="C76">
        <v>0</v>
      </c>
      <c r="E76">
        <v>1000</v>
      </c>
      <c r="F76">
        <f>IF(ISNUMBER(Data!F76),IF($AC76&gt;0,Data!F76*Constants!F$3,IF(ISNUMBER(SEARCH("PD",$AH76)),Data!F76*Constants!F$4,Data!F76*Constants!F$2)),"")</f>
        <v>1000</v>
      </c>
      <c r="H76">
        <v>700</v>
      </c>
      <c r="J76">
        <v>0</v>
      </c>
      <c r="K76">
        <f>IF(ISNUMBER(Data!K76),IF($AC76&gt;0,Data!K76*Constants!K$3,IF(ISNUMBER(SEARCH("PD",$AH76)),Data!K76*Constants!K$4,Data!K76*Constants!K$2)),"")</f>
        <v>7</v>
      </c>
      <c r="L76">
        <v>10</v>
      </c>
      <c r="P76" t="s">
        <v>152</v>
      </c>
      <c r="Q76">
        <v>1200</v>
      </c>
      <c r="S76">
        <v>0</v>
      </c>
      <c r="T76">
        <v>2</v>
      </c>
      <c r="W76" t="str">
        <f>IF(ISNUMBER(Data!W76),IF($AC76&gt;0,Data!W76*Constants!W$3,IF(ISNUMBER(SEARCH("PD",$AH76)),Data!W76*Constants!W$4,Data!W76*Constants!W$2)),"")</f>
        <v/>
      </c>
      <c r="X76" t="str">
        <f>IF(ISNUMBER(Data!X76),IF($AC76&gt;0,Data!X76*Constants!X$3,IF(ISNUMBER(SEARCH("PD",$AH76)),Data!X76*Constants!X$4,Data!X76*Constants!X$2)),"")</f>
        <v/>
      </c>
      <c r="Y76" t="str">
        <f>IF(ISNUMBER(Data!Y76),IF($AC76&gt;0,Data!Y76*Constants!Y$3,IF(ISNUMBER(SEARCH("PD",$AH76)),Data!Y76*Constants!Y$4,Data!Y76*Constants!Y$2)),"")</f>
        <v/>
      </c>
      <c r="Z76" t="str">
        <f>IF(ISNUMBER(Data!Z76),IF($AC76&gt;0,Data!Z76*Constants!Z$3,IF(ISNUMBER(SEARCH("PD",$AH76)),Data!Z76*Constants!Z$4,Data!Z76*Constants!Z$2)),"")</f>
        <v/>
      </c>
      <c r="AB76">
        <f>IF(ISNUMBER(Data!AB76),IF($AC76&gt;0,Data!AB76*Constants!AB$3,IF(ISNUMBER(SEARCH("PD",$AH76)),Data!AB76*Constants!AB$4,Data!AB76*Constants!AB$2)),"")</f>
        <v>2000</v>
      </c>
      <c r="AE76" t="str">
        <f>IF(ISNUMBER(Data!AE76),IF($AC76&gt;0,Data!AE76*Constants!AE$3,IF(ISNUMBER(SEARCH("PD",$AH76)),Data!AE76*Constants!AE$4,Data!AE76*Constants!AE$2)),"")</f>
        <v/>
      </c>
      <c r="AI76" t="s">
        <v>328</v>
      </c>
      <c r="AM76" t="s">
        <v>103</v>
      </c>
      <c r="AW76">
        <v>22.125</v>
      </c>
    </row>
    <row r="77" spans="1:49" ht="14.4" customHeight="1" x14ac:dyDescent="0.3">
      <c r="A77" t="s">
        <v>329</v>
      </c>
      <c r="B77" t="s">
        <v>330</v>
      </c>
      <c r="C77">
        <v>2</v>
      </c>
      <c r="E77">
        <v>2500</v>
      </c>
      <c r="F77">
        <f>IF(ISNUMBER(Data!F77),IF($AC77&gt;0,Data!F77*Constants!F$3,IF(ISNUMBER(SEARCH("PD",$AH77)),Data!F77*Constants!F$4,Data!F77*Constants!F$2)),"")</f>
        <v>1200</v>
      </c>
      <c r="H77">
        <v>500</v>
      </c>
      <c r="J77">
        <v>0</v>
      </c>
      <c r="K77">
        <f>IF(ISNUMBER(Data!K77),IF($AC77&gt;0,Data!K77*Constants!K$3,IF(ISNUMBER(SEARCH("PD",$AH77)),Data!K77*Constants!K$4,Data!K77*Constants!K$2)),"")</f>
        <v>15</v>
      </c>
      <c r="L77">
        <v>12</v>
      </c>
      <c r="P77" t="s">
        <v>152</v>
      </c>
      <c r="Q77">
        <v>720</v>
      </c>
      <c r="S77">
        <v>0</v>
      </c>
      <c r="T77">
        <v>1</v>
      </c>
      <c r="W77" t="str">
        <f>IF(ISNUMBER(Data!W77),IF($AC77&gt;0,Data!W77*Constants!W$3,IF(ISNUMBER(SEARCH("PD",$AH77)),Data!W77*Constants!W$4,Data!W77*Constants!W$2)),"")</f>
        <v/>
      </c>
      <c r="X77" t="str">
        <f>IF(ISNUMBER(Data!X77),IF($AC77&gt;0,Data!X77*Constants!X$3,IF(ISNUMBER(SEARCH("PD",$AH77)),Data!X77*Constants!X$4,Data!X77*Constants!X$2)),"")</f>
        <v/>
      </c>
      <c r="Y77" t="str">
        <f>IF(ISNUMBER(Data!Y77),IF($AC77&gt;0,Data!Y77*Constants!Y$3,IF(ISNUMBER(SEARCH("PD",$AH77)),Data!Y77*Constants!Y$4,Data!Y77*Constants!Y$2)),"")</f>
        <v/>
      </c>
      <c r="Z77" t="str">
        <f>IF(ISNUMBER(Data!Z77),IF($AC77&gt;0,Data!Z77*Constants!Z$3,IF(ISNUMBER(SEARCH("PD",$AH77)),Data!Z77*Constants!Z$4,Data!Z77*Constants!Z$2)),"")</f>
        <v/>
      </c>
      <c r="AB77">
        <f>IF(ISNUMBER(Data!AB77),IF($AC77&gt;0,Data!AB77*Constants!AB$3,IF(ISNUMBER(SEARCH("PD",$AH77)),Data!AB77*Constants!AB$4,Data!AB77*Constants!AB$2)),"")</f>
        <v>2000</v>
      </c>
      <c r="AE77" t="str">
        <f>IF(ISNUMBER(Data!AE77),IF($AC77&gt;0,Data!AE77*Constants!AE$3,IF(ISNUMBER(SEARCH("PD",$AH77)),Data!AE77*Constants!AE$4,Data!AE77*Constants!AE$2)),"")</f>
        <v/>
      </c>
      <c r="AI77" t="s">
        <v>331</v>
      </c>
      <c r="AM77" t="s">
        <v>103</v>
      </c>
      <c r="AW77">
        <v>22.25</v>
      </c>
    </row>
    <row r="78" spans="1:49" ht="14.4" customHeight="1" x14ac:dyDescent="0.3">
      <c r="A78" t="s">
        <v>332</v>
      </c>
      <c r="B78" t="s">
        <v>333</v>
      </c>
      <c r="C78">
        <v>2</v>
      </c>
      <c r="E78">
        <v>2000</v>
      </c>
      <c r="F78">
        <f>IF(ISNUMBER(Data!F78),IF($AC78&gt;0,Data!F78*Constants!F$3,IF(ISNUMBER(SEARCH("PD",$AH78)),Data!F78*Constants!F$4,Data!F78*Constants!F$2)),"")</f>
        <v>1800</v>
      </c>
      <c r="G78">
        <v>400</v>
      </c>
      <c r="J78">
        <v>0</v>
      </c>
      <c r="K78">
        <f>IF(ISNUMBER(Data!K78),IF($AC78&gt;0,Data!K78*Constants!K$3,IF(ISNUMBER(SEARCH("PD",$AH78)),Data!K78*Constants!K$4,Data!K78*Constants!K$2)),"")</f>
        <v>40</v>
      </c>
      <c r="L78">
        <v>11</v>
      </c>
      <c r="M78">
        <v>5</v>
      </c>
      <c r="N78">
        <v>0.5</v>
      </c>
      <c r="P78" t="s">
        <v>152</v>
      </c>
      <c r="R78">
        <v>300</v>
      </c>
      <c r="S78">
        <v>0.1</v>
      </c>
      <c r="T78">
        <v>0.1</v>
      </c>
      <c r="U78">
        <v>0.3</v>
      </c>
      <c r="V78">
        <v>0.1</v>
      </c>
      <c r="W78" t="str">
        <f>IF(ISNUMBER(Data!W78),IF($AC78&gt;0,Data!W78*Constants!W$3,IF(ISNUMBER(SEARCH("PD",$AH78)),Data!W78*Constants!W$4,Data!W78*Constants!W$2)),"")</f>
        <v/>
      </c>
      <c r="X78" t="str">
        <f>IF(ISNUMBER(Data!X78),IF($AC78&gt;0,Data!X78*Constants!X$3,IF(ISNUMBER(SEARCH("PD",$AH78)),Data!X78*Constants!X$4,Data!X78*Constants!X$2)),"")</f>
        <v/>
      </c>
      <c r="Y78" t="str">
        <f>IF(ISNUMBER(Data!Y78),IF($AC78&gt;0,Data!Y78*Constants!Y$3,IF(ISNUMBER(SEARCH("PD",$AH78)),Data!Y78*Constants!Y$4,Data!Y78*Constants!Y$2)),"")</f>
        <v/>
      </c>
      <c r="Z78" t="str">
        <f>IF(ISNUMBER(Data!Z78),IF($AC78&gt;0,Data!Z78*Constants!Z$3,IF(ISNUMBER(SEARCH("PD",$AH78)),Data!Z78*Constants!Z$4,Data!Z78*Constants!Z$2)),"")</f>
        <v/>
      </c>
      <c r="AA78">
        <f>Data!AA78*100</f>
        <v>1000000</v>
      </c>
      <c r="AB78" t="str">
        <f>IF(ISNUMBER(Data!AB78),IF($AC78&gt;0,Data!AB78*Constants!AB$3,IF(ISNUMBER(SEARCH("PD",$AH78)),Data!AB78*Constants!AB$4,Data!AB78*Constants!AB$2)),"")</f>
        <v/>
      </c>
      <c r="AE78" t="str">
        <f>IF(ISNUMBER(Data!AE78),IF($AC78&gt;0,Data!AE78*Constants!AE$3,IF(ISNUMBER(SEARCH("PD",$AH78)),Data!AE78*Constants!AE$4,Data!AE78*Constants!AE$2)),"")</f>
        <v/>
      </c>
      <c r="AH78" t="s">
        <v>334</v>
      </c>
      <c r="AI78" t="s">
        <v>335</v>
      </c>
      <c r="AM78" t="s">
        <v>54</v>
      </c>
      <c r="AR78" t="s">
        <v>336</v>
      </c>
      <c r="AS78" t="s">
        <v>337</v>
      </c>
      <c r="AW78">
        <v>22.5</v>
      </c>
    </row>
    <row r="79" spans="1:49" ht="14.4" customHeight="1" x14ac:dyDescent="0.3">
      <c r="A79" t="s">
        <v>338</v>
      </c>
      <c r="B79" t="s">
        <v>339</v>
      </c>
      <c r="C79">
        <v>2</v>
      </c>
      <c r="D79">
        <v>0.6</v>
      </c>
      <c r="E79">
        <v>2250</v>
      </c>
      <c r="F79">
        <f>IF(ISNUMBER(Data!F79),IF($AC79&gt;0,Data!F79*Constants!F$3,IF(ISNUMBER(SEARCH("PD",$AH79)),Data!F79*Constants!F$4,Data!F79*Constants!F$2)),"")</f>
        <v>1000</v>
      </c>
      <c r="H79">
        <v>90</v>
      </c>
      <c r="I79">
        <v>600</v>
      </c>
      <c r="J79">
        <v>0</v>
      </c>
      <c r="K79">
        <f>IF(ISNUMBER(Data!K79),IF($AC79&gt;0,Data!K79*Constants!K$3,IF(ISNUMBER(SEARCH("PD",$AH79)),Data!K79*Constants!K$4,Data!K79*Constants!K$2)),"")</f>
        <v>20</v>
      </c>
      <c r="L79">
        <v>11</v>
      </c>
      <c r="M79">
        <v>20</v>
      </c>
      <c r="N79">
        <v>2</v>
      </c>
      <c r="O79">
        <v>3</v>
      </c>
      <c r="P79" t="s">
        <v>152</v>
      </c>
      <c r="Q79">
        <v>100</v>
      </c>
      <c r="S79">
        <v>0.05</v>
      </c>
      <c r="T79">
        <v>0.05</v>
      </c>
      <c r="U79">
        <v>3</v>
      </c>
      <c r="V79">
        <v>0.1</v>
      </c>
      <c r="W79">
        <f>IF(ISNUMBER(Data!W79),IF($AC79&gt;0,Data!W79*Constants!W$3,IF(ISNUMBER(SEARCH("PD",$AH79)),Data!W79*Constants!W$4,Data!W79*Constants!W$2)),"")</f>
        <v>1.5</v>
      </c>
      <c r="X79">
        <f>IF(ISNUMBER(Data!X79),IF($AC79&gt;0,Data!X79*Constants!X$3,IF(ISNUMBER(SEARCH("PD",$AH79)),Data!X79*Constants!X$4,Data!X79*Constants!X$2)),"")</f>
        <v>10</v>
      </c>
      <c r="Y79">
        <f>IF(ISNUMBER(Data!Y79),IF($AC79&gt;0,Data!Y79*Constants!Y$3,IF(ISNUMBER(SEARCH("PD",$AH79)),Data!Y79*Constants!Y$4,Data!Y79*Constants!Y$2)),"")</f>
        <v>0.5</v>
      </c>
      <c r="Z79">
        <f>IF(ISNUMBER(Data!Z79),IF($AC79&gt;0,Data!Z79*Constants!Z$3,IF(ISNUMBER(SEARCH("PD",$AH79)),Data!Z79*Constants!Z$4,Data!Z79*Constants!Z$2)),"")</f>
        <v>2</v>
      </c>
      <c r="AB79">
        <f>IF(ISNUMBER(Data!AB79),IF($AC79&gt;0,Data!AB79*Constants!AB$3,IF(ISNUMBER(SEARCH("PD",$AH79)),Data!AB79*Constants!AB$4,Data!AB79*Constants!AB$2)),"")</f>
        <v>2000</v>
      </c>
      <c r="AE79" t="str">
        <f>IF(ISNUMBER(Data!AE79),IF($AC79&gt;0,Data!AE79*Constants!AE$3,IF(ISNUMBER(SEARCH("PD",$AH79)),Data!AE79*Constants!AE$4,Data!AE79*Constants!AE$2)),"")</f>
        <v/>
      </c>
      <c r="AI79" t="s">
        <v>340</v>
      </c>
      <c r="AM79" t="s">
        <v>270</v>
      </c>
      <c r="AR79" t="s">
        <v>292</v>
      </c>
      <c r="AS79" s="2">
        <v>0.25</v>
      </c>
      <c r="AW79">
        <v>22.75</v>
      </c>
    </row>
    <row r="80" spans="1:49" ht="14.4" customHeight="1" x14ac:dyDescent="0.3">
      <c r="A80" t="s">
        <v>341</v>
      </c>
      <c r="B80" t="s">
        <v>342</v>
      </c>
      <c r="C80">
        <v>3</v>
      </c>
      <c r="D80">
        <v>0.5</v>
      </c>
      <c r="E80">
        <v>2500</v>
      </c>
      <c r="F80">
        <f>IF(ISNUMBER(Data!F80),IF($AC80&gt;0,Data!F80*Constants!F$3,IF(ISNUMBER(SEARCH("PD",$AH80)),Data!F80*Constants!F$4,Data!F80*Constants!F$2)),"")</f>
        <v>2000</v>
      </c>
      <c r="G80">
        <v>50</v>
      </c>
      <c r="I80">
        <v>400</v>
      </c>
      <c r="J80">
        <v>0</v>
      </c>
      <c r="K80">
        <f>IF(ISNUMBER(Data!K80),IF($AC80&gt;0,Data!K80*Constants!K$3,IF(ISNUMBER(SEARCH("PD",$AH80)),Data!K80*Constants!K$4,Data!K80*Constants!K$2)),"")</f>
        <v>15</v>
      </c>
      <c r="L80">
        <v>12</v>
      </c>
      <c r="P80" t="s">
        <v>152</v>
      </c>
      <c r="R80">
        <v>200</v>
      </c>
      <c r="S80">
        <v>0.1</v>
      </c>
      <c r="T80">
        <v>0.1</v>
      </c>
      <c r="W80" t="str">
        <f>IF(ISNUMBER(Data!W80),IF($AC80&gt;0,Data!W80*Constants!W$3,IF(ISNUMBER(SEARCH("PD",$AH80)),Data!W80*Constants!W$4,Data!W80*Constants!W$2)),"")</f>
        <v/>
      </c>
      <c r="X80" t="str">
        <f>IF(ISNUMBER(Data!X80),IF($AC80&gt;0,Data!X80*Constants!X$3,IF(ISNUMBER(SEARCH("PD",$AH80)),Data!X80*Constants!X$4,Data!X80*Constants!X$2)),"")</f>
        <v/>
      </c>
      <c r="Y80" t="str">
        <f>IF(ISNUMBER(Data!Y80),IF($AC80&gt;0,Data!Y80*Constants!Y$3,IF(ISNUMBER(SEARCH("PD",$AH80)),Data!Y80*Constants!Y$4,Data!Y80*Constants!Y$2)),"")</f>
        <v/>
      </c>
      <c r="Z80" t="str">
        <f>IF(ISNUMBER(Data!Z80),IF($AC80&gt;0,Data!Z80*Constants!Z$3,IF(ISNUMBER(SEARCH("PD",$AH80)),Data!Z80*Constants!Z$4,Data!Z80*Constants!Z$2)),"")</f>
        <v/>
      </c>
      <c r="AA80">
        <v>1000000</v>
      </c>
      <c r="AB80" t="str">
        <f>IF(ISNUMBER(Data!AB80),IF($AC80&gt;0,Data!AB80*Constants!AB$3,IF(ISNUMBER(SEARCH("PD",$AH80)),Data!AB80*Constants!AB$4,Data!AB80*Constants!AB$2)),"")</f>
        <v/>
      </c>
      <c r="AE80" t="str">
        <f>IF(ISNUMBER(Data!AE80),IF($AC80&gt;0,Data!AE80*Constants!AE$3,IF(ISNUMBER(SEARCH("PD",$AH80)),Data!AE80*Constants!AE$4,Data!AE80*Constants!AE$2)),"")</f>
        <v/>
      </c>
      <c r="AH80" t="s">
        <v>343</v>
      </c>
      <c r="AI80" t="s">
        <v>344</v>
      </c>
      <c r="AM80" t="s">
        <v>270</v>
      </c>
      <c r="AR80" t="s">
        <v>345</v>
      </c>
      <c r="AW80">
        <v>22.85</v>
      </c>
    </row>
    <row r="81" spans="1:49" ht="14.4" customHeight="1" x14ac:dyDescent="0.3">
      <c r="A81" t="s">
        <v>346</v>
      </c>
      <c r="B81" t="s">
        <v>347</v>
      </c>
      <c r="C81">
        <v>3</v>
      </c>
      <c r="E81">
        <v>7500</v>
      </c>
      <c r="F81">
        <f>IF(ISNUMBER(Data!F81),IF($AC81&gt;0,Data!F81*Constants!F$3,IF(ISNUMBER(SEARCH("PD",$AH81)),Data!F81*Constants!F$4,Data!F81*Constants!F$2)),"")</f>
        <v>1400</v>
      </c>
      <c r="H81">
        <v>500</v>
      </c>
      <c r="K81">
        <f>IF(ISNUMBER(Data!K81),IF($AC81&gt;0,Data!K81*Constants!K$3,IF(ISNUMBER(SEARCH("PD",$AH81)),Data!K81*Constants!K$4,Data!K81*Constants!K$2)),"")</f>
        <v>20</v>
      </c>
      <c r="L81">
        <v>30</v>
      </c>
      <c r="P81" t="s">
        <v>152</v>
      </c>
      <c r="Q81">
        <v>550</v>
      </c>
      <c r="S81">
        <v>0.33</v>
      </c>
      <c r="T81">
        <v>1.01</v>
      </c>
      <c r="U81">
        <v>3</v>
      </c>
      <c r="V81">
        <v>0.33</v>
      </c>
      <c r="W81" t="str">
        <f>IF(ISNUMBER(Data!W81),IF($AC81&gt;0,Data!W81*Constants!W$3,IF(ISNUMBER(SEARCH("PD",$AH81)),Data!W81*Constants!W$4,Data!W81*Constants!W$2)),"")</f>
        <v/>
      </c>
      <c r="X81" t="str">
        <f>IF(ISNUMBER(Data!X81),IF($AC81&gt;0,Data!X81*Constants!X$3,IF(ISNUMBER(SEARCH("PD",$AH81)),Data!X81*Constants!X$4,Data!X81*Constants!X$2)),"")</f>
        <v/>
      </c>
      <c r="Y81" t="str">
        <f>IF(ISNUMBER(Data!Y81),IF($AC81&gt;0,Data!Y81*Constants!Y$3,IF(ISNUMBER(SEARCH("PD",$AH81)),Data!Y81*Constants!Y$4,Data!Y81*Constants!Y$2)),"")</f>
        <v/>
      </c>
      <c r="Z81" t="str">
        <f>IF(ISNUMBER(Data!Z81),IF($AC81&gt;0,Data!Z81*Constants!Z$3,IF(ISNUMBER(SEARCH("PD",$AH81)),Data!Z81*Constants!Z$4,Data!Z81*Constants!Z$2)),"")</f>
        <v/>
      </c>
      <c r="AB81">
        <f>IF(ISNUMBER(Data!AB81),IF($AC81&gt;0,Data!AB81*Constants!AB$3,IF(ISNUMBER(SEARCH("PD",$AH81)),Data!AB81*Constants!AB$4,Data!AB81*Constants!AB$2)),"")</f>
        <v>1500</v>
      </c>
      <c r="AE81">
        <f>IF(ISNUMBER(Data!AE81),IF($AC81&gt;0,Data!AE81*Constants!AE$3,IF(ISNUMBER(SEARCH("PD",$AH81)),Data!AE81*Constants!AE$4,Data!AE81*Constants!AE$2)),"")</f>
        <v>500</v>
      </c>
      <c r="AH81" t="s">
        <v>348</v>
      </c>
      <c r="AI81" t="s">
        <v>349</v>
      </c>
      <c r="AM81" t="s">
        <v>103</v>
      </c>
      <c r="AW81">
        <v>23</v>
      </c>
    </row>
    <row r="82" spans="1:49" ht="14.4" customHeight="1" x14ac:dyDescent="0.3">
      <c r="A82" t="s">
        <v>350</v>
      </c>
      <c r="B82" t="s">
        <v>351</v>
      </c>
      <c r="C82">
        <v>1</v>
      </c>
      <c r="E82">
        <v>4500</v>
      </c>
      <c r="F82">
        <f>IF(ISNUMBER(Data!F82),IF($AC82&gt;0,Data!F82*Constants!F$3,IF(ISNUMBER(SEARCH("PD",$AH82)),Data!F82*Constants!F$4,Data!F82*Constants!F$2)),"")</f>
        <v>2000</v>
      </c>
      <c r="G82">
        <v>500</v>
      </c>
      <c r="J82">
        <v>0</v>
      </c>
      <c r="K82">
        <f>IF(ISNUMBER(Data!K82),IF($AC82&gt;0,Data!K82*Constants!K$3,IF(ISNUMBER(SEARCH("PD",$AH82)),Data!K82*Constants!K$4,Data!K82*Constants!K$2)),"")</f>
        <v>5</v>
      </c>
      <c r="L82">
        <v>20</v>
      </c>
      <c r="P82" t="s">
        <v>60</v>
      </c>
      <c r="R82">
        <v>500</v>
      </c>
      <c r="S82">
        <v>0.1</v>
      </c>
      <c r="T82">
        <v>0.1</v>
      </c>
      <c r="W82" t="str">
        <f>IF(ISNUMBER(Data!W82),IF($AC82&gt;0,Data!W82*Constants!W$3,IF(ISNUMBER(SEARCH("PD",$AH82)),Data!W82*Constants!W$4,Data!W82*Constants!W$2)),"")</f>
        <v/>
      </c>
      <c r="X82" t="str">
        <f>IF(ISNUMBER(Data!X82),IF($AC82&gt;0,Data!X82*Constants!X$3,IF(ISNUMBER(SEARCH("PD",$AH82)),Data!X82*Constants!X$4,Data!X82*Constants!X$2)),"")</f>
        <v/>
      </c>
      <c r="Y82" t="str">
        <f>IF(ISNUMBER(Data!Y82),IF($AC82&gt;0,Data!Y82*Constants!Y$3,IF(ISNUMBER(SEARCH("PD",$AH82)),Data!Y82*Constants!Y$4,Data!Y82*Constants!Y$2)),"")</f>
        <v/>
      </c>
      <c r="Z82" t="str">
        <f>IF(ISNUMBER(Data!Z82),IF($AC82&gt;0,Data!Z82*Constants!Z$3,IF(ISNUMBER(SEARCH("PD",$AH82)),Data!Z82*Constants!Z$4,Data!Z82*Constants!Z$2)),"")</f>
        <v/>
      </c>
      <c r="AA82">
        <v>1000000</v>
      </c>
      <c r="AB82" t="str">
        <f>IF(ISNUMBER(Data!AB82),IF($AC82&gt;0,Data!AB82*Constants!AB$3,IF(ISNUMBER(SEARCH("PD",$AH82)),Data!AB82*Constants!AB$4,Data!AB82*Constants!AB$2)),"")</f>
        <v/>
      </c>
      <c r="AE82" t="str">
        <f>IF(ISNUMBER(Data!AE82),IF($AC82&gt;0,Data!AE82*Constants!AE$3,IF(ISNUMBER(SEARCH("PD",$AH82)),Data!AE82*Constants!AE$4,Data!AE82*Constants!AE$2)),"")</f>
        <v/>
      </c>
      <c r="AI82" t="s">
        <v>352</v>
      </c>
      <c r="AM82" t="s">
        <v>62</v>
      </c>
      <c r="AW82">
        <v>24</v>
      </c>
    </row>
    <row r="83" spans="1:49" ht="14.4" customHeight="1" x14ac:dyDescent="0.3">
      <c r="A83" t="s">
        <v>353</v>
      </c>
      <c r="B83" t="s">
        <v>354</v>
      </c>
      <c r="C83">
        <v>1</v>
      </c>
      <c r="E83">
        <v>4500</v>
      </c>
      <c r="F83">
        <f>IF(ISNUMBER(Data!F83),IF($AC83&gt;0,Data!F83*Constants!F$3,IF(ISNUMBER(SEARCH("PD",$AH83)),Data!F83*Constants!F$4,Data!F83*Constants!F$2)),"")</f>
        <v>1400</v>
      </c>
      <c r="H83">
        <v>150</v>
      </c>
      <c r="J83">
        <v>0</v>
      </c>
      <c r="K83">
        <f>IF(ISNUMBER(Data!K83),IF($AC83&gt;0,Data!K83*Constants!K$3,IF(ISNUMBER(SEARCH("PD",$AH83)),Data!K83*Constants!K$4,Data!K83*Constants!K$2)),"")</f>
        <v>20</v>
      </c>
      <c r="L83">
        <v>20</v>
      </c>
      <c r="M83">
        <v>30</v>
      </c>
      <c r="N83">
        <v>2</v>
      </c>
      <c r="P83" t="s">
        <v>152</v>
      </c>
      <c r="Q83">
        <v>125</v>
      </c>
      <c r="S83">
        <v>0.05</v>
      </c>
      <c r="T83">
        <v>0.05</v>
      </c>
      <c r="U83">
        <v>1</v>
      </c>
      <c r="W83">
        <f>IF(ISNUMBER(Data!W83),IF($AC83&gt;0,Data!W83*Constants!W$3,IF(ISNUMBER(SEARCH("PD",$AH83)),Data!W83*Constants!W$4,Data!W83*Constants!W$2)),"")</f>
        <v>0</v>
      </c>
      <c r="X83">
        <f>IF(ISNUMBER(Data!X83),IF($AC83&gt;0,Data!X83*Constants!X$3,IF(ISNUMBER(SEARCH("PD",$AH83)),Data!X83*Constants!X$4,Data!X83*Constants!X$2)),"")</f>
        <v>5</v>
      </c>
      <c r="Y83">
        <f>IF(ISNUMBER(Data!Y83),IF($AC83&gt;0,Data!Y83*Constants!Y$3,IF(ISNUMBER(SEARCH("PD",$AH83)),Data!Y83*Constants!Y$4,Data!Y83*Constants!Y$2)),"")</f>
        <v>0.5</v>
      </c>
      <c r="Z83">
        <f>IF(ISNUMBER(Data!Z83),IF($AC83&gt;0,Data!Z83*Constants!Z$3,IF(ISNUMBER(SEARCH("PD",$AH83)),Data!Z83*Constants!Z$4,Data!Z83*Constants!Z$2)),"")</f>
        <v>2.5</v>
      </c>
      <c r="AB83">
        <f>IF(ISNUMBER(Data!AB83),IF($AC83&gt;0,Data!AB83*Constants!AB$3,IF(ISNUMBER(SEARCH("PD",$AH83)),Data!AB83*Constants!AB$4,Data!AB83*Constants!AB$2)),"")</f>
        <v>2000</v>
      </c>
      <c r="AE83" t="str">
        <f>IF(ISNUMBER(Data!AE83),IF($AC83&gt;0,Data!AE83*Constants!AE$3,IF(ISNUMBER(SEARCH("PD",$AH83)),Data!AE83*Constants!AE$4,Data!AE83*Constants!AE$2)),"")</f>
        <v/>
      </c>
      <c r="AI83" t="s">
        <v>355</v>
      </c>
      <c r="AM83" t="s">
        <v>103</v>
      </c>
      <c r="AW83">
        <v>25</v>
      </c>
    </row>
    <row r="84" spans="1:49" ht="14.4" customHeight="1" x14ac:dyDescent="0.3">
      <c r="A84" t="s">
        <v>356</v>
      </c>
      <c r="B84" t="s">
        <v>357</v>
      </c>
      <c r="C84">
        <v>2</v>
      </c>
      <c r="D84">
        <v>0.5</v>
      </c>
      <c r="E84">
        <v>5000</v>
      </c>
      <c r="F84">
        <f>IF(ISNUMBER(Data!F84),IF($AC84&gt;0,Data!F84*Constants!F$3,IF(ISNUMBER(SEARCH("PD",$AH84)),Data!F84*Constants!F$4,Data!F84*Constants!F$2)),"")</f>
        <v>2250</v>
      </c>
      <c r="G84">
        <v>1000</v>
      </c>
      <c r="J84">
        <v>0</v>
      </c>
      <c r="K84">
        <f>IF(ISNUMBER(Data!K84),IF($AC84&gt;0,Data!K84*Constants!K$3,IF(ISNUMBER(SEARCH("PD",$AH84)),Data!K84*Constants!K$4,Data!K84*Constants!K$2)),"")</f>
        <v>75</v>
      </c>
      <c r="L84">
        <v>18</v>
      </c>
      <c r="M84">
        <v>20</v>
      </c>
      <c r="N84">
        <v>1</v>
      </c>
      <c r="P84" t="s">
        <v>152</v>
      </c>
      <c r="R84">
        <v>750</v>
      </c>
      <c r="S84">
        <v>0</v>
      </c>
      <c r="T84">
        <v>0</v>
      </c>
      <c r="U84">
        <v>0.2</v>
      </c>
      <c r="V84">
        <v>0.1</v>
      </c>
      <c r="W84" t="str">
        <f>IF(ISNUMBER(Data!W84),IF($AC84&gt;0,Data!W84*Constants!W$3,IF(ISNUMBER(SEARCH("PD",$AH84)),Data!W84*Constants!W$4,Data!W84*Constants!W$2)),"")</f>
        <v/>
      </c>
      <c r="X84" t="str">
        <f>IF(ISNUMBER(Data!X84),IF($AC84&gt;0,Data!X84*Constants!X$3,IF(ISNUMBER(SEARCH("PD",$AH84)),Data!X84*Constants!X$4,Data!X84*Constants!X$2)),"")</f>
        <v/>
      </c>
      <c r="Y84" t="str">
        <f>IF(ISNUMBER(Data!Y84),IF($AC84&gt;0,Data!Y84*Constants!Y$3,IF(ISNUMBER(SEARCH("PD",$AH84)),Data!Y84*Constants!Y$4,Data!Y84*Constants!Y$2)),"")</f>
        <v/>
      </c>
      <c r="Z84" t="str">
        <f>IF(ISNUMBER(Data!Z84),IF($AC84&gt;0,Data!Z84*Constants!Z$3,IF(ISNUMBER(SEARCH("PD",$AH84)),Data!Z84*Constants!Z$4,Data!Z84*Constants!Z$2)),"")</f>
        <v/>
      </c>
      <c r="AA84">
        <v>1000000</v>
      </c>
      <c r="AB84" t="str">
        <f>IF(ISNUMBER(Data!AB84),IF($AC84&gt;0,Data!AB84*Constants!AB$3,IF(ISNUMBER(SEARCH("PD",$AH84)),Data!AB84*Constants!AB$4,Data!AB84*Constants!AB$2)),"")</f>
        <v/>
      </c>
      <c r="AE84" t="str">
        <f>IF(ISNUMBER(Data!AE84),IF($AC84&gt;0,Data!AE84*Constants!AE$3,IF(ISNUMBER(SEARCH("PD",$AH84)),Data!AE84*Constants!AE$4,Data!AE84*Constants!AE$2)),"")</f>
        <v/>
      </c>
      <c r="AH84" t="s">
        <v>358</v>
      </c>
      <c r="AI84" t="s">
        <v>359</v>
      </c>
      <c r="AM84" t="s">
        <v>54</v>
      </c>
      <c r="AR84" t="s">
        <v>360</v>
      </c>
      <c r="AS84" t="s">
        <v>361</v>
      </c>
      <c r="AW84">
        <v>26</v>
      </c>
    </row>
    <row r="85" spans="1:49" ht="14.4" customHeight="1" x14ac:dyDescent="0.3">
      <c r="A85" t="s">
        <v>362</v>
      </c>
      <c r="B85" t="s">
        <v>363</v>
      </c>
      <c r="C85">
        <v>3</v>
      </c>
      <c r="D85">
        <v>0.5</v>
      </c>
      <c r="E85">
        <v>8000</v>
      </c>
      <c r="F85">
        <f>IF(ISNUMBER(Data!F85),IF($AC85&gt;0,Data!F85*Constants!F$3,IF(ISNUMBER(SEARCH("PD",$AH85)),Data!F85*Constants!F$4,Data!F85*Constants!F$2)),"")</f>
        <v>2000</v>
      </c>
      <c r="G85">
        <v>1500</v>
      </c>
      <c r="I85">
        <v>1000</v>
      </c>
      <c r="J85">
        <v>0</v>
      </c>
      <c r="K85">
        <f>IF(ISNUMBER(Data!K85),IF($AC85&gt;0,Data!K85*Constants!K$3,IF(ISNUMBER(SEARCH("PD",$AH85)),Data!K85*Constants!K$4,Data!K85*Constants!K$2)),"")</f>
        <v>7</v>
      </c>
      <c r="L85">
        <v>25</v>
      </c>
      <c r="P85" t="s">
        <v>152</v>
      </c>
      <c r="R85">
        <v>2000</v>
      </c>
      <c r="S85">
        <v>0.5</v>
      </c>
      <c r="T85">
        <v>1</v>
      </c>
      <c r="U85">
        <v>1</v>
      </c>
      <c r="V85">
        <v>4</v>
      </c>
      <c r="W85" t="str">
        <f>IF(ISNUMBER(Data!W85),IF($AC85&gt;0,Data!W85*Constants!W$3,IF(ISNUMBER(SEARCH("PD",$AH85)),Data!W85*Constants!W$4,Data!W85*Constants!W$2)),"")</f>
        <v/>
      </c>
      <c r="X85" t="str">
        <f>IF(ISNUMBER(Data!X85),IF($AC85&gt;0,Data!X85*Constants!X$3,IF(ISNUMBER(SEARCH("PD",$AH85)),Data!X85*Constants!X$4,Data!X85*Constants!X$2)),"")</f>
        <v/>
      </c>
      <c r="Y85" t="str">
        <f>IF(ISNUMBER(Data!Y85),IF($AC85&gt;0,Data!Y85*Constants!Y$3,IF(ISNUMBER(SEARCH("PD",$AH85)),Data!Y85*Constants!Y$4,Data!Y85*Constants!Y$2)),"")</f>
        <v/>
      </c>
      <c r="Z85" t="str">
        <f>IF(ISNUMBER(Data!Z85),IF($AC85&gt;0,Data!Z85*Constants!Z$3,IF(ISNUMBER(SEARCH("PD",$AH85)),Data!Z85*Constants!Z$4,Data!Z85*Constants!Z$2)),"")</f>
        <v/>
      </c>
      <c r="AA85">
        <v>1000000</v>
      </c>
      <c r="AB85" t="str">
        <f>IF(ISNUMBER(Data!AB85),IF($AC85&gt;0,Data!AB85*Constants!AB$3,IF(ISNUMBER(SEARCH("PD",$AH85)),Data!AB85*Constants!AB$4,Data!AB85*Constants!AB$2)),"")</f>
        <v/>
      </c>
      <c r="AE85" t="str">
        <f>IF(ISNUMBER(Data!AE85),IF($AC85&gt;0,Data!AE85*Constants!AE$3,IF(ISNUMBER(SEARCH("PD",$AH85)),Data!AE85*Constants!AE$4,Data!AE85*Constants!AE$2)),"")</f>
        <v/>
      </c>
      <c r="AH85" t="s">
        <v>343</v>
      </c>
      <c r="AI85" t="s">
        <v>364</v>
      </c>
      <c r="AM85" t="s">
        <v>270</v>
      </c>
      <c r="AR85" t="s">
        <v>365</v>
      </c>
      <c r="AW85">
        <v>27</v>
      </c>
    </row>
    <row r="86" spans="1:49" ht="14.4" customHeight="1" x14ac:dyDescent="0.3">
      <c r="F86" t="str">
        <f>IF(ISNUMBER(Data!F86),IF($AC86&gt;0,Data!F86*Constants!F$3,IF(ISNUMBER(SEARCH("PD",$AH86)),Data!F86*Constants!F$4,Data!F86*Constants!F$2)),"")</f>
        <v/>
      </c>
      <c r="K86" t="str">
        <f>IF(ISNUMBER(Data!K86),IF($AC86&gt;0,Data!K86*Constants!K$3,IF(ISNUMBER(SEARCH("PD",$AH86)),Data!K86*Constants!K$4,Data!K86*Constants!K$2)),"")</f>
        <v/>
      </c>
      <c r="W86" t="str">
        <f>IF(ISNUMBER(Data!W86),IF($AC86&gt;0,Data!W86*Constants!W$3,IF(ISNUMBER(SEARCH("PD",$AH86)),Data!W86*Constants!W$4,Data!W86*Constants!W$2)),"")</f>
        <v/>
      </c>
      <c r="X86" t="str">
        <f>IF(ISNUMBER(Data!X86),IF($AC86&gt;0,Data!X86*Constants!X$3,IF(ISNUMBER(SEARCH("PD",$AH86)),Data!X86*Constants!X$4,Data!X86*Constants!X$2)),"")</f>
        <v/>
      </c>
      <c r="Y86" t="str">
        <f>IF(ISNUMBER(Data!Y86),IF($AC86&gt;0,Data!Y86*Constants!Y$3,IF(ISNUMBER(SEARCH("PD",$AH86)),Data!Y86*Constants!Y$4,Data!Y86*Constants!Y$2)),"")</f>
        <v/>
      </c>
      <c r="Z86" t="str">
        <f>IF(ISNUMBER(Data!Z86),IF($AC86&gt;0,Data!Z86*Constants!Z$3,IF(ISNUMBER(SEARCH("PD",$AH86)),Data!Z86*Constants!Z$4,Data!Z86*Constants!Z$2)),"")</f>
        <v/>
      </c>
      <c r="AB86" t="str">
        <f>IF(ISNUMBER(Data!AB86),IF($AC86&gt;0,Data!AB86*Constants!AB$3,IF(ISNUMBER(SEARCH("PD",$AH86)),Data!AB86*Constants!AB$4,Data!AB86*Constants!AB$2)),"")</f>
        <v/>
      </c>
      <c r="AE86" t="str">
        <f>IF(ISNUMBER(Data!AE86),IF($AC86&gt;0,Data!AE86*Constants!AE$3,IF(ISNUMBER(SEARCH("PD",$AH86)),Data!AE86*Constants!AE$4,Data!AE86*Constants!AE$2)),"")</f>
        <v/>
      </c>
      <c r="AW86">
        <v>28</v>
      </c>
    </row>
    <row r="87" spans="1:49" ht="14.4" customHeight="1" x14ac:dyDescent="0.3">
      <c r="F87" t="str">
        <f>IF(ISNUMBER(Data!F87),IF($AC87&gt;0,Data!F87*Constants!F$3,IF(ISNUMBER(SEARCH("PD",$AH87)),Data!F87*Constants!F$4,Data!F87*Constants!F$2)),"")</f>
        <v/>
      </c>
      <c r="K87" t="str">
        <f>IF(ISNUMBER(Data!K87),IF($AC87&gt;0,Data!K87*Constants!K$3,IF(ISNUMBER(SEARCH("PD",$AH87)),Data!K87*Constants!K$4,Data!K87*Constants!K$2)),"")</f>
        <v/>
      </c>
      <c r="W87" t="str">
        <f>IF(ISNUMBER(Data!W87),IF($AC87&gt;0,Data!W87*Constants!W$3,IF(ISNUMBER(SEARCH("PD",$AH87)),Data!W87*Constants!W$4,Data!W87*Constants!W$2)),"")</f>
        <v/>
      </c>
      <c r="X87" t="str">
        <f>IF(ISNUMBER(Data!X87),IF($AC87&gt;0,Data!X87*Constants!X$3,IF(ISNUMBER(SEARCH("PD",$AH87)),Data!X87*Constants!X$4,Data!X87*Constants!X$2)),"")</f>
        <v/>
      </c>
      <c r="Y87" t="str">
        <f>IF(ISNUMBER(Data!Y87),IF($AC87&gt;0,Data!Y87*Constants!Y$3,IF(ISNUMBER(SEARCH("PD",$AH87)),Data!Y87*Constants!Y$4,Data!Y87*Constants!Y$2)),"")</f>
        <v/>
      </c>
      <c r="Z87" t="str">
        <f>IF(ISNUMBER(Data!Z87),IF($AC87&gt;0,Data!Z87*Constants!Z$3,IF(ISNUMBER(SEARCH("PD",$AH87)),Data!Z87*Constants!Z$4,Data!Z87*Constants!Z$2)),"")</f>
        <v/>
      </c>
      <c r="AB87" t="str">
        <f>IF(ISNUMBER(Data!AB87),IF($AC87&gt;0,Data!AB87*Constants!AB$3,IF(ISNUMBER(SEARCH("PD",$AH87)),Data!AB87*Constants!AB$4,Data!AB87*Constants!AB$2)),"")</f>
        <v/>
      </c>
      <c r="AE87" t="str">
        <f>IF(ISNUMBER(Data!AE87),IF($AC87&gt;0,Data!AE87*Constants!AE$3,IF(ISNUMBER(SEARCH("PD",$AH87)),Data!AE87*Constants!AE$4,Data!AE87*Constants!AE$2)),"")</f>
        <v/>
      </c>
      <c r="AW87">
        <v>29</v>
      </c>
    </row>
    <row r="88" spans="1:49" ht="14.4" customHeight="1" x14ac:dyDescent="0.3">
      <c r="F88" t="str">
        <f>IF(ISNUMBER(Data!F88),IF($AC88&gt;0,Data!F88*Constants!F$3,IF(ISNUMBER(SEARCH("PD",$AH88)),Data!F88*Constants!F$4,Data!F88*Constants!F$2)),"")</f>
        <v/>
      </c>
      <c r="K88" t="str">
        <f>IF(ISNUMBER(Data!K88),IF($AC88&gt;0,Data!K88*Constants!K$3,IF(ISNUMBER(SEARCH("PD",$AH88)),Data!K88*Constants!K$4,Data!K88*Constants!K$2)),"")</f>
        <v/>
      </c>
      <c r="W88" t="str">
        <f>IF(ISNUMBER(Data!W88),IF($AC88&gt;0,Data!W88*Constants!W$3,IF(ISNUMBER(SEARCH("PD",$AH88)),Data!W88*Constants!W$4,Data!W88*Constants!W$2)),"")</f>
        <v/>
      </c>
      <c r="X88" t="str">
        <f>IF(ISNUMBER(Data!X88),IF($AC88&gt;0,Data!X88*Constants!X$3,IF(ISNUMBER(SEARCH("PD",$AH88)),Data!X88*Constants!X$4,Data!X88*Constants!X$2)),"")</f>
        <v/>
      </c>
      <c r="Y88" t="str">
        <f>IF(ISNUMBER(Data!Y88),IF($AC88&gt;0,Data!Y88*Constants!Y$3,IF(ISNUMBER(SEARCH("PD",$AH88)),Data!Y88*Constants!Y$4,Data!Y88*Constants!Y$2)),"")</f>
        <v/>
      </c>
      <c r="Z88" t="str">
        <f>IF(ISNUMBER(Data!Z88),IF($AC88&gt;0,Data!Z88*Constants!Z$3,IF(ISNUMBER(SEARCH("PD",$AH88)),Data!Z88*Constants!Z$4,Data!Z88*Constants!Z$2)),"")</f>
        <v/>
      </c>
      <c r="AB88" t="str">
        <f>IF(ISNUMBER(Data!AB88),IF($AC88&gt;0,Data!AB88*Constants!AB$3,IF(ISNUMBER(SEARCH("PD",$AH88)),Data!AB88*Constants!AB$4,Data!AB88*Constants!AB$2)),"")</f>
        <v/>
      </c>
      <c r="AE88" t="str">
        <f>IF(ISNUMBER(Data!AE88),IF($AC88&gt;0,Data!AE88*Constants!AE$3,IF(ISNUMBER(SEARCH("PD",$AH88)),Data!AE88*Constants!AE$4,Data!AE88*Constants!AE$2)),"")</f>
        <v/>
      </c>
    </row>
    <row r="89" spans="1:49" ht="14.4" customHeight="1" x14ac:dyDescent="0.3">
      <c r="F89" t="str">
        <f>IF(ISNUMBER(Data!F89),IF($AC89&gt;0,Data!F89*Constants!F$3,IF(ISNUMBER(SEARCH("PD",$AH89)),Data!F89*Constants!F$4,Data!F89*Constants!F$2)),"")</f>
        <v/>
      </c>
      <c r="K89" t="str">
        <f>IF(ISNUMBER(Data!K89),IF($AC89&gt;0,Data!K89*Constants!K$3,IF(ISNUMBER(SEARCH("PD",$AH89)),Data!K89*Constants!K$4,Data!K89*Constants!K$2)),"")</f>
        <v/>
      </c>
      <c r="W89" t="str">
        <f>IF(ISNUMBER(Data!W89),IF($AC89&gt;0,Data!W89*Constants!W$3,IF(ISNUMBER(SEARCH("PD",$AH89)),Data!W89*Constants!W$4,Data!W89*Constants!W$2)),"")</f>
        <v/>
      </c>
      <c r="X89" t="str">
        <f>IF(ISNUMBER(Data!X89),IF($AC89&gt;0,Data!X89*Constants!X$3,IF(ISNUMBER(SEARCH("PD",$AH89)),Data!X89*Constants!X$4,Data!X89*Constants!X$2)),"")</f>
        <v/>
      </c>
      <c r="Y89" t="str">
        <f>IF(ISNUMBER(Data!Y89),IF($AC89&gt;0,Data!Y89*Constants!Y$3,IF(ISNUMBER(SEARCH("PD",$AH89)),Data!Y89*Constants!Y$4,Data!Y89*Constants!Y$2)),"")</f>
        <v/>
      </c>
      <c r="Z89" t="str">
        <f>IF(ISNUMBER(Data!Z89),IF($AC89&gt;0,Data!Z89*Constants!Z$3,IF(ISNUMBER(SEARCH("PD",$AH89)),Data!Z89*Constants!Z$4,Data!Z89*Constants!Z$2)),"")</f>
        <v/>
      </c>
      <c r="AB89" t="str">
        <f>IF(ISNUMBER(Data!AB89),IF($AC89&gt;0,Data!AB89*Constants!AB$3,IF(ISNUMBER(SEARCH("PD",$AH89)),Data!AB89*Constants!AB$4,Data!AB89*Constants!AB$2)),"")</f>
        <v/>
      </c>
      <c r="AE89" t="str">
        <f>IF(ISNUMBER(Data!AE89),IF($AC89&gt;0,Data!AE89*Constants!AE$3,IF(ISNUMBER(SEARCH("PD",$AH89)),Data!AE89*Constants!AE$4,Data!AE89*Constants!AE$2)),"")</f>
        <v/>
      </c>
    </row>
    <row r="90" spans="1:49" ht="14.4" customHeight="1" x14ac:dyDescent="0.3">
      <c r="F90" t="str">
        <f>IF(ISNUMBER(Data!F90),IF($AC90&gt;0,Data!F90*Constants!F$3,IF(ISNUMBER(SEARCH("PD",$AH90)),Data!F90*Constants!F$4,Data!F90*Constants!F$2)),"")</f>
        <v/>
      </c>
      <c r="K90" t="str">
        <f>IF(ISNUMBER(Data!K90),IF($AC90&gt;0,Data!K90*Constants!K$3,IF(ISNUMBER(SEARCH("PD",$AH90)),Data!K90*Constants!K$4,Data!K90*Constants!K$2)),"")</f>
        <v/>
      </c>
      <c r="W90" t="str">
        <f>IF(ISNUMBER(Data!W90),IF($AC90&gt;0,Data!W90*Constants!W$3,IF(ISNUMBER(SEARCH("PD",$AH90)),Data!W90*Constants!W$4,Data!W90*Constants!W$2)),"")</f>
        <v/>
      </c>
      <c r="X90" t="str">
        <f>IF(ISNUMBER(Data!X90),IF($AC90&gt;0,Data!X90*Constants!X$3,IF(ISNUMBER(SEARCH("PD",$AH90)),Data!X90*Constants!X$4,Data!X90*Constants!X$2)),"")</f>
        <v/>
      </c>
      <c r="Y90" t="str">
        <f>IF(ISNUMBER(Data!Y90),IF($AC90&gt;0,Data!Y90*Constants!Y$3,IF(ISNUMBER(SEARCH("PD",$AH90)),Data!Y90*Constants!Y$4,Data!Y90*Constants!Y$2)),"")</f>
        <v/>
      </c>
      <c r="Z90" t="str">
        <f>IF(ISNUMBER(Data!Z90),IF($AC90&gt;0,Data!Z90*Constants!Z$3,IF(ISNUMBER(SEARCH("PD",$AH90)),Data!Z90*Constants!Z$4,Data!Z90*Constants!Z$2)),"")</f>
        <v/>
      </c>
      <c r="AB90" t="str">
        <f>IF(ISNUMBER(Data!AB90),IF($AC90&gt;0,Data!AB90*Constants!AB$3,IF(ISNUMBER(SEARCH("PD",$AH90)),Data!AB90*Constants!AB$4,Data!AB90*Constants!AB$2)),"")</f>
        <v/>
      </c>
      <c r="AE90" t="str">
        <f>IF(ISNUMBER(Data!AE90),IF($AC90&gt;0,Data!AE90*Constants!AE$3,IF(ISNUMBER(SEARCH("PD",$AH90)),Data!AE90*Constants!AE$4,Data!AE90*Constants!AE$2)),"")</f>
        <v/>
      </c>
    </row>
    <row r="91" spans="1:49" ht="14.4" customHeight="1" x14ac:dyDescent="0.3">
      <c r="A91" t="s">
        <v>366</v>
      </c>
      <c r="B91" t="s">
        <v>367</v>
      </c>
      <c r="C91">
        <v>3</v>
      </c>
      <c r="E91">
        <v>25000</v>
      </c>
      <c r="F91">
        <f>IF(ISNUMBER(Data!F91),IF($AC91&gt;0,Data!F91*Constants!F$3,IF(ISNUMBER(SEARCH("PD",$AH91)),Data!F91*Constants!F$4,Data!F91*Constants!F$2)),"")</f>
        <v>1000</v>
      </c>
      <c r="H91">
        <v>50</v>
      </c>
      <c r="J91">
        <v>1</v>
      </c>
      <c r="K91">
        <f>IF(ISNUMBER(Data!K91),IF($AC91&gt;0,Data!K91*Constants!K$3,IF(ISNUMBER(SEARCH("PD",$AH91)),Data!K91*Constants!K$4,Data!K91*Constants!K$2)),"")</f>
        <v>50</v>
      </c>
      <c r="L91">
        <v>8</v>
      </c>
      <c r="M91">
        <v>20</v>
      </c>
      <c r="N91">
        <v>2</v>
      </c>
      <c r="O91">
        <v>10</v>
      </c>
      <c r="P91" t="s">
        <v>51</v>
      </c>
      <c r="Q91">
        <v>50</v>
      </c>
      <c r="S91">
        <v>0.05</v>
      </c>
      <c r="T91">
        <v>0.05</v>
      </c>
      <c r="W91">
        <f>IF(ISNUMBER(Data!W91),IF($AC91&gt;0,Data!W91*Constants!W$3,IF(ISNUMBER(SEARCH("PD",$AH91)),Data!W91*Constants!W$4,Data!W91*Constants!W$2)),"")</f>
        <v>0</v>
      </c>
      <c r="X91">
        <f>IF(ISNUMBER(Data!X91),IF($AC91&gt;0,Data!X91*Constants!X$3,IF(ISNUMBER(SEARCH("PD",$AH91)),Data!X91*Constants!X$4,Data!X91*Constants!X$2)),"")</f>
        <v>2.5</v>
      </c>
      <c r="Y91">
        <f>IF(ISNUMBER(Data!Y91),IF($AC91&gt;0,Data!Y91*Constants!Y$3,IF(ISNUMBER(SEARCH("PD",$AH91)),Data!Y91*Constants!Y$4,Data!Y91*Constants!Y$2)),"")</f>
        <v>0.5</v>
      </c>
      <c r="Z91">
        <f>IF(ISNUMBER(Data!Z91),IF($AC91&gt;0,Data!Z91*Constants!Z$3,IF(ISNUMBER(SEARCH("PD",$AH91)),Data!Z91*Constants!Z$4,Data!Z91*Constants!Z$2)),"")</f>
        <v>7.5</v>
      </c>
      <c r="AB91">
        <f>IF(ISNUMBER(Data!AB91),IF($AC91&gt;0,Data!AB91*Constants!AB$3,IF(ISNUMBER(SEARCH("PD",$AH91)),Data!AB91*Constants!AB$4,Data!AB91*Constants!AB$2)),"")</f>
        <v>2000</v>
      </c>
      <c r="AE91" t="str">
        <f>IF(ISNUMBER(Data!AE91),IF($AC91&gt;0,Data!AE91*Constants!AE$3,IF(ISNUMBER(SEARCH("PD",$AH91)),Data!AE91*Constants!AE$4,Data!AE91*Constants!AE$2)),"")</f>
        <v/>
      </c>
      <c r="AI91" t="s">
        <v>368</v>
      </c>
      <c r="AK91" t="s">
        <v>369</v>
      </c>
      <c r="AM91" t="s">
        <v>74</v>
      </c>
      <c r="AW91">
        <v>0.5</v>
      </c>
    </row>
    <row r="92" spans="1:49" ht="14.4" customHeight="1" x14ac:dyDescent="0.3">
      <c r="A92" t="s">
        <v>370</v>
      </c>
      <c r="B92" t="s">
        <v>371</v>
      </c>
      <c r="C92">
        <v>3</v>
      </c>
      <c r="E92">
        <v>20000</v>
      </c>
      <c r="F92">
        <f>IF(ISNUMBER(Data!F92),IF($AC92&gt;0,Data!F92*Constants!F$3,IF(ISNUMBER(SEARCH("PD",$AH92)),Data!F92*Constants!F$4,Data!F92*Constants!F$2)),"")</f>
        <v>900</v>
      </c>
      <c r="H92">
        <v>50</v>
      </c>
      <c r="I92">
        <v>200</v>
      </c>
      <c r="J92">
        <v>0</v>
      </c>
      <c r="K92">
        <f>IF(ISNUMBER(Data!K92),IF($AC92&gt;0,Data!K92*Constants!K$3,IF(ISNUMBER(SEARCH("PD",$AH92)),Data!K92*Constants!K$4,Data!K92*Constants!K$2)),"")</f>
        <v>100</v>
      </c>
      <c r="L92">
        <v>7</v>
      </c>
      <c r="P92" t="s">
        <v>152</v>
      </c>
      <c r="Q92">
        <v>75</v>
      </c>
      <c r="S92">
        <v>0</v>
      </c>
      <c r="T92">
        <v>0.5</v>
      </c>
      <c r="U92">
        <v>1</v>
      </c>
      <c r="W92" t="str">
        <f>IF(ISNUMBER(Data!W92),IF($AC92&gt;0,Data!W92*Constants!W$3,IF(ISNUMBER(SEARCH("PD",$AH92)),Data!W92*Constants!W$4,Data!W92*Constants!W$2)),"")</f>
        <v/>
      </c>
      <c r="X92" t="str">
        <f>IF(ISNUMBER(Data!X92),IF($AC92&gt;0,Data!X92*Constants!X$3,IF(ISNUMBER(SEARCH("PD",$AH92)),Data!X92*Constants!X$4,Data!X92*Constants!X$2)),"")</f>
        <v/>
      </c>
      <c r="Y92" t="str">
        <f>IF(ISNUMBER(Data!Y92),IF($AC92&gt;0,Data!Y92*Constants!Y$3,IF(ISNUMBER(SEARCH("PD",$AH92)),Data!Y92*Constants!Y$4,Data!Y92*Constants!Y$2)),"")</f>
        <v/>
      </c>
      <c r="Z92" t="str">
        <f>IF(ISNUMBER(Data!Z92),IF($AC92&gt;0,Data!Z92*Constants!Z$3,IF(ISNUMBER(SEARCH("PD",$AH92)),Data!Z92*Constants!Z$4,Data!Z92*Constants!Z$2)),"")</f>
        <v/>
      </c>
      <c r="AB92">
        <f>IF(ISNUMBER(Data!AB92),IF($AC92&gt;0,Data!AB92*Constants!AB$3,IF(ISNUMBER(SEARCH("PD",$AH92)),Data!AB92*Constants!AB$4,Data!AB92*Constants!AB$2)),"")</f>
        <v>30000</v>
      </c>
      <c r="AE92" t="str">
        <f>IF(ISNUMBER(Data!AE92),IF($AC92&gt;0,Data!AE92*Constants!AE$3,IF(ISNUMBER(SEARCH("PD",$AH92)),Data!AE92*Constants!AE$4,Data!AE92*Constants!AE$2)),"")</f>
        <v/>
      </c>
      <c r="AG92">
        <v>25</v>
      </c>
      <c r="AH92" t="s">
        <v>52</v>
      </c>
      <c r="AI92" t="s">
        <v>372</v>
      </c>
      <c r="AK92" t="s">
        <v>369</v>
      </c>
      <c r="AM92" t="s">
        <v>54</v>
      </c>
      <c r="AQ92" t="s">
        <v>373</v>
      </c>
      <c r="AR92" t="s">
        <v>374</v>
      </c>
      <c r="AW92">
        <v>19.25</v>
      </c>
    </row>
    <row r="93" spans="1:49" ht="14.4" customHeight="1" x14ac:dyDescent="0.3">
      <c r="A93" t="s">
        <v>375</v>
      </c>
      <c r="B93" t="s">
        <v>376</v>
      </c>
      <c r="C93">
        <v>3</v>
      </c>
      <c r="E93">
        <v>30000</v>
      </c>
      <c r="F93">
        <f>IF(ISNUMBER(Data!F93),IF($AC93&gt;0,Data!F93*Constants!F$3,IF(ISNUMBER(SEARCH("PD",$AH93)),Data!F93*Constants!F$4,Data!F93*Constants!F$2)),"")</f>
        <v>1200</v>
      </c>
      <c r="G93">
        <v>1000</v>
      </c>
      <c r="J93">
        <v>0</v>
      </c>
      <c r="K93">
        <f>IF(ISNUMBER(Data!K93),IF($AC93&gt;0,Data!K93*Constants!K$3,IF(ISNUMBER(SEARCH("PD",$AH93)),Data!K93*Constants!K$4,Data!K93*Constants!K$2)),"")</f>
        <v>20</v>
      </c>
      <c r="L93">
        <v>9</v>
      </c>
      <c r="P93" t="s">
        <v>152</v>
      </c>
      <c r="R93">
        <v>1000</v>
      </c>
      <c r="S93">
        <v>0.125</v>
      </c>
      <c r="T93">
        <v>0.25</v>
      </c>
      <c r="U93">
        <v>0.5</v>
      </c>
      <c r="V93">
        <v>2</v>
      </c>
      <c r="W93" t="str">
        <f>IF(ISNUMBER(Data!W93),IF($AC93&gt;0,Data!W93*Constants!W$3,IF(ISNUMBER(SEARCH("PD",$AH93)),Data!W93*Constants!W$4,Data!W93*Constants!W$2)),"")</f>
        <v/>
      </c>
      <c r="X93" t="str">
        <f>IF(ISNUMBER(Data!X93),IF($AC93&gt;0,Data!X93*Constants!X$3,IF(ISNUMBER(SEARCH("PD",$AH93)),Data!X93*Constants!X$4,Data!X93*Constants!X$2)),"")</f>
        <v/>
      </c>
      <c r="Y93" t="str">
        <f>IF(ISNUMBER(Data!Y93),IF($AC93&gt;0,Data!Y93*Constants!Y$3,IF(ISNUMBER(SEARCH("PD",$AH93)),Data!Y93*Constants!Y$4,Data!Y93*Constants!Y$2)),"")</f>
        <v/>
      </c>
      <c r="Z93" t="str">
        <f>IF(ISNUMBER(Data!Z93),IF($AC93&gt;0,Data!Z93*Constants!Z$3,IF(ISNUMBER(SEARCH("PD",$AH93)),Data!Z93*Constants!Z$4,Data!Z93*Constants!Z$2)),"")</f>
        <v/>
      </c>
      <c r="AA93">
        <v>3200</v>
      </c>
      <c r="AB93" t="str">
        <f>IF(ISNUMBER(Data!AB93),IF($AC93&gt;0,Data!AB93*Constants!AB$3,IF(ISNUMBER(SEARCH("PD",$AH93)),Data!AB93*Constants!AB$4,Data!AB93*Constants!AB$2)),"")</f>
        <v/>
      </c>
      <c r="AE93" t="str">
        <f>IF(ISNUMBER(Data!AE93),IF($AC93&gt;0,Data!AE93*Constants!AE$3,IF(ISNUMBER(SEARCH("PD",$AH93)),Data!AE93*Constants!AE$4,Data!AE93*Constants!AE$2)),"")</f>
        <v/>
      </c>
      <c r="AI93" t="s">
        <v>377</v>
      </c>
      <c r="AK93" t="s">
        <v>369</v>
      </c>
      <c r="AM93" t="s">
        <v>103</v>
      </c>
      <c r="AW93">
        <v>29.1</v>
      </c>
    </row>
    <row r="94" spans="1:49" ht="14.4" customHeight="1" x14ac:dyDescent="0.3">
      <c r="A94" t="s">
        <v>378</v>
      </c>
      <c r="B94" t="s">
        <v>379</v>
      </c>
      <c r="C94">
        <v>0</v>
      </c>
      <c r="F94" t="str">
        <f>IF(ISNUMBER(Data!F94),IF($AC94&gt;0,Data!F94*Constants!F$3,IF(ISNUMBER(SEARCH("PD",$AH94)),Data!F94*Constants!F$4,Data!F94*Constants!F$2)),"")</f>
        <v/>
      </c>
      <c r="H94">
        <v>500</v>
      </c>
      <c r="J94">
        <v>25</v>
      </c>
      <c r="K94" t="str">
        <f>IF(ISNUMBER(Data!K94),IF($AC94&gt;0,Data!K94*Constants!K$3,IF(ISNUMBER(SEARCH("PD",$AH94)),Data!K94*Constants!K$4,Data!K94*Constants!K$2)),"")</f>
        <v/>
      </c>
      <c r="P94" t="s">
        <v>152</v>
      </c>
      <c r="Q94">
        <v>0</v>
      </c>
      <c r="U94">
        <v>1</v>
      </c>
      <c r="W94" t="str">
        <f>IF(ISNUMBER(Data!W94),IF($AC94&gt;0,Data!W94*Constants!W$3,IF(ISNUMBER(SEARCH("PD",$AH94)),Data!W94*Constants!W$4,Data!W94*Constants!W$2)),"")</f>
        <v/>
      </c>
      <c r="X94" t="str">
        <f>IF(ISNUMBER(Data!X94),IF($AC94&gt;0,Data!X94*Constants!X$3,IF(ISNUMBER(SEARCH("PD",$AH94)),Data!X94*Constants!X$4,Data!X94*Constants!X$2)),"")</f>
        <v/>
      </c>
      <c r="Y94" t="str">
        <f>IF(ISNUMBER(Data!Y94),IF($AC94&gt;0,Data!Y94*Constants!Y$3,IF(ISNUMBER(SEARCH("PD",$AH94)),Data!Y94*Constants!Y$4,Data!Y94*Constants!Y$2)),"")</f>
        <v/>
      </c>
      <c r="Z94" t="str">
        <f>IF(ISNUMBER(Data!Z94),IF($AC94&gt;0,Data!Z94*Constants!Z$3,IF(ISNUMBER(SEARCH("PD",$AH94)),Data!Z94*Constants!Z$4,Data!Z94*Constants!Z$2)),"")</f>
        <v/>
      </c>
      <c r="AB94">
        <f>IF(ISNUMBER(Data!AB94),IF($AC94&gt;0,Data!AB94*Constants!AB$3,IF(ISNUMBER(SEARCH("PD",$AH94)),Data!AB94*Constants!AB$4,Data!AB94*Constants!AB$2)),"")</f>
        <v>0</v>
      </c>
      <c r="AC94">
        <f>IF(ISNUMBER(SEARCH("PD",BE94)),Data!AC94*4,Data!AC94*2)</f>
        <v>0</v>
      </c>
      <c r="AD94">
        <f>IF(ISNUMBER(SEARCH("PD",BF94)),Data!AD94*4,Data!AD94*2)</f>
        <v>40</v>
      </c>
      <c r="AE94">
        <f>IF(ISNUMBER(Data!AE94),IF($AC94&gt;0,Data!AE94*Constants!AE$3,IF(ISNUMBER(SEARCH("PD",$AH94)),Data!AE94*Constants!AE$4,Data!AE94*Constants!AE$2)),"")</f>
        <v>1000</v>
      </c>
      <c r="AH94" t="s">
        <v>65</v>
      </c>
      <c r="AK94" t="s">
        <v>369</v>
      </c>
      <c r="AW94">
        <v>38.5</v>
      </c>
    </row>
    <row r="95" spans="1:49" ht="14.4" customHeight="1" x14ac:dyDescent="0.3">
      <c r="A95" t="s">
        <v>380</v>
      </c>
      <c r="B95" t="s">
        <v>381</v>
      </c>
      <c r="C95">
        <v>3</v>
      </c>
      <c r="E95">
        <v>100000</v>
      </c>
      <c r="F95">
        <f>IF(ISNUMBER(Data!F95),IF($AC95&gt;0,Data!F95*Constants!F$3,IF(ISNUMBER(SEARCH("PD",$AH95)),Data!F95*Constants!F$4,Data!F95*Constants!F$2)),"")</f>
        <v>1200</v>
      </c>
      <c r="G95">
        <v>150</v>
      </c>
      <c r="J95">
        <v>0</v>
      </c>
      <c r="K95">
        <f>IF(ISNUMBER(Data!K95),IF($AC95&gt;0,Data!K95*Constants!K$3,IF(ISNUMBER(SEARCH("PD",$AH95)),Data!K95*Constants!K$4,Data!K95*Constants!K$2)),"")</f>
        <v>100</v>
      </c>
      <c r="L95">
        <v>15</v>
      </c>
      <c r="P95" t="s">
        <v>152</v>
      </c>
      <c r="R95">
        <v>150</v>
      </c>
      <c r="S95">
        <v>0.1</v>
      </c>
      <c r="T95">
        <v>0.1</v>
      </c>
      <c r="W95" t="str">
        <f>IF(ISNUMBER(Data!W95),IF($AC95&gt;0,Data!W95*Constants!W$3,IF(ISNUMBER(SEARCH("PD",$AH95)),Data!W95*Constants!W$4,Data!W95*Constants!W$2)),"")</f>
        <v/>
      </c>
      <c r="X95" t="str">
        <f>IF(ISNUMBER(Data!X95),IF($AC95&gt;0,Data!X95*Constants!X$3,IF(ISNUMBER(SEARCH("PD",$AH95)),Data!X95*Constants!X$4,Data!X95*Constants!X$2)),"")</f>
        <v/>
      </c>
      <c r="Y95" t="str">
        <f>IF(ISNUMBER(Data!Y95),IF($AC95&gt;0,Data!Y95*Constants!Y$3,IF(ISNUMBER(SEARCH("PD",$AH95)),Data!Y95*Constants!Y$4,Data!Y95*Constants!Y$2)),"")</f>
        <v/>
      </c>
      <c r="Z95" t="str">
        <f>IF(ISNUMBER(Data!Z95),IF($AC95&gt;0,Data!Z95*Constants!Z$3,IF(ISNUMBER(SEARCH("PD",$AH95)),Data!Z95*Constants!Z$4,Data!Z95*Constants!Z$2)),"")</f>
        <v/>
      </c>
      <c r="AA95">
        <v>2400</v>
      </c>
      <c r="AB95" t="str">
        <f>IF(ISNUMBER(Data!AB95),IF($AC95&gt;0,Data!AB95*Constants!AB$3,IF(ISNUMBER(SEARCH("PD",$AH95)),Data!AB95*Constants!AB$4,Data!AB95*Constants!AB$2)),"")</f>
        <v/>
      </c>
      <c r="AE95" t="str">
        <f>IF(ISNUMBER(Data!AE95),IF($AC95&gt;0,Data!AE95*Constants!AE$3,IF(ISNUMBER(SEARCH("PD",$AH95)),Data!AE95*Constants!AE$4,Data!AE95*Constants!AE$2)),"")</f>
        <v/>
      </c>
      <c r="AH95" t="s">
        <v>52</v>
      </c>
      <c r="AI95" t="s">
        <v>382</v>
      </c>
      <c r="AK95" t="s">
        <v>369</v>
      </c>
      <c r="AM95" t="s">
        <v>54</v>
      </c>
      <c r="AR95" t="s">
        <v>383</v>
      </c>
      <c r="AS95">
        <v>200</v>
      </c>
      <c r="AW95">
        <v>21</v>
      </c>
    </row>
    <row r="96" spans="1:49" ht="14.4" customHeight="1" x14ac:dyDescent="0.3">
      <c r="A96" t="s">
        <v>384</v>
      </c>
      <c r="B96" t="s">
        <v>385</v>
      </c>
      <c r="C96">
        <v>0</v>
      </c>
      <c r="F96" t="str">
        <f>IF(ISNUMBER(Data!F96),IF($AC96&gt;0,Data!F96*Constants!F$3,IF(ISNUMBER(SEARCH("PD",$AH96)),Data!F96*Constants!F$4,Data!F96*Constants!F$2)),"")</f>
        <v/>
      </c>
      <c r="H96">
        <v>200</v>
      </c>
      <c r="J96">
        <v>25</v>
      </c>
      <c r="K96" t="str">
        <f>IF(ISNUMBER(Data!K96),IF($AC96&gt;0,Data!K96*Constants!K$3,IF(ISNUMBER(SEARCH("PD",$AH96)),Data!K96*Constants!K$4,Data!K96*Constants!K$2)),"")</f>
        <v/>
      </c>
      <c r="P96" t="s">
        <v>152</v>
      </c>
      <c r="Q96">
        <v>0</v>
      </c>
      <c r="U96">
        <v>1</v>
      </c>
      <c r="W96" t="str">
        <f>IF(ISNUMBER(Data!W96),IF($AC96&gt;0,Data!W96*Constants!W$3,IF(ISNUMBER(SEARCH("PD",$AH96)),Data!W96*Constants!W$4,Data!W96*Constants!W$2)),"")</f>
        <v/>
      </c>
      <c r="X96" t="str">
        <f>IF(ISNUMBER(Data!X96),IF($AC96&gt;0,Data!X96*Constants!X$3,IF(ISNUMBER(SEARCH("PD",$AH96)),Data!X96*Constants!X$4,Data!X96*Constants!X$2)),"")</f>
        <v/>
      </c>
      <c r="Y96" t="str">
        <f>IF(ISNUMBER(Data!Y96),IF($AC96&gt;0,Data!Y96*Constants!Y$3,IF(ISNUMBER(SEARCH("PD",$AH96)),Data!Y96*Constants!Y$4,Data!Y96*Constants!Y$2)),"")</f>
        <v/>
      </c>
      <c r="Z96" t="str">
        <f>IF(ISNUMBER(Data!Z96),IF($AC96&gt;0,Data!Z96*Constants!Z$3,IF(ISNUMBER(SEARCH("PD",$AH96)),Data!Z96*Constants!Z$4,Data!Z96*Constants!Z$2)),"")</f>
        <v/>
      </c>
      <c r="AB96">
        <f>IF(ISNUMBER(Data!AB96),IF($AC96&gt;0,Data!AB96*Constants!AB$3,IF(ISNUMBER(SEARCH("PD",$AH96)),Data!AB96*Constants!AB$4,Data!AB96*Constants!AB$2)),"")</f>
        <v>0</v>
      </c>
      <c r="AC96">
        <f>IF(ISNUMBER(SEARCH("PD",BE96)),Data!AC96*4,Data!AC96*2)</f>
        <v>0</v>
      </c>
      <c r="AD96">
        <f>IF(ISNUMBER(SEARCH("PD",BF96)),Data!AD96*4,Data!AD96*2)</f>
        <v>40</v>
      </c>
      <c r="AE96">
        <f>IF(ISNUMBER(Data!AE96),IF($AC96&gt;0,Data!AE96*Constants!AE$3,IF(ISNUMBER(SEARCH("PD",$AH96)),Data!AE96*Constants!AE$4,Data!AE96*Constants!AE$2)),"")</f>
        <v>1000</v>
      </c>
      <c r="AH96" t="s">
        <v>65</v>
      </c>
      <c r="AK96" t="s">
        <v>369</v>
      </c>
      <c r="AW96">
        <v>38.5</v>
      </c>
    </row>
    <row r="97" spans="1:49" ht="14.4" customHeight="1" x14ac:dyDescent="0.3">
      <c r="A97" t="s">
        <v>386</v>
      </c>
      <c r="B97" t="s">
        <v>387</v>
      </c>
      <c r="C97">
        <v>3</v>
      </c>
      <c r="E97">
        <v>100000</v>
      </c>
      <c r="F97">
        <f>IF(ISNUMBER(Data!F97),IF($AC97&gt;0,Data!F97*Constants!F$3,IF(ISNUMBER(SEARCH("PD",$AH97)),Data!F97*Constants!F$4,Data!F97*Constants!F$2)),"")</f>
        <v>800</v>
      </c>
      <c r="H97">
        <v>75</v>
      </c>
      <c r="J97">
        <v>3</v>
      </c>
      <c r="K97">
        <f>IF(ISNUMBER(Data!K97),IF($AC97&gt;0,Data!K97*Constants!K$3,IF(ISNUMBER(SEARCH("PD",$AH97)),Data!K97*Constants!K$4,Data!K97*Constants!K$2)),"")</f>
        <v>60</v>
      </c>
      <c r="L97">
        <v>15</v>
      </c>
      <c r="M97">
        <v>120</v>
      </c>
      <c r="N97">
        <v>4</v>
      </c>
      <c r="O97">
        <v>40</v>
      </c>
      <c r="P97" t="s">
        <v>152</v>
      </c>
      <c r="Q97">
        <v>50</v>
      </c>
      <c r="T97">
        <v>0.05</v>
      </c>
      <c r="U97">
        <v>2</v>
      </c>
      <c r="V97">
        <v>0.05</v>
      </c>
      <c r="W97">
        <f>IF(ISNUMBER(Data!W97),IF($AC97&gt;0,Data!W97*Constants!W$3,IF(ISNUMBER(SEARCH("PD",$AH97)),Data!W97*Constants!W$4,Data!W97*Constants!W$2)),"")</f>
        <v>0</v>
      </c>
      <c r="X97">
        <f>IF(ISNUMBER(Data!X97),IF($AC97&gt;0,Data!X97*Constants!X$3,IF(ISNUMBER(SEARCH("PD",$AH97)),Data!X97*Constants!X$4,Data!X97*Constants!X$2)),"")</f>
        <v>0</v>
      </c>
      <c r="Y97">
        <f>IF(ISNUMBER(Data!Y97),IF($AC97&gt;0,Data!Y97*Constants!Y$3,IF(ISNUMBER(SEARCH("PD",$AH97)),Data!Y97*Constants!Y$4,Data!Y97*Constants!Y$2)),"")</f>
        <v>0</v>
      </c>
      <c r="Z97">
        <f>IF(ISNUMBER(Data!Z97),IF($AC97&gt;0,Data!Z97*Constants!Z$3,IF(ISNUMBER(SEARCH("PD",$AH97)),Data!Z97*Constants!Z$4,Data!Z97*Constants!Z$2)),"")</f>
        <v>0</v>
      </c>
      <c r="AB97">
        <f>IF(ISNUMBER(Data!AB97),IF($AC97&gt;0,Data!AB97*Constants!AB$3,IF(ISNUMBER(SEARCH("PD",$AH97)),Data!AB97*Constants!AB$4,Data!AB97*Constants!AB$2)),"")</f>
        <v>1000</v>
      </c>
      <c r="AE97" t="str">
        <f>IF(ISNUMBER(Data!AE97),IF($AC97&gt;0,Data!AE97*Constants!AE$3,IF(ISNUMBER(SEARCH("PD",$AH97)),Data!AE97*Constants!AE$4,Data!AE97*Constants!AE$2)),"")</f>
        <v/>
      </c>
      <c r="AI97" t="s">
        <v>388</v>
      </c>
      <c r="AK97" t="s">
        <v>369</v>
      </c>
      <c r="AM97" t="s">
        <v>103</v>
      </c>
    </row>
    <row r="98" spans="1:49" ht="14.4" customHeight="1" x14ac:dyDescent="0.3">
      <c r="A98" t="s">
        <v>389</v>
      </c>
      <c r="B98" t="s">
        <v>390</v>
      </c>
      <c r="C98">
        <v>3</v>
      </c>
      <c r="E98">
        <v>100000</v>
      </c>
      <c r="F98">
        <f>IF(ISNUMBER(Data!F98),IF($AC98&gt;0,Data!F98*Constants!F$3,IF(ISNUMBER(SEARCH("PD",$AH98)),Data!F98*Constants!F$4,Data!F98*Constants!F$2)),"")</f>
        <v>1200</v>
      </c>
      <c r="H98">
        <v>1600</v>
      </c>
      <c r="J98">
        <v>50</v>
      </c>
      <c r="K98">
        <f>IF(ISNUMBER(Data!K98),IF($AC98&gt;0,Data!K98*Constants!K$3,IF(ISNUMBER(SEARCH("PD",$AH98)),Data!K98*Constants!K$4,Data!K98*Constants!K$2)),"")</f>
        <v>20</v>
      </c>
      <c r="L98">
        <v>16</v>
      </c>
      <c r="P98" t="s">
        <v>69</v>
      </c>
      <c r="Q98">
        <v>500</v>
      </c>
      <c r="S98">
        <v>0</v>
      </c>
      <c r="T98">
        <v>1</v>
      </c>
      <c r="W98">
        <f>IF(ISNUMBER(Data!W98),IF($AC98&gt;0,Data!W98*Constants!W$3,IF(ISNUMBER(SEARCH("PD",$AH98)),Data!W98*Constants!W$4,Data!W98*Constants!W$2)),"")</f>
        <v>0</v>
      </c>
      <c r="X98">
        <f>IF(ISNUMBER(Data!X98),IF($AC98&gt;0,Data!X98*Constants!X$3,IF(ISNUMBER(SEARCH("PD",$AH98)),Data!X98*Constants!X$4,Data!X98*Constants!X$2)),"")</f>
        <v>0</v>
      </c>
      <c r="Y98">
        <f>IF(ISNUMBER(Data!Y98),IF($AC98&gt;0,Data!Y98*Constants!Y$3,IF(ISNUMBER(SEARCH("PD",$AH98)),Data!Y98*Constants!Y$4,Data!Y98*Constants!Y$2)),"")</f>
        <v>0</v>
      </c>
      <c r="Z98">
        <f>IF(ISNUMBER(Data!Z98),IF($AC98&gt;0,Data!Z98*Constants!Z$3,IF(ISNUMBER(SEARCH("PD",$AH98)),Data!Z98*Constants!Z$4,Data!Z98*Constants!Z$2)),"")</f>
        <v>0</v>
      </c>
      <c r="AB98">
        <f>IF(ISNUMBER(Data!AB98),IF($AC98&gt;0,Data!AB98*Constants!AB$3,IF(ISNUMBER(SEARCH("PD",$AH98)),Data!AB98*Constants!AB$4,Data!AB98*Constants!AB$2)),"")</f>
        <v>1500</v>
      </c>
      <c r="AE98" t="str">
        <f>IF(ISNUMBER(Data!AE98),IF($AC98&gt;0,Data!AE98*Constants!AE$3,IF(ISNUMBER(SEARCH("PD",$AH98)),Data!AE98*Constants!AE$4,Data!AE98*Constants!AE$2)),"")</f>
        <v/>
      </c>
      <c r="AI98" t="s">
        <v>391</v>
      </c>
      <c r="AK98" t="s">
        <v>369</v>
      </c>
      <c r="AM98" t="s">
        <v>103</v>
      </c>
      <c r="AW98">
        <v>22.25</v>
      </c>
    </row>
    <row r="99" spans="1:49" ht="14.4" customHeight="1" x14ac:dyDescent="0.3">
      <c r="A99" t="s">
        <v>392</v>
      </c>
      <c r="B99" t="s">
        <v>393</v>
      </c>
      <c r="C99">
        <v>3</v>
      </c>
      <c r="E99">
        <v>100000</v>
      </c>
      <c r="F99">
        <f>IF(ISNUMBER(Data!F99),IF($AC99&gt;0,Data!F99*Constants!F$3,IF(ISNUMBER(SEARCH("PD",$AH99)),Data!F99*Constants!F$4,Data!F99*Constants!F$2)),"")</f>
        <v>1400</v>
      </c>
      <c r="H99">
        <v>100</v>
      </c>
      <c r="J99">
        <v>25</v>
      </c>
      <c r="K99">
        <f>IF(ISNUMBER(Data!K99),IF($AC99&gt;0,Data!K99*Constants!K$3,IF(ISNUMBER(SEARCH("PD",$AH99)),Data!K99*Constants!K$4,Data!K99*Constants!K$2)),"")</f>
        <v>20</v>
      </c>
      <c r="L99">
        <v>14</v>
      </c>
      <c r="P99" t="s">
        <v>60</v>
      </c>
      <c r="Q99">
        <v>200</v>
      </c>
      <c r="S99">
        <v>0</v>
      </c>
      <c r="T99">
        <v>2</v>
      </c>
      <c r="U99">
        <v>3</v>
      </c>
      <c r="V99">
        <v>0.2</v>
      </c>
      <c r="W99">
        <f>IF(ISNUMBER(Data!W99),IF($AC99&gt;0,Data!W99*Constants!W$3,IF(ISNUMBER(SEARCH("PD",$AH99)),Data!W99*Constants!W$4,Data!W99*Constants!W$2)),"")</f>
        <v>2</v>
      </c>
      <c r="X99">
        <f>IF(ISNUMBER(Data!X99),IF($AC99&gt;0,Data!X99*Constants!X$3,IF(ISNUMBER(SEARCH("PD",$AH99)),Data!X99*Constants!X$4,Data!X99*Constants!X$2)),"")</f>
        <v>2</v>
      </c>
      <c r="Y99" t="str">
        <f>IF(ISNUMBER(Data!Y99),IF($AC99&gt;0,Data!Y99*Constants!Y$3,IF(ISNUMBER(SEARCH("PD",$AH99)),Data!Y99*Constants!Y$4,Data!Y99*Constants!Y$2)),"")</f>
        <v/>
      </c>
      <c r="Z99" t="str">
        <f>IF(ISNUMBER(Data!Z99),IF($AC99&gt;0,Data!Z99*Constants!Z$3,IF(ISNUMBER(SEARCH("PD",$AH99)),Data!Z99*Constants!Z$4,Data!Z99*Constants!Z$2)),"")</f>
        <v/>
      </c>
      <c r="AB99">
        <f>IF(ISNUMBER(Data!AB99),IF($AC99&gt;0,Data!AB99*Constants!AB$3,IF(ISNUMBER(SEARCH("PD",$AH99)),Data!AB99*Constants!AB$4,Data!AB99*Constants!AB$2)),"")</f>
        <v>1400</v>
      </c>
      <c r="AE99" t="str">
        <f>IF(ISNUMBER(Data!AE99),IF($AC99&gt;0,Data!AE99*Constants!AE$3,IF(ISNUMBER(SEARCH("PD",$AH99)),Data!AE99*Constants!AE$4,Data!AE99*Constants!AE$2)),"")</f>
        <v/>
      </c>
      <c r="AI99" t="s">
        <v>394</v>
      </c>
      <c r="AK99" t="s">
        <v>369</v>
      </c>
      <c r="AM99" t="s">
        <v>62</v>
      </c>
      <c r="AQ99" t="s">
        <v>395</v>
      </c>
      <c r="AR99" t="s">
        <v>396</v>
      </c>
      <c r="AS99" t="s">
        <v>397</v>
      </c>
      <c r="AW99">
        <v>22.25</v>
      </c>
    </row>
    <row r="100" spans="1:49" ht="14.4" customHeight="1" x14ac:dyDescent="0.3">
      <c r="A100" t="s">
        <v>398</v>
      </c>
      <c r="B100" t="s">
        <v>399</v>
      </c>
      <c r="C100">
        <v>3</v>
      </c>
      <c r="E100">
        <v>200000</v>
      </c>
      <c r="F100">
        <f>IF(ISNUMBER(Data!F100),IF($AC100&gt;0,Data!F100*Constants!F$3,IF(ISNUMBER(SEARCH("PD",$AH100)),Data!F100*Constants!F$4,Data!F100*Constants!F$2)),"")</f>
        <v>2000</v>
      </c>
      <c r="G100">
        <v>1000</v>
      </c>
      <c r="J100">
        <v>0</v>
      </c>
      <c r="K100">
        <f>IF(ISNUMBER(Data!K100),IF($AC100&gt;0,Data!K100*Constants!K$3,IF(ISNUMBER(SEARCH("PD",$AH100)),Data!K100*Constants!K$4,Data!K100*Constants!K$2)),"")</f>
        <v>7</v>
      </c>
      <c r="L100">
        <v>30</v>
      </c>
      <c r="P100" t="s">
        <v>152</v>
      </c>
      <c r="R100">
        <v>3000</v>
      </c>
      <c r="S100">
        <v>0.5</v>
      </c>
      <c r="T100">
        <v>1</v>
      </c>
      <c r="U100">
        <v>1</v>
      </c>
      <c r="V100">
        <v>4</v>
      </c>
      <c r="W100" t="str">
        <f>IF(ISNUMBER(Data!W100),IF($AC100&gt;0,Data!W100*Constants!W$3,IF(ISNUMBER(SEARCH("PD",$AH100)),Data!W100*Constants!W$4,Data!W100*Constants!W$2)),"")</f>
        <v/>
      </c>
      <c r="X100" t="str">
        <f>IF(ISNUMBER(Data!X100),IF($AC100&gt;0,Data!X100*Constants!X$3,IF(ISNUMBER(SEARCH("PD",$AH100)),Data!X100*Constants!X$4,Data!X100*Constants!X$2)),"")</f>
        <v/>
      </c>
      <c r="Y100" t="str">
        <f>IF(ISNUMBER(Data!Y100),IF($AC100&gt;0,Data!Y100*Constants!Y$3,IF(ISNUMBER(SEARCH("PD",$AH100)),Data!Y100*Constants!Y$4,Data!Y100*Constants!Y$2)),"")</f>
        <v/>
      </c>
      <c r="Z100" t="str">
        <f>IF(ISNUMBER(Data!Z100),IF($AC100&gt;0,Data!Z100*Constants!Z$3,IF(ISNUMBER(SEARCH("PD",$AH100)),Data!Z100*Constants!Z$4,Data!Z100*Constants!Z$2)),"")</f>
        <v/>
      </c>
      <c r="AA100">
        <v>10000</v>
      </c>
      <c r="AB100" t="str">
        <f>IF(ISNUMBER(Data!AB100),IF($AC100&gt;0,Data!AB100*Constants!AB$3,IF(ISNUMBER(SEARCH("PD",$AH100)),Data!AB100*Constants!AB$4,Data!AB100*Constants!AB$2)),"")</f>
        <v/>
      </c>
      <c r="AE100" t="str">
        <f>IF(ISNUMBER(Data!AE100),IF($AC100&gt;0,Data!AE100*Constants!AE$3,IF(ISNUMBER(SEARCH("PD",$AH100)),Data!AE100*Constants!AE$4,Data!AE100*Constants!AE$2)),"")</f>
        <v/>
      </c>
      <c r="AI100" t="s">
        <v>400</v>
      </c>
      <c r="AK100" t="s">
        <v>369</v>
      </c>
      <c r="AM100" t="s">
        <v>103</v>
      </c>
      <c r="AR100" t="s">
        <v>401</v>
      </c>
      <c r="AS100">
        <v>1000</v>
      </c>
      <c r="AW100">
        <v>29.1</v>
      </c>
    </row>
    <row r="101" spans="1:49" ht="14.4" customHeight="1" x14ac:dyDescent="0.3">
      <c r="A101" t="s">
        <v>402</v>
      </c>
      <c r="B101" t="s">
        <v>403</v>
      </c>
      <c r="C101">
        <v>0</v>
      </c>
      <c r="F101" t="str">
        <f>IF(ISNUMBER(Data!F101),IF($AC101&gt;0,Data!F101*Constants!F$3,IF(ISNUMBER(SEARCH("PD",$AH101)),Data!F101*Constants!F$4,Data!F101*Constants!F$2)),"")</f>
        <v/>
      </c>
      <c r="H101">
        <v>1000</v>
      </c>
      <c r="J101">
        <v>25</v>
      </c>
      <c r="K101" t="str">
        <f>IF(ISNUMBER(Data!K101),IF($AC101&gt;0,Data!K101*Constants!K$3,IF(ISNUMBER(SEARCH("PD",$AH101)),Data!K101*Constants!K$4,Data!K101*Constants!K$2)),"")</f>
        <v/>
      </c>
      <c r="P101" t="s">
        <v>152</v>
      </c>
      <c r="Q101">
        <v>0</v>
      </c>
      <c r="U101">
        <v>1</v>
      </c>
      <c r="W101" t="str">
        <f>IF(ISNUMBER(Data!W101),IF($AC101&gt;0,Data!W101*Constants!W$3,IF(ISNUMBER(SEARCH("PD",$AH101)),Data!W101*Constants!W$4,Data!W101*Constants!W$2)),"")</f>
        <v/>
      </c>
      <c r="X101" t="str">
        <f>IF(ISNUMBER(Data!X101),IF($AC101&gt;0,Data!X101*Constants!X$3,IF(ISNUMBER(SEARCH("PD",$AH101)),Data!X101*Constants!X$4,Data!X101*Constants!X$2)),"")</f>
        <v/>
      </c>
      <c r="Y101" t="str">
        <f>IF(ISNUMBER(Data!Y101),IF($AC101&gt;0,Data!Y101*Constants!Y$3,IF(ISNUMBER(SEARCH("PD",$AH101)),Data!Y101*Constants!Y$4,Data!Y101*Constants!Y$2)),"")</f>
        <v/>
      </c>
      <c r="Z101" t="str">
        <f>IF(ISNUMBER(Data!Z101),IF($AC101&gt;0,Data!Z101*Constants!Z$3,IF(ISNUMBER(SEARCH("PD",$AH101)),Data!Z101*Constants!Z$4,Data!Z101*Constants!Z$2)),"")</f>
        <v/>
      </c>
      <c r="AB101">
        <f>IF(ISNUMBER(Data!AB101),IF($AC101&gt;0,Data!AB101*Constants!AB$3,IF(ISNUMBER(SEARCH("PD",$AH101)),Data!AB101*Constants!AB$4,Data!AB101*Constants!AB$2)),"")</f>
        <v>0</v>
      </c>
      <c r="AC101">
        <f>IF(ISNUMBER(SEARCH("PD",BE101)),Data!AC101*4,Data!AC101*2)</f>
        <v>0</v>
      </c>
      <c r="AD101">
        <f>IF(ISNUMBER(SEARCH("PD",BF101)),Data!AD101*4,Data!AD101*2)</f>
        <v>40</v>
      </c>
      <c r="AE101">
        <f>IF(ISNUMBER(Data!AE101),IF($AC101&gt;0,Data!AE101*Constants!AE$3,IF(ISNUMBER(SEARCH("PD",$AH101)),Data!AE101*Constants!AE$4,Data!AE101*Constants!AE$2)),"")</f>
        <v>1000</v>
      </c>
      <c r="AH101" t="s">
        <v>65</v>
      </c>
      <c r="AK101" t="s">
        <v>369</v>
      </c>
      <c r="AW101">
        <v>38.5</v>
      </c>
    </row>
    <row r="102" spans="1:49" ht="14.4" customHeight="1" x14ac:dyDescent="0.3">
      <c r="A102" t="s">
        <v>404</v>
      </c>
      <c r="B102" t="s">
        <v>405</v>
      </c>
      <c r="C102">
        <v>3</v>
      </c>
      <c r="E102">
        <v>200000</v>
      </c>
      <c r="F102">
        <f>IF(ISNUMBER(Data!F102),IF($AC102&gt;0,Data!F102*Constants!F$3,IF(ISNUMBER(SEARCH("PD",$AH102)),Data!F102*Constants!F$4,Data!F102*Constants!F$2)),"")</f>
        <v>1600</v>
      </c>
      <c r="H102">
        <v>150</v>
      </c>
      <c r="J102">
        <v>10</v>
      </c>
      <c r="K102">
        <f>IF(ISNUMBER(Data!K102),IF($AC102&gt;0,Data!K102*Constants!K$3,IF(ISNUMBER(SEARCH("PD",$AH102)),Data!K102*Constants!K$4,Data!K102*Constants!K$2)),"")</f>
        <v>20</v>
      </c>
      <c r="L102">
        <v>30</v>
      </c>
      <c r="M102">
        <v>30</v>
      </c>
      <c r="N102">
        <v>3</v>
      </c>
      <c r="O102">
        <v>15</v>
      </c>
      <c r="P102" t="s">
        <v>51</v>
      </c>
      <c r="Q102">
        <v>150</v>
      </c>
      <c r="S102">
        <v>0.05</v>
      </c>
      <c r="T102">
        <v>0.05</v>
      </c>
      <c r="U102">
        <v>1</v>
      </c>
      <c r="W102">
        <f>IF(ISNUMBER(Data!W102),IF($AC102&gt;0,Data!W102*Constants!W$3,IF(ISNUMBER(SEARCH("PD",$AH102)),Data!W102*Constants!W$4,Data!W102*Constants!W$2)),"")</f>
        <v>0</v>
      </c>
      <c r="X102">
        <f>IF(ISNUMBER(Data!X102),IF($AC102&gt;0,Data!X102*Constants!X$3,IF(ISNUMBER(SEARCH("PD",$AH102)),Data!X102*Constants!X$4,Data!X102*Constants!X$2)),"")</f>
        <v>5</v>
      </c>
      <c r="Y102">
        <f>IF(ISNUMBER(Data!Y102),IF($AC102&gt;0,Data!Y102*Constants!Y$3,IF(ISNUMBER(SEARCH("PD",$AH102)),Data!Y102*Constants!Y$4,Data!Y102*Constants!Y$2)),"")</f>
        <v>0.5</v>
      </c>
      <c r="Z102">
        <f>IF(ISNUMBER(Data!Z102),IF($AC102&gt;0,Data!Z102*Constants!Z$3,IF(ISNUMBER(SEARCH("PD",$AH102)),Data!Z102*Constants!Z$4,Data!Z102*Constants!Z$2)),"")</f>
        <v>5</v>
      </c>
      <c r="AB102">
        <f>IF(ISNUMBER(Data!AB102),IF($AC102&gt;0,Data!AB102*Constants!AB$3,IF(ISNUMBER(SEARCH("PD",$AH102)),Data!AB102*Constants!AB$4,Data!AB102*Constants!AB$2)),"")</f>
        <v>2000</v>
      </c>
      <c r="AE102" t="str">
        <f>IF(ISNUMBER(Data!AE102),IF($AC102&gt;0,Data!AE102*Constants!AE$3,IF(ISNUMBER(SEARCH("PD",$AH102)),Data!AE102*Constants!AE$4,Data!AE102*Constants!AE$2)),"")</f>
        <v/>
      </c>
      <c r="AI102" t="s">
        <v>406</v>
      </c>
      <c r="AK102" t="s">
        <v>369</v>
      </c>
      <c r="AM102" t="s">
        <v>74</v>
      </c>
      <c r="AR102" t="s">
        <v>407</v>
      </c>
      <c r="AS102" t="s">
        <v>408</v>
      </c>
      <c r="AW102">
        <v>25</v>
      </c>
    </row>
    <row r="103" spans="1:49" ht="14.4" customHeight="1" x14ac:dyDescent="0.3">
      <c r="A103" t="s">
        <v>409</v>
      </c>
      <c r="B103" t="s">
        <v>410</v>
      </c>
      <c r="C103">
        <v>3</v>
      </c>
      <c r="E103">
        <v>250000</v>
      </c>
      <c r="F103">
        <f>IF(ISNUMBER(Data!F103),IF($AC103&gt;0,Data!F103*Constants!F$3,IF(ISNUMBER(SEARCH("PD",$AH103)),Data!F103*Constants!F$4,Data!F103*Constants!F$2)),"")</f>
        <v>2000</v>
      </c>
      <c r="H103">
        <v>100</v>
      </c>
      <c r="I103">
        <v>1500</v>
      </c>
      <c r="J103">
        <v>10</v>
      </c>
      <c r="K103">
        <f>IF(ISNUMBER(Data!K103),IF($AC103&gt;0,Data!K103*Constants!K$3,IF(ISNUMBER(SEARCH("PD",$AH103)),Data!K103*Constants!K$4,Data!K103*Constants!K$2)),"")</f>
        <v>5</v>
      </c>
      <c r="L103">
        <v>35</v>
      </c>
      <c r="P103" t="s">
        <v>152</v>
      </c>
      <c r="Q103">
        <v>2000</v>
      </c>
      <c r="S103">
        <v>1</v>
      </c>
      <c r="T103">
        <v>9</v>
      </c>
      <c r="W103" t="str">
        <f>IF(ISNUMBER(Data!W103),IF($AC103&gt;0,Data!W103*Constants!W$3,IF(ISNUMBER(SEARCH("PD",$AH103)),Data!W103*Constants!W$4,Data!W103*Constants!W$2)),"")</f>
        <v/>
      </c>
      <c r="X103" t="str">
        <f>IF(ISNUMBER(Data!X103),IF($AC103&gt;0,Data!X103*Constants!X$3,IF(ISNUMBER(SEARCH("PD",$AH103)),Data!X103*Constants!X$4,Data!X103*Constants!X$2)),"")</f>
        <v/>
      </c>
      <c r="Y103" t="str">
        <f>IF(ISNUMBER(Data!Y103),IF($AC103&gt;0,Data!Y103*Constants!Y$3,IF(ISNUMBER(SEARCH("PD",$AH103)),Data!Y103*Constants!Y$4,Data!Y103*Constants!Y$2)),"")</f>
        <v/>
      </c>
      <c r="Z103" t="str">
        <f>IF(ISNUMBER(Data!Z103),IF($AC103&gt;0,Data!Z103*Constants!Z$3,IF(ISNUMBER(SEARCH("PD",$AH103)),Data!Z103*Constants!Z$4,Data!Z103*Constants!Z$2)),"")</f>
        <v/>
      </c>
      <c r="AB103">
        <f>IF(ISNUMBER(Data!AB103),IF($AC103&gt;0,Data!AB103*Constants!AB$3,IF(ISNUMBER(SEARCH("PD",$AH103)),Data!AB103*Constants!AB$4,Data!AB103*Constants!AB$2)),"")</f>
        <v>600</v>
      </c>
      <c r="AC103">
        <f>IF(ISNUMBER(SEARCH("PD",BE103)),Data!AC103*4,Data!AC103*2)</f>
        <v>0</v>
      </c>
      <c r="AD103">
        <f>IF(ISNUMBER(SEARCH("PD",BF103)),Data!AD103*4,Data!AD103*2)</f>
        <v>200</v>
      </c>
      <c r="AE103">
        <f>IF(ISNUMBER(Data!AE103),IF($AC103&gt;0,Data!AE103*Constants!AE$3,IF(ISNUMBER(SEARCH("PD",$AH103)),Data!AE103*Constants!AE$4,Data!AE103*Constants!AE$2)),"")</f>
        <v>3000</v>
      </c>
      <c r="AI103" t="s">
        <v>411</v>
      </c>
      <c r="AK103" t="s">
        <v>369</v>
      </c>
      <c r="AM103" t="s">
        <v>270</v>
      </c>
      <c r="AR103" t="s">
        <v>412</v>
      </c>
      <c r="AV103" t="b">
        <v>1</v>
      </c>
      <c r="AW103">
        <v>25</v>
      </c>
    </row>
    <row r="104" spans="1:49" ht="14.4" customHeight="1" x14ac:dyDescent="0.3">
      <c r="F104" t="str">
        <f>IF(ISNUMBER(Data!F104),IF($AC104&gt;0,Data!F104*Constants!F$3,IF(ISNUMBER(SEARCH("PD",$AH104)),Data!F104*Constants!F$4,Data!F104*Constants!F$2)),"")</f>
        <v/>
      </c>
      <c r="K104" t="str">
        <f>IF(ISNUMBER(Data!K104),IF($AC104&gt;0,Data!K104*Constants!K$3,IF(ISNUMBER(SEARCH("PD",$AH104)),Data!K104*Constants!K$4,Data!K104*Constants!K$2)),"")</f>
        <v/>
      </c>
      <c r="W104" t="str">
        <f>IF(ISNUMBER(Data!W104),IF($AC104&gt;0,Data!W104*Constants!W$3,IF(ISNUMBER(SEARCH("PD",$AH104)),Data!W104*Constants!W$4,Data!W104*Constants!W$2)),"")</f>
        <v/>
      </c>
      <c r="X104" t="str">
        <f>IF(ISNUMBER(Data!X104),IF($AC104&gt;0,Data!X104*Constants!X$3,IF(ISNUMBER(SEARCH("PD",$AH104)),Data!X104*Constants!X$4,Data!X104*Constants!X$2)),"")</f>
        <v/>
      </c>
      <c r="Y104" t="str">
        <f>IF(ISNUMBER(Data!Y104),IF($AC104&gt;0,Data!Y104*Constants!Y$3,IF(ISNUMBER(SEARCH("PD",$AH104)),Data!Y104*Constants!Y$4,Data!Y104*Constants!Y$2)),"")</f>
        <v/>
      </c>
      <c r="Z104" t="str">
        <f>IF(ISNUMBER(Data!Z104),IF($AC104&gt;0,Data!Z104*Constants!Z$3,IF(ISNUMBER(SEARCH("PD",$AH104)),Data!Z104*Constants!Z$4,Data!Z104*Constants!Z$2)),"")</f>
        <v/>
      </c>
      <c r="AB104" t="str">
        <f>IF(ISNUMBER(Data!AB104),IF($AC104&gt;0,Data!AB104*Constants!AB$3,IF(ISNUMBER(SEARCH("PD",$AH104)),Data!AB104*Constants!AB$4,Data!AB104*Constants!AB$2)),"")</f>
        <v/>
      </c>
      <c r="AE104" t="str">
        <f>IF(ISNUMBER(Data!AE104),IF($AC104&gt;0,Data!AE104*Constants!AE$3,IF(ISNUMBER(SEARCH("PD",$AH104)),Data!AE104*Constants!AE$4,Data!AE104*Constants!AE$2)),"")</f>
        <v/>
      </c>
    </row>
    <row r="105" spans="1:49" ht="14.4" customHeight="1" x14ac:dyDescent="0.3">
      <c r="A105" t="s">
        <v>413</v>
      </c>
      <c r="B105" t="s">
        <v>414</v>
      </c>
      <c r="C105">
        <v>3</v>
      </c>
      <c r="E105">
        <v>40000</v>
      </c>
      <c r="F105">
        <f>IF(ISNUMBER(Data!F105),IF($AC105&gt;0,Data!F105*Constants!F$3,IF(ISNUMBER(SEARCH("PD",$AH105)),Data!F105*Constants!F$4,Data!F105*Constants!F$2)),"")</f>
        <v>2400</v>
      </c>
      <c r="H105">
        <v>1000</v>
      </c>
      <c r="J105">
        <v>15</v>
      </c>
      <c r="K105">
        <f>IF(ISNUMBER(Data!K105),IF($AC105&gt;0,Data!K105*Constants!K$3,IF(ISNUMBER(SEARCH("PD",$AH105)),Data!K105*Constants!K$4,Data!K105*Constants!K$2)),"")</f>
        <v>50</v>
      </c>
      <c r="L105">
        <v>7</v>
      </c>
      <c r="M105">
        <v>3</v>
      </c>
      <c r="N105">
        <v>0.05</v>
      </c>
      <c r="P105" t="s">
        <v>152</v>
      </c>
      <c r="Q105">
        <v>1000</v>
      </c>
      <c r="S105">
        <v>0</v>
      </c>
      <c r="T105">
        <v>0.5</v>
      </c>
      <c r="U105">
        <v>1</v>
      </c>
      <c r="W105">
        <f>IF(ISNUMBER(Data!W105),IF($AC105&gt;0,Data!W105*Constants!W$3,IF(ISNUMBER(SEARCH("PD",$AH105)),Data!W105*Constants!W$4,Data!W105*Constants!W$2)),"")</f>
        <v>0</v>
      </c>
      <c r="X105">
        <f>IF(ISNUMBER(Data!X105),IF($AC105&gt;0,Data!X105*Constants!X$3,IF(ISNUMBER(SEARCH("PD",$AH105)),Data!X105*Constants!X$4,Data!X105*Constants!X$2)),"")</f>
        <v>0</v>
      </c>
      <c r="Y105">
        <f>IF(ISNUMBER(Data!Y105),IF($AC105&gt;0,Data!Y105*Constants!Y$3,IF(ISNUMBER(SEARCH("PD",$AH105)),Data!Y105*Constants!Y$4,Data!Y105*Constants!Y$2)),"")</f>
        <v>0</v>
      </c>
      <c r="Z105">
        <f>IF(ISNUMBER(Data!Z105),IF($AC105&gt;0,Data!Z105*Constants!Z$3,IF(ISNUMBER(SEARCH("PD",$AH105)),Data!Z105*Constants!Z$4,Data!Z105*Constants!Z$2)),"")</f>
        <v>0</v>
      </c>
      <c r="AB105">
        <f>IF(ISNUMBER(Data!AB105),IF($AC105&gt;0,Data!AB105*Constants!AB$3,IF(ISNUMBER(SEARCH("PD",$AH105)),Data!AB105*Constants!AB$4,Data!AB105*Constants!AB$2)),"")</f>
        <v>4000</v>
      </c>
      <c r="AC105">
        <f>IF(ISNUMBER(SEARCH("PD",BE105)),Data!AC105*4,Data!AC105*2)</f>
        <v>400</v>
      </c>
      <c r="AD105">
        <f>IF(ISNUMBER(SEARCH("PD",BF105)),Data!AD105*4,Data!AD105*2)</f>
        <v>6</v>
      </c>
      <c r="AE105">
        <f>IF(ISNUMBER(Data!AE105),IF($AC105&gt;0,Data!AE105*Constants!AE$3,IF(ISNUMBER(SEARCH("PD",$AH105)),Data!AE105*Constants!AE$4,Data!AE105*Constants!AE$2)),"")</f>
        <v>125</v>
      </c>
      <c r="AH105" t="s">
        <v>415</v>
      </c>
      <c r="AI105" t="s">
        <v>416</v>
      </c>
      <c r="AK105" t="s">
        <v>369</v>
      </c>
      <c r="AM105" t="s">
        <v>185</v>
      </c>
      <c r="AN105" t="s">
        <v>417</v>
      </c>
      <c r="AO105" t="s">
        <v>186</v>
      </c>
      <c r="AV105" t="b">
        <v>1</v>
      </c>
      <c r="AW105">
        <v>10</v>
      </c>
    </row>
    <row r="106" spans="1:49" ht="14.4" customHeight="1" x14ac:dyDescent="0.3">
      <c r="A106" t="s">
        <v>418</v>
      </c>
      <c r="B106" t="s">
        <v>419</v>
      </c>
      <c r="C106">
        <v>3</v>
      </c>
      <c r="E106">
        <v>100000</v>
      </c>
      <c r="F106">
        <f>IF(ISNUMBER(Data!F106),IF($AC106&gt;0,Data!F106*Constants!F$3,IF(ISNUMBER(SEARCH("PD",$AH106)),Data!F106*Constants!F$4,Data!F106*Constants!F$2)),"")</f>
        <v>5000</v>
      </c>
      <c r="H106">
        <v>200</v>
      </c>
      <c r="J106">
        <v>15</v>
      </c>
      <c r="K106">
        <f>IF(ISNUMBER(Data!K106),IF($AC106&gt;0,Data!K106*Constants!K$3,IF(ISNUMBER(SEARCH("PD",$AH106)),Data!K106*Constants!K$4,Data!K106*Constants!K$2)),"")</f>
        <v>20</v>
      </c>
      <c r="L106">
        <v>16</v>
      </c>
      <c r="M106">
        <v>4</v>
      </c>
      <c r="N106">
        <v>0.4</v>
      </c>
      <c r="O106">
        <v>4</v>
      </c>
      <c r="P106" t="s">
        <v>51</v>
      </c>
      <c r="Q106">
        <v>200</v>
      </c>
      <c r="S106">
        <v>0</v>
      </c>
      <c r="T106">
        <v>4.25</v>
      </c>
      <c r="U106">
        <v>4</v>
      </c>
      <c r="V106">
        <v>0.25</v>
      </c>
      <c r="W106">
        <f>IF(ISNUMBER(Data!W106),IF($AC106&gt;0,Data!W106*Constants!W$3,IF(ISNUMBER(SEARCH("PD",$AH106)),Data!W106*Constants!W$4,Data!W106*Constants!W$2)),"")</f>
        <v>0</v>
      </c>
      <c r="X106">
        <f>IF(ISNUMBER(Data!X106),IF($AC106&gt;0,Data!X106*Constants!X$3,IF(ISNUMBER(SEARCH("PD",$AH106)),Data!X106*Constants!X$4,Data!X106*Constants!X$2)),"")</f>
        <v>0</v>
      </c>
      <c r="Y106">
        <f>IF(ISNUMBER(Data!Y106),IF($AC106&gt;0,Data!Y106*Constants!Y$3,IF(ISNUMBER(SEARCH("PD",$AH106)),Data!Y106*Constants!Y$4,Data!Y106*Constants!Y$2)),"")</f>
        <v>0</v>
      </c>
      <c r="Z106" t="str">
        <f>IF(ISNUMBER(Data!Z106),IF($AC106&gt;0,Data!Z106*Constants!Z$3,IF(ISNUMBER(SEARCH("PD",$AH106)),Data!Z106*Constants!Z$4,Data!Z106*Constants!Z$2)),"")</f>
        <v/>
      </c>
      <c r="AB106">
        <f>IF(ISNUMBER(Data!AB106),IF($AC106&gt;0,Data!AB106*Constants!AB$3,IF(ISNUMBER(SEARCH("PD",$AH106)),Data!AB106*Constants!AB$4,Data!AB106*Constants!AB$2)),"")</f>
        <v>1600</v>
      </c>
      <c r="AC106">
        <f>IF(ISNUMBER(SEARCH("PD",BE106)),Data!AC106*4,Data!AC106*2)</f>
        <v>400</v>
      </c>
      <c r="AD106">
        <f>IF(ISNUMBER(SEARCH("PD",BF106)),Data!AD106*4,Data!AD106*2)</f>
        <v>20</v>
      </c>
      <c r="AE106">
        <f>IF(ISNUMBER(Data!AE106),IF($AC106&gt;0,Data!AE106*Constants!AE$3,IF(ISNUMBER(SEARCH("PD",$AH106)),Data!AE106*Constants!AE$4,Data!AE106*Constants!AE$2)),"")</f>
        <v>125</v>
      </c>
      <c r="AH106" t="s">
        <v>415</v>
      </c>
      <c r="AI106" t="s">
        <v>420</v>
      </c>
      <c r="AK106" t="s">
        <v>369</v>
      </c>
      <c r="AM106" t="s">
        <v>74</v>
      </c>
      <c r="AN106" t="s">
        <v>165</v>
      </c>
      <c r="AO106" t="s">
        <v>186</v>
      </c>
      <c r="AW106">
        <v>12</v>
      </c>
    </row>
    <row r="107" spans="1:49" ht="14.4" customHeight="1" x14ac:dyDescent="0.3">
      <c r="A107" t="s">
        <v>421</v>
      </c>
      <c r="B107" t="s">
        <v>422</v>
      </c>
      <c r="C107">
        <v>3</v>
      </c>
      <c r="E107">
        <v>500000</v>
      </c>
      <c r="F107">
        <f>IF(ISNUMBER(Data!F107),IF($AC107&gt;0,Data!F107*Constants!F$3,IF(ISNUMBER(SEARCH("PD",$AH107)),Data!F107*Constants!F$4,Data!F107*Constants!F$2)),"")</f>
        <v>4000</v>
      </c>
      <c r="H107">
        <v>6000</v>
      </c>
      <c r="J107">
        <v>75</v>
      </c>
      <c r="K107">
        <f>IF(ISNUMBER(Data!K107),IF($AC107&gt;0,Data!K107*Constants!K$3,IF(ISNUMBER(SEARCH("PD",$AH107)),Data!K107*Constants!K$4,Data!K107*Constants!K$2)),"")</f>
        <v>10</v>
      </c>
      <c r="L107">
        <v>30</v>
      </c>
      <c r="M107">
        <v>1</v>
      </c>
      <c r="N107">
        <v>0.05</v>
      </c>
      <c r="P107" t="s">
        <v>152</v>
      </c>
      <c r="Q107">
        <v>6000</v>
      </c>
      <c r="S107">
        <v>0</v>
      </c>
      <c r="T107">
        <v>1</v>
      </c>
      <c r="U107">
        <v>1</v>
      </c>
      <c r="W107">
        <f>IF(ISNUMBER(Data!W107),IF($AC107&gt;0,Data!W107*Constants!W$3,IF(ISNUMBER(SEARCH("PD",$AH107)),Data!W107*Constants!W$4,Data!W107*Constants!W$2)),"")</f>
        <v>0</v>
      </c>
      <c r="X107">
        <f>IF(ISNUMBER(Data!X107),IF($AC107&gt;0,Data!X107*Constants!X$3,IF(ISNUMBER(SEARCH("PD",$AH107)),Data!X107*Constants!X$4,Data!X107*Constants!X$2)),"")</f>
        <v>0</v>
      </c>
      <c r="Y107">
        <f>IF(ISNUMBER(Data!Y107),IF($AC107&gt;0,Data!Y107*Constants!Y$3,IF(ISNUMBER(SEARCH("PD",$AH107)),Data!Y107*Constants!Y$4,Data!Y107*Constants!Y$2)),"")</f>
        <v>0</v>
      </c>
      <c r="Z107">
        <f>IF(ISNUMBER(Data!Z107),IF($AC107&gt;0,Data!Z107*Constants!Z$3,IF(ISNUMBER(SEARCH("PD",$AH107)),Data!Z107*Constants!Z$4,Data!Z107*Constants!Z$2)),"")</f>
        <v>0</v>
      </c>
      <c r="AB107">
        <f>IF(ISNUMBER(Data!AB107),IF($AC107&gt;0,Data!AB107*Constants!AB$3,IF(ISNUMBER(SEARCH("PD",$AH107)),Data!AB107*Constants!AB$4,Data!AB107*Constants!AB$2)),"")</f>
        <v>800</v>
      </c>
      <c r="AC107">
        <f>IF(ISNUMBER(SEARCH("PD",BE107)),Data!AC107*4,Data!AC107*2)</f>
        <v>200</v>
      </c>
      <c r="AD107">
        <f>IF(ISNUMBER(SEARCH("PD",BF107)),Data!AD107*4,Data!AD107*2)</f>
        <v>30</v>
      </c>
      <c r="AE107">
        <f>IF(ISNUMBER(Data!AE107),IF($AC107&gt;0,Data!AE107*Constants!AE$3,IF(ISNUMBER(SEARCH("PD",$AH107)),Data!AE107*Constants!AE$4,Data!AE107*Constants!AE$2)),"")</f>
        <v>1000</v>
      </c>
      <c r="AH107" t="s">
        <v>423</v>
      </c>
      <c r="AI107" t="s">
        <v>424</v>
      </c>
      <c r="AK107" t="s">
        <v>369</v>
      </c>
      <c r="AM107" t="s">
        <v>425</v>
      </c>
      <c r="AN107" t="s">
        <v>219</v>
      </c>
      <c r="AO107" t="s">
        <v>186</v>
      </c>
      <c r="AV107" t="b">
        <v>1</v>
      </c>
      <c r="AW107">
        <v>9</v>
      </c>
    </row>
    <row r="108" spans="1:49" ht="14.4" customHeight="1" x14ac:dyDescent="0.3">
      <c r="F108" t="str">
        <f>IF(ISNUMBER(Data!F108),IF($AC108&gt;0,Data!F108*Constants!F$3,IF(ISNUMBER(SEARCH("PD",$AH108)),Data!F108*Constants!F$4,Data!F108*Constants!F$2)),"")</f>
        <v/>
      </c>
      <c r="K108" t="str">
        <f>IF(ISNUMBER(Data!K108),IF($AC108&gt;0,Data!K108*Constants!K$3,IF(ISNUMBER(SEARCH("PD",$AH108)),Data!K108*Constants!K$4,Data!K108*Constants!K$2)),"")</f>
        <v/>
      </c>
      <c r="W108" t="str">
        <f>IF(ISNUMBER(Data!W108),IF($AC108&gt;0,Data!W108*Constants!W$3,IF(ISNUMBER(SEARCH("PD",$AH108)),Data!W108*Constants!W$4,Data!W108*Constants!W$2)),"")</f>
        <v/>
      </c>
      <c r="X108" t="str">
        <f>IF(ISNUMBER(Data!X108),IF($AC108&gt;0,Data!X108*Constants!X$3,IF(ISNUMBER(SEARCH("PD",$AH108)),Data!X108*Constants!X$4,Data!X108*Constants!X$2)),"")</f>
        <v/>
      </c>
      <c r="Y108" t="str">
        <f>IF(ISNUMBER(Data!Y108),IF($AC108&gt;0,Data!Y108*Constants!Y$3,IF(ISNUMBER(SEARCH("PD",$AH108)),Data!Y108*Constants!Y$4,Data!Y108*Constants!Y$2)),"")</f>
        <v/>
      </c>
      <c r="Z108" t="str">
        <f>IF(ISNUMBER(Data!Z108),IF($AC108&gt;0,Data!Z108*Constants!Z$3,IF(ISNUMBER(SEARCH("PD",$AH108)),Data!Z108*Constants!Z$4,Data!Z108*Constants!Z$2)),"")</f>
        <v/>
      </c>
      <c r="AB108" t="str">
        <f>IF(ISNUMBER(Data!AB108),IF($AC108&gt;0,Data!AB108*Constants!AB$3,IF(ISNUMBER(SEARCH("PD",$AH108)),Data!AB108*Constants!AB$4,Data!AB108*Constants!AB$2)),"")</f>
        <v/>
      </c>
      <c r="AE108" t="str">
        <f>IF(ISNUMBER(Data!AE108),IF($AC108&gt;0,Data!AE108*Constants!AE$3,IF(ISNUMBER(SEARCH("PD",$AH108)),Data!AE108*Constants!AE$4,Data!AE108*Constants!AE$2)),"")</f>
        <v/>
      </c>
    </row>
    <row r="109" spans="1:49" ht="14.4" customHeight="1" x14ac:dyDescent="0.3">
      <c r="F109" t="str">
        <f>IF(ISNUMBER(Data!F109),IF($AC109&gt;0,Data!F109*Constants!F$3,IF(ISNUMBER(SEARCH("PD",$AH109)),Data!F109*Constants!F$4,Data!F109*Constants!F$2)),"")</f>
        <v/>
      </c>
      <c r="K109" t="str">
        <f>IF(ISNUMBER(Data!K109),IF($AC109&gt;0,Data!K109*Constants!K$3,IF(ISNUMBER(SEARCH("PD",$AH109)),Data!K109*Constants!K$4,Data!K109*Constants!K$2)),"")</f>
        <v/>
      </c>
      <c r="W109" t="str">
        <f>IF(ISNUMBER(Data!W109),IF($AC109&gt;0,Data!W109*Constants!W$3,IF(ISNUMBER(SEARCH("PD",$AH109)),Data!W109*Constants!W$4,Data!W109*Constants!W$2)),"")</f>
        <v/>
      </c>
      <c r="X109" t="str">
        <f>IF(ISNUMBER(Data!X109),IF($AC109&gt;0,Data!X109*Constants!X$3,IF(ISNUMBER(SEARCH("PD",$AH109)),Data!X109*Constants!X$4,Data!X109*Constants!X$2)),"")</f>
        <v/>
      </c>
      <c r="Y109" t="str">
        <f>IF(ISNUMBER(Data!Y109),IF($AC109&gt;0,Data!Y109*Constants!Y$3,IF(ISNUMBER(SEARCH("PD",$AH109)),Data!Y109*Constants!Y$4,Data!Y109*Constants!Y$2)),"")</f>
        <v/>
      </c>
      <c r="Z109" t="str">
        <f>IF(ISNUMBER(Data!Z109),IF($AC109&gt;0,Data!Z109*Constants!Z$3,IF(ISNUMBER(SEARCH("PD",$AH109)),Data!Z109*Constants!Z$4,Data!Z109*Constants!Z$2)),"")</f>
        <v/>
      </c>
      <c r="AB109" t="str">
        <f>IF(ISNUMBER(Data!AB109),IF($AC109&gt;0,Data!AB109*Constants!AB$3,IF(ISNUMBER(SEARCH("PD",$AH109)),Data!AB109*Constants!AB$4,Data!AB109*Constants!AB$2)),"")</f>
        <v/>
      </c>
      <c r="AE109" t="str">
        <f>IF(ISNUMBER(Data!AE109),IF($AC109&gt;0,Data!AE109*Constants!AE$3,IF(ISNUMBER(SEARCH("PD",$AH109)),Data!AE109*Constants!AE$4,Data!AE109*Constants!AE$2)),"")</f>
        <v/>
      </c>
      <c r="AW109">
        <v>31</v>
      </c>
    </row>
    <row r="110" spans="1:49" ht="14.4" customHeight="1" x14ac:dyDescent="0.3">
      <c r="F110" t="str">
        <f>IF(ISNUMBER(Data!F110),IF($AC110&gt;0,Data!F110*Constants!F$3,IF(ISNUMBER(SEARCH("PD",$AH110)),Data!F110*Constants!F$4,Data!F110*Constants!F$2)),"")</f>
        <v/>
      </c>
      <c r="K110" t="str">
        <f>IF(ISNUMBER(Data!K110),IF($AC110&gt;0,Data!K110*Constants!K$3,IF(ISNUMBER(SEARCH("PD",$AH110)),Data!K110*Constants!K$4,Data!K110*Constants!K$2)),"")</f>
        <v/>
      </c>
      <c r="W110" t="str">
        <f>IF(ISNUMBER(Data!W110),IF($AC110&gt;0,Data!W110*Constants!W$3,IF(ISNUMBER(SEARCH("PD",$AH110)),Data!W110*Constants!W$4,Data!W110*Constants!W$2)),"")</f>
        <v/>
      </c>
      <c r="X110" t="str">
        <f>IF(ISNUMBER(Data!X110),IF($AC110&gt;0,Data!X110*Constants!X$3,IF(ISNUMBER(SEARCH("PD",$AH110)),Data!X110*Constants!X$4,Data!X110*Constants!X$2)),"")</f>
        <v/>
      </c>
      <c r="Y110" t="str">
        <f>IF(ISNUMBER(Data!Y110),IF($AC110&gt;0,Data!Y110*Constants!Y$3,IF(ISNUMBER(SEARCH("PD",$AH110)),Data!Y110*Constants!Y$4,Data!Y110*Constants!Y$2)),"")</f>
        <v/>
      </c>
      <c r="Z110" t="str">
        <f>IF(ISNUMBER(Data!Z110),IF($AC110&gt;0,Data!Z110*Constants!Z$3,IF(ISNUMBER(SEARCH("PD",$AH110)),Data!Z110*Constants!Z$4,Data!Z110*Constants!Z$2)),"")</f>
        <v/>
      </c>
      <c r="AB110" t="str">
        <f>IF(ISNUMBER(Data!AB110),IF($AC110&gt;0,Data!AB110*Constants!AB$3,IF(ISNUMBER(SEARCH("PD",$AH110)),Data!AB110*Constants!AB$4,Data!AB110*Constants!AB$2)),"")</f>
        <v/>
      </c>
      <c r="AE110" t="str">
        <f>IF(ISNUMBER(Data!AE110),IF($AC110&gt;0,Data!AE110*Constants!AE$3,IF(ISNUMBER(SEARCH("PD",$AH110)),Data!AE110*Constants!AE$4,Data!AE110*Constants!AE$2)),"")</f>
        <v/>
      </c>
      <c r="AW110">
        <v>32</v>
      </c>
    </row>
    <row r="111" spans="1:49" ht="14.4" customHeight="1" x14ac:dyDescent="0.3">
      <c r="A111" t="s">
        <v>426</v>
      </c>
      <c r="B111" t="s">
        <v>427</v>
      </c>
      <c r="C111">
        <v>2</v>
      </c>
      <c r="E111">
        <v>1000</v>
      </c>
      <c r="F111">
        <f>IF(ISNUMBER(Data!F111),IF($AC111&gt;0,Data!F111*Constants!F$3,IF(ISNUMBER(SEARCH("PD",$AH111)),Data!F111*Constants!F$4,Data!F111*Constants!F$2)),"")</f>
        <v>1400</v>
      </c>
      <c r="G111">
        <v>0</v>
      </c>
      <c r="J111">
        <v>100</v>
      </c>
      <c r="K111">
        <f>IF(ISNUMBER(Data!K111),IF($AC111&gt;0,Data!K111*Constants!K$3,IF(ISNUMBER(SEARCH("PD",$AH111)),Data!K111*Constants!K$4,Data!K111*Constants!K$2)),"")</f>
        <v>15</v>
      </c>
      <c r="L111">
        <v>5</v>
      </c>
      <c r="P111" t="s">
        <v>152</v>
      </c>
      <c r="R111">
        <v>100</v>
      </c>
      <c r="S111">
        <v>0.5</v>
      </c>
      <c r="T111">
        <v>1</v>
      </c>
      <c r="W111" t="str">
        <f>IF(ISNUMBER(Data!W111),IF($AC111&gt;0,Data!W111*Constants!W$3,IF(ISNUMBER(SEARCH("PD",$AH111)),Data!W111*Constants!W$4,Data!W111*Constants!W$2)),"")</f>
        <v/>
      </c>
      <c r="X111" t="str">
        <f>IF(ISNUMBER(Data!X111),IF($AC111&gt;0,Data!X111*Constants!X$3,IF(ISNUMBER(SEARCH("PD",$AH111)),Data!X111*Constants!X$4,Data!X111*Constants!X$2)),"")</f>
        <v/>
      </c>
      <c r="Y111" t="str">
        <f>IF(ISNUMBER(Data!Y111),IF($AC111&gt;0,Data!Y111*Constants!Y$3,IF(ISNUMBER(SEARCH("PD",$AH111)),Data!Y111*Constants!Y$4,Data!Y111*Constants!Y$2)),"")</f>
        <v/>
      </c>
      <c r="Z111" t="str">
        <f>IF(ISNUMBER(Data!Z111),IF($AC111&gt;0,Data!Z111*Constants!Z$3,IF(ISNUMBER(SEARCH("PD",$AH111)),Data!Z111*Constants!Z$4,Data!Z111*Constants!Z$2)),"")</f>
        <v/>
      </c>
      <c r="AA111">
        <v>2400</v>
      </c>
      <c r="AB111" t="str">
        <f>IF(ISNUMBER(Data!AB111),IF($AC111&gt;0,Data!AB111*Constants!AB$3,IF(ISNUMBER(SEARCH("PD",$AH111)),Data!AB111*Constants!AB$4,Data!AB111*Constants!AB$2)),"")</f>
        <v/>
      </c>
      <c r="AE111" t="str">
        <f>IF(ISNUMBER(Data!AE111),IF($AC111&gt;0,Data!AE111*Constants!AE$3,IF(ISNUMBER(SEARCH("PD",$AH111)),Data!AE111*Constants!AE$4,Data!AE111*Constants!AE$2)),"")</f>
        <v/>
      </c>
      <c r="AH111" t="s">
        <v>65</v>
      </c>
      <c r="AW111">
        <v>33</v>
      </c>
    </row>
    <row r="112" spans="1:49" ht="14.4" customHeight="1" x14ac:dyDescent="0.3">
      <c r="F112" t="str">
        <f>IF(ISNUMBER(Data!F112),IF($AC112&gt;0,Data!F112*Constants!F$3,IF(ISNUMBER(SEARCH("PD",$AH112)),Data!F112*Constants!F$4,Data!F112*Constants!F$2)),"")</f>
        <v/>
      </c>
      <c r="K112" t="str">
        <f>IF(ISNUMBER(Data!K112),IF($AC112&gt;0,Data!K112*Constants!K$3,IF(ISNUMBER(SEARCH("PD",$AH112)),Data!K112*Constants!K$4,Data!K112*Constants!K$2)),"")</f>
        <v/>
      </c>
      <c r="W112" t="str">
        <f>IF(ISNUMBER(Data!W112),IF($AC112&gt;0,Data!W112*Constants!W$3,IF(ISNUMBER(SEARCH("PD",$AH112)),Data!W112*Constants!W$4,Data!W112*Constants!W$2)),"")</f>
        <v/>
      </c>
      <c r="X112" t="str">
        <f>IF(ISNUMBER(Data!X112),IF($AC112&gt;0,Data!X112*Constants!X$3,IF(ISNUMBER(SEARCH("PD",$AH112)),Data!X112*Constants!X$4,Data!X112*Constants!X$2)),"")</f>
        <v/>
      </c>
      <c r="Y112" t="str">
        <f>IF(ISNUMBER(Data!Y112),IF($AC112&gt;0,Data!Y112*Constants!Y$3,IF(ISNUMBER(SEARCH("PD",$AH112)),Data!Y112*Constants!Y$4,Data!Y112*Constants!Y$2)),"")</f>
        <v/>
      </c>
      <c r="Z112" t="str">
        <f>IF(ISNUMBER(Data!Z112),IF($AC112&gt;0,Data!Z112*Constants!Z$3,IF(ISNUMBER(SEARCH("PD",$AH112)),Data!Z112*Constants!Z$4,Data!Z112*Constants!Z$2)),"")</f>
        <v/>
      </c>
      <c r="AB112" t="str">
        <f>IF(ISNUMBER(Data!AB112),IF($AC112&gt;0,Data!AB112*Constants!AB$3,IF(ISNUMBER(SEARCH("PD",$AH112)),Data!AB112*Constants!AB$4,Data!AB112*Constants!AB$2)),"")</f>
        <v/>
      </c>
      <c r="AE112" t="str">
        <f>IF(ISNUMBER(Data!AE112),IF($AC112&gt;0,Data!AE112*Constants!AE$3,IF(ISNUMBER(SEARCH("PD",$AH112)),Data!AE112*Constants!AE$4,Data!AE112*Constants!AE$2)),"")</f>
        <v/>
      </c>
      <c r="AW112">
        <v>34</v>
      </c>
    </row>
    <row r="113" spans="1:49" ht="14.4" customHeight="1" x14ac:dyDescent="0.3">
      <c r="F113" t="str">
        <f>IF(ISNUMBER(Data!F113),IF($AC113&gt;0,Data!F113*Constants!F$3,IF(ISNUMBER(SEARCH("PD",$AH113)),Data!F113*Constants!F$4,Data!F113*Constants!F$2)),"")</f>
        <v/>
      </c>
      <c r="K113" t="str">
        <f>IF(ISNUMBER(Data!K113),IF($AC113&gt;0,Data!K113*Constants!K$3,IF(ISNUMBER(SEARCH("PD",$AH113)),Data!K113*Constants!K$4,Data!K113*Constants!K$2)),"")</f>
        <v/>
      </c>
      <c r="W113" t="str">
        <f>IF(ISNUMBER(Data!W113),IF($AC113&gt;0,Data!W113*Constants!W$3,IF(ISNUMBER(SEARCH("PD",$AH113)),Data!W113*Constants!W$4,Data!W113*Constants!W$2)),"")</f>
        <v/>
      </c>
      <c r="X113" t="str">
        <f>IF(ISNUMBER(Data!X113),IF($AC113&gt;0,Data!X113*Constants!X$3,IF(ISNUMBER(SEARCH("PD",$AH113)),Data!X113*Constants!X$4,Data!X113*Constants!X$2)),"")</f>
        <v/>
      </c>
      <c r="Y113" t="str">
        <f>IF(ISNUMBER(Data!Y113),IF($AC113&gt;0,Data!Y113*Constants!Y$3,IF(ISNUMBER(SEARCH("PD",$AH113)),Data!Y113*Constants!Y$4,Data!Y113*Constants!Y$2)),"")</f>
        <v/>
      </c>
      <c r="Z113" t="str">
        <f>IF(ISNUMBER(Data!Z113),IF($AC113&gt;0,Data!Z113*Constants!Z$3,IF(ISNUMBER(SEARCH("PD",$AH113)),Data!Z113*Constants!Z$4,Data!Z113*Constants!Z$2)),"")</f>
        <v/>
      </c>
      <c r="AB113" t="str">
        <f>IF(ISNUMBER(Data!AB113),IF($AC113&gt;0,Data!AB113*Constants!AB$3,IF(ISNUMBER(SEARCH("PD",$AH113)),Data!AB113*Constants!AB$4,Data!AB113*Constants!AB$2)),"")</f>
        <v/>
      </c>
      <c r="AE113" t="str">
        <f>IF(ISNUMBER(Data!AE113),IF($AC113&gt;0,Data!AE113*Constants!AE$3,IF(ISNUMBER(SEARCH("PD",$AH113)),Data!AE113*Constants!AE$4,Data!AE113*Constants!AE$2)),"")</f>
        <v/>
      </c>
      <c r="AW113">
        <v>35</v>
      </c>
    </row>
    <row r="114" spans="1:49" ht="14.4" customHeight="1" x14ac:dyDescent="0.3">
      <c r="A114" t="s">
        <v>428</v>
      </c>
      <c r="B114" t="s">
        <v>429</v>
      </c>
      <c r="F114">
        <f>IF(ISNUMBER(Data!F114),IF($AC114&gt;0,Data!F114*Constants!F$3,IF(ISNUMBER(SEARCH("PD",$AH114)),Data!F114*Constants!F$4,Data!F114*Constants!F$2)),"")</f>
        <v>800</v>
      </c>
      <c r="H114">
        <v>10</v>
      </c>
      <c r="I114">
        <v>100</v>
      </c>
      <c r="K114" t="str">
        <f>IF(ISNUMBER(Data!K114),IF($AC114&gt;0,Data!K114*Constants!K$3,IF(ISNUMBER(SEARCH("PD",$AH114)),Data!K114*Constants!K$4,Data!K114*Constants!K$2)),"")</f>
        <v/>
      </c>
      <c r="N114">
        <v>0</v>
      </c>
      <c r="P114" t="s">
        <v>152</v>
      </c>
      <c r="Q114">
        <v>0</v>
      </c>
      <c r="R114">
        <v>0</v>
      </c>
      <c r="S114">
        <v>0</v>
      </c>
      <c r="T114">
        <v>0.1</v>
      </c>
      <c r="U114">
        <v>10</v>
      </c>
      <c r="V114">
        <v>0.1</v>
      </c>
      <c r="W114">
        <f>IF(ISNUMBER(Data!W114),IF($AC114&gt;0,Data!W114*Constants!W$3,IF(ISNUMBER(SEARCH("PD",$AH114)),Data!W114*Constants!W$4,Data!W114*Constants!W$2)),"")</f>
        <v>30</v>
      </c>
      <c r="X114">
        <f>IF(ISNUMBER(Data!X114),IF($AC114&gt;0,Data!X114*Constants!X$3,IF(ISNUMBER(SEARCH("PD",$AH114)),Data!X114*Constants!X$4,Data!X114*Constants!X$2)),"")</f>
        <v>30</v>
      </c>
      <c r="Y114">
        <f>IF(ISNUMBER(Data!Y114),IF($AC114&gt;0,Data!Y114*Constants!Y$3,IF(ISNUMBER(SEARCH("PD",$AH114)),Data!Y114*Constants!Y$4,Data!Y114*Constants!Y$2)),"")</f>
        <v>0</v>
      </c>
      <c r="Z114">
        <f>IF(ISNUMBER(Data!Z114),IF($AC114&gt;0,Data!Z114*Constants!Z$3,IF(ISNUMBER(SEARCH("PD",$AH114)),Data!Z114*Constants!Z$4,Data!Z114*Constants!Z$2)),"")</f>
        <v>0</v>
      </c>
      <c r="AB114">
        <f>IF(ISNUMBER(Data!AB114),IF($AC114&gt;0,Data!AB114*Constants!AB$3,IF(ISNUMBER(SEARCH("PD",$AH114)),Data!AB114*Constants!AB$4,Data!AB114*Constants!AB$2)),"")</f>
        <v>600</v>
      </c>
      <c r="AC114">
        <f>IF(ISNUMBER(SEARCH("PD",BE114)),Data!AC114*4,Data!AC114*2)</f>
        <v>600</v>
      </c>
      <c r="AD114">
        <f>IF(ISNUMBER(SEARCH("PD",BF114)),Data!AD114*4,Data!AD114*2)</f>
        <v>6</v>
      </c>
      <c r="AE114">
        <f>IF(ISNUMBER(Data!AE114),IF($AC114&gt;0,Data!AE114*Constants!AE$3,IF(ISNUMBER(SEARCH("PD",$AH114)),Data!AE114*Constants!AE$4,Data!AE114*Constants!AE$2)),"")</f>
        <v>0.5</v>
      </c>
      <c r="AH114" t="s">
        <v>65</v>
      </c>
      <c r="AW114">
        <v>36</v>
      </c>
    </row>
    <row r="115" spans="1:49" ht="14.4" customHeight="1" x14ac:dyDescent="0.3">
      <c r="A115" t="s">
        <v>430</v>
      </c>
      <c r="B115" t="s">
        <v>431</v>
      </c>
      <c r="F115">
        <f>IF(ISNUMBER(Data!F115),IF($AC115&gt;0,Data!F115*Constants!F$3,IF(ISNUMBER(SEARCH("PD",$AH115)),Data!F115*Constants!F$4,Data!F115*Constants!F$2)),"")</f>
        <v>400</v>
      </c>
      <c r="H115">
        <v>10</v>
      </c>
      <c r="I115">
        <v>0</v>
      </c>
      <c r="K115" t="str">
        <f>IF(ISNUMBER(Data!K115),IF($AC115&gt;0,Data!K115*Constants!K$3,IF(ISNUMBER(SEARCH("PD",$AH115)),Data!K115*Constants!K$4,Data!K115*Constants!K$2)),"")</f>
        <v/>
      </c>
      <c r="N115">
        <v>0</v>
      </c>
      <c r="P115" t="s">
        <v>152</v>
      </c>
      <c r="Q115">
        <v>0</v>
      </c>
      <c r="R115">
        <v>0</v>
      </c>
      <c r="S115">
        <v>0</v>
      </c>
      <c r="T115">
        <v>0.1</v>
      </c>
      <c r="U115">
        <v>3</v>
      </c>
      <c r="V115">
        <v>0.4</v>
      </c>
      <c r="W115">
        <f>IF(ISNUMBER(Data!W115),IF($AC115&gt;0,Data!W115*Constants!W$3,IF(ISNUMBER(SEARCH("PD",$AH115)),Data!W115*Constants!W$4,Data!W115*Constants!W$2)),"")</f>
        <v>15</v>
      </c>
      <c r="X115">
        <f>IF(ISNUMBER(Data!X115),IF($AC115&gt;0,Data!X115*Constants!X$3,IF(ISNUMBER(SEARCH("PD",$AH115)),Data!X115*Constants!X$4,Data!X115*Constants!X$2)),"")</f>
        <v>15</v>
      </c>
      <c r="Y115">
        <f>IF(ISNUMBER(Data!Y115),IF($AC115&gt;0,Data!Y115*Constants!Y$3,IF(ISNUMBER(SEARCH("PD",$AH115)),Data!Y115*Constants!Y$4,Data!Y115*Constants!Y$2)),"")</f>
        <v>0</v>
      </c>
      <c r="Z115">
        <f>IF(ISNUMBER(Data!Z115),IF($AC115&gt;0,Data!Z115*Constants!Z$3,IF(ISNUMBER(SEARCH("PD",$AH115)),Data!Z115*Constants!Z$4,Data!Z115*Constants!Z$2)),"")</f>
        <v>0</v>
      </c>
      <c r="AB115">
        <f>IF(ISNUMBER(Data!AB115),IF($AC115&gt;0,Data!AB115*Constants!AB$3,IF(ISNUMBER(SEARCH("PD",$AH115)),Data!AB115*Constants!AB$4,Data!AB115*Constants!AB$2)),"")</f>
        <v>800</v>
      </c>
      <c r="AC115">
        <f>IF(ISNUMBER(SEARCH("PD",BE115)),Data!AC115*4,Data!AC115*2)</f>
        <v>200</v>
      </c>
      <c r="AD115">
        <f>IF(ISNUMBER(SEARCH("PD",BF115)),Data!AD115*4,Data!AD115*2)</f>
        <v>10</v>
      </c>
      <c r="AE115">
        <f>IF(ISNUMBER(Data!AE115),IF($AC115&gt;0,Data!AE115*Constants!AE$3,IF(ISNUMBER(SEARCH("PD",$AH115)),Data!AE115*Constants!AE$4,Data!AE115*Constants!AE$2)),"")</f>
        <v>250</v>
      </c>
      <c r="AH115" t="s">
        <v>65</v>
      </c>
      <c r="AW115">
        <v>37</v>
      </c>
    </row>
    <row r="116" spans="1:49" ht="14.4" customHeight="1" x14ac:dyDescent="0.3">
      <c r="A116" t="s">
        <v>432</v>
      </c>
      <c r="B116" t="s">
        <v>433</v>
      </c>
      <c r="F116">
        <f>IF(ISNUMBER(Data!F116),IF($AC116&gt;0,Data!F116*Constants!F$3,IF(ISNUMBER(SEARCH("PD",$AH116)),Data!F116*Constants!F$4,Data!F116*Constants!F$2)),"")</f>
        <v>400</v>
      </c>
      <c r="H116">
        <v>10</v>
      </c>
      <c r="I116">
        <v>0</v>
      </c>
      <c r="K116" t="str">
        <f>IF(ISNUMBER(Data!K116),IF($AC116&gt;0,Data!K116*Constants!K$3,IF(ISNUMBER(SEARCH("PD",$AH116)),Data!K116*Constants!K$4,Data!K116*Constants!K$2)),"")</f>
        <v/>
      </c>
      <c r="N116">
        <v>0</v>
      </c>
      <c r="P116" t="s">
        <v>152</v>
      </c>
      <c r="Q116">
        <v>0</v>
      </c>
      <c r="R116">
        <v>0</v>
      </c>
      <c r="S116">
        <v>0</v>
      </c>
      <c r="T116">
        <v>0.1</v>
      </c>
      <c r="U116">
        <v>1</v>
      </c>
      <c r="W116">
        <f>IF(ISNUMBER(Data!W116),IF($AC116&gt;0,Data!W116*Constants!W$3,IF(ISNUMBER(SEARCH("PD",$AH116)),Data!W116*Constants!W$4,Data!W116*Constants!W$2)),"")</f>
        <v>15</v>
      </c>
      <c r="X116">
        <f>IF(ISNUMBER(Data!X116),IF($AC116&gt;0,Data!X116*Constants!X$3,IF(ISNUMBER(SEARCH("PD",$AH116)),Data!X116*Constants!X$4,Data!X116*Constants!X$2)),"")</f>
        <v>15</v>
      </c>
      <c r="Y116">
        <f>IF(ISNUMBER(Data!Y116),IF($AC116&gt;0,Data!Y116*Constants!Y$3,IF(ISNUMBER(SEARCH("PD",$AH116)),Data!Y116*Constants!Y$4,Data!Y116*Constants!Y$2)),"")</f>
        <v>0</v>
      </c>
      <c r="Z116">
        <f>IF(ISNUMBER(Data!Z116),IF($AC116&gt;0,Data!Z116*Constants!Z$3,IF(ISNUMBER(SEARCH("PD",$AH116)),Data!Z116*Constants!Z$4,Data!Z116*Constants!Z$2)),"")</f>
        <v>0</v>
      </c>
      <c r="AB116">
        <f>IF(ISNUMBER(Data!AB116),IF($AC116&gt;0,Data!AB116*Constants!AB$3,IF(ISNUMBER(SEARCH("PD",$AH116)),Data!AB116*Constants!AB$4,Data!AB116*Constants!AB$2)),"")</f>
        <v>800</v>
      </c>
      <c r="AC116">
        <f>IF(ISNUMBER(SEARCH("PD",BE116)),Data!AC116*4,Data!AC116*2)</f>
        <v>200</v>
      </c>
      <c r="AD116">
        <f>IF(ISNUMBER(SEARCH("PD",BF116)),Data!AD116*4,Data!AD116*2)</f>
        <v>10</v>
      </c>
      <c r="AE116">
        <f>IF(ISNUMBER(Data!AE116),IF($AC116&gt;0,Data!AE116*Constants!AE$3,IF(ISNUMBER(SEARCH("PD",$AH116)),Data!AE116*Constants!AE$4,Data!AE116*Constants!AE$2)),"")</f>
        <v>250</v>
      </c>
      <c r="AH116" t="s">
        <v>65</v>
      </c>
      <c r="AW116">
        <v>37</v>
      </c>
    </row>
    <row r="117" spans="1:49" ht="14.4" customHeight="1" x14ac:dyDescent="0.3">
      <c r="A117" t="s">
        <v>434</v>
      </c>
      <c r="B117" t="s">
        <v>435</v>
      </c>
      <c r="F117">
        <f>IF(ISNUMBER(Data!F117),IF($AC117&gt;0,Data!F117*Constants!F$3,IF(ISNUMBER(SEARCH("PD",$AH117)),Data!F117*Constants!F$4,Data!F117*Constants!F$2)),"")</f>
        <v>1000</v>
      </c>
      <c r="H117">
        <v>10</v>
      </c>
      <c r="I117">
        <v>400</v>
      </c>
      <c r="K117" t="str">
        <f>IF(ISNUMBER(Data!K117),IF($AC117&gt;0,Data!K117*Constants!K$3,IF(ISNUMBER(SEARCH("PD",$AH117)),Data!K117*Constants!K$4,Data!K117*Constants!K$2)),"")</f>
        <v/>
      </c>
      <c r="N117">
        <v>0</v>
      </c>
      <c r="P117" t="s">
        <v>152</v>
      </c>
      <c r="Q117">
        <v>0</v>
      </c>
      <c r="R117">
        <v>0</v>
      </c>
      <c r="S117">
        <v>0</v>
      </c>
      <c r="T117">
        <v>0.1</v>
      </c>
      <c r="U117">
        <v>3</v>
      </c>
      <c r="V117">
        <v>0.1</v>
      </c>
      <c r="W117">
        <f>IF(ISNUMBER(Data!W117),IF($AC117&gt;0,Data!W117*Constants!W$3,IF(ISNUMBER(SEARCH("PD",$AH117)),Data!W117*Constants!W$4,Data!W117*Constants!W$2)),"")</f>
        <v>45</v>
      </c>
      <c r="X117">
        <f>IF(ISNUMBER(Data!X117),IF($AC117&gt;0,Data!X117*Constants!X$3,IF(ISNUMBER(SEARCH("PD",$AH117)),Data!X117*Constants!X$4,Data!X117*Constants!X$2)),"")</f>
        <v>45</v>
      </c>
      <c r="Y117">
        <f>IF(ISNUMBER(Data!Y117),IF($AC117&gt;0,Data!Y117*Constants!Y$3,IF(ISNUMBER(SEARCH("PD",$AH117)),Data!Y117*Constants!Y$4,Data!Y117*Constants!Y$2)),"")</f>
        <v>0</v>
      </c>
      <c r="Z117">
        <f>IF(ISNUMBER(Data!Z117),IF($AC117&gt;0,Data!Z117*Constants!Z$3,IF(ISNUMBER(SEARCH("PD",$AH117)),Data!Z117*Constants!Z$4,Data!Z117*Constants!Z$2)),"")</f>
        <v>0</v>
      </c>
      <c r="AB117">
        <f>IF(ISNUMBER(Data!AB117),IF($AC117&gt;0,Data!AB117*Constants!AB$3,IF(ISNUMBER(SEARCH("PD",$AH117)),Data!AB117*Constants!AB$4,Data!AB117*Constants!AB$2)),"")</f>
        <v>1600</v>
      </c>
      <c r="AC117">
        <f>IF(ISNUMBER(SEARCH("PD",BE117)),Data!AC117*4,Data!AC117*2)</f>
        <v>400</v>
      </c>
      <c r="AD117">
        <f>IF(ISNUMBER(SEARCH("PD",BF117)),Data!AD117*4,Data!AD117*2)</f>
        <v>14</v>
      </c>
      <c r="AE117">
        <f>IF(ISNUMBER(Data!AE117),IF($AC117&gt;0,Data!AE117*Constants!AE$3,IF(ISNUMBER(SEARCH("PD",$AH117)),Data!AE117*Constants!AE$4,Data!AE117*Constants!AE$2)),"")</f>
        <v>0.5</v>
      </c>
      <c r="AH117" t="s">
        <v>65</v>
      </c>
      <c r="AW117">
        <v>38</v>
      </c>
    </row>
    <row r="118" spans="1:49" ht="14.4" customHeight="1" x14ac:dyDescent="0.3">
      <c r="A118" t="s">
        <v>436</v>
      </c>
      <c r="B118" t="s">
        <v>437</v>
      </c>
      <c r="F118">
        <f>IF(ISNUMBER(Data!F118),IF($AC118&gt;0,Data!F118*Constants!F$3,IF(ISNUMBER(SEARCH("PD",$AH118)),Data!F118*Constants!F$4,Data!F118*Constants!F$2)),"")</f>
        <v>1000</v>
      </c>
      <c r="H118">
        <v>1</v>
      </c>
      <c r="I118">
        <v>1500</v>
      </c>
      <c r="K118" t="str">
        <f>IF(ISNUMBER(Data!K118),IF($AC118&gt;0,Data!K118*Constants!K$3,IF(ISNUMBER(SEARCH("PD",$AH118)),Data!K118*Constants!K$4,Data!K118*Constants!K$2)),"")</f>
        <v/>
      </c>
      <c r="N118">
        <v>0</v>
      </c>
      <c r="P118" t="s">
        <v>152</v>
      </c>
      <c r="Q118">
        <v>0</v>
      </c>
      <c r="R118">
        <v>0</v>
      </c>
      <c r="S118">
        <v>0</v>
      </c>
      <c r="T118">
        <v>0.1</v>
      </c>
      <c r="U118">
        <v>1</v>
      </c>
      <c r="W118">
        <f>IF(ISNUMBER(Data!W118),IF($AC118&gt;0,Data!W118*Constants!W$3,IF(ISNUMBER(SEARCH("PD",$AH118)),Data!W118*Constants!W$4,Data!W118*Constants!W$2)),"")</f>
        <v>15</v>
      </c>
      <c r="X118">
        <f>IF(ISNUMBER(Data!X118),IF($AC118&gt;0,Data!X118*Constants!X$3,IF(ISNUMBER(SEARCH("PD",$AH118)),Data!X118*Constants!X$4,Data!X118*Constants!X$2)),"")</f>
        <v>15</v>
      </c>
      <c r="Y118">
        <f>IF(ISNUMBER(Data!Y118),IF($AC118&gt;0,Data!Y118*Constants!Y$3,IF(ISNUMBER(SEARCH("PD",$AH118)),Data!Y118*Constants!Y$4,Data!Y118*Constants!Y$2)),"")</f>
        <v>0</v>
      </c>
      <c r="Z118">
        <f>IF(ISNUMBER(Data!Z118),IF($AC118&gt;0,Data!Z118*Constants!Z$3,IF(ISNUMBER(SEARCH("PD",$AH118)),Data!Z118*Constants!Z$4,Data!Z118*Constants!Z$2)),"")</f>
        <v>0</v>
      </c>
      <c r="AB118">
        <f>IF(ISNUMBER(Data!AB118),IF($AC118&gt;0,Data!AB118*Constants!AB$3,IF(ISNUMBER(SEARCH("PD",$AH118)),Data!AB118*Constants!AB$4,Data!AB118*Constants!AB$2)),"")</f>
        <v>1600</v>
      </c>
      <c r="AC118">
        <f>IF(ISNUMBER(SEARCH("PD",BE118)),Data!AC118*4,Data!AC118*2)</f>
        <v>400</v>
      </c>
      <c r="AD118">
        <f>IF(ISNUMBER(SEARCH("PD",BF118)),Data!AD118*4,Data!AD118*2)</f>
        <v>20000</v>
      </c>
      <c r="AE118">
        <f>IF(ISNUMBER(Data!AE118),IF($AC118&gt;0,Data!AE118*Constants!AE$3,IF(ISNUMBER(SEARCH("PD",$AH118)),Data!AE118*Constants!AE$4,Data!AE118*Constants!AE$2)),"")</f>
        <v>250</v>
      </c>
      <c r="AH118" t="s">
        <v>65</v>
      </c>
      <c r="AW118">
        <v>38.25</v>
      </c>
    </row>
    <row r="119" spans="1:49" ht="14.4" customHeight="1" x14ac:dyDescent="0.3">
      <c r="A119" t="s">
        <v>436</v>
      </c>
      <c r="B119" t="s">
        <v>438</v>
      </c>
      <c r="F119">
        <f>IF(ISNUMBER(Data!F119),IF($AC119&gt;0,Data!F119*Constants!F$3,IF(ISNUMBER(SEARCH("PD",$AH119)),Data!F119*Constants!F$4,Data!F119*Constants!F$2)),"")</f>
        <v>1000</v>
      </c>
      <c r="H119">
        <v>300</v>
      </c>
      <c r="I119">
        <v>1500</v>
      </c>
      <c r="K119" t="str">
        <f>IF(ISNUMBER(Data!K119),IF($AC119&gt;0,Data!K119*Constants!K$3,IF(ISNUMBER(SEARCH("PD",$AH119)),Data!K119*Constants!K$4,Data!K119*Constants!K$2)),"")</f>
        <v/>
      </c>
      <c r="N119">
        <v>0</v>
      </c>
      <c r="P119" t="s">
        <v>152</v>
      </c>
      <c r="Q119">
        <v>0</v>
      </c>
      <c r="R119">
        <v>0</v>
      </c>
      <c r="S119">
        <v>0</v>
      </c>
      <c r="T119">
        <v>0.1</v>
      </c>
      <c r="U119">
        <v>1</v>
      </c>
      <c r="W119">
        <f>IF(ISNUMBER(Data!W119),IF($AC119&gt;0,Data!W119*Constants!W$3,IF(ISNUMBER(SEARCH("PD",$AH119)),Data!W119*Constants!W$4,Data!W119*Constants!W$2)),"")</f>
        <v>15</v>
      </c>
      <c r="X119">
        <f>IF(ISNUMBER(Data!X119),IF($AC119&gt;0,Data!X119*Constants!X$3,IF(ISNUMBER(SEARCH("PD",$AH119)),Data!X119*Constants!X$4,Data!X119*Constants!X$2)),"")</f>
        <v>15</v>
      </c>
      <c r="Y119">
        <f>IF(ISNUMBER(Data!Y119),IF($AC119&gt;0,Data!Y119*Constants!Y$3,IF(ISNUMBER(SEARCH("PD",$AH119)),Data!Y119*Constants!Y$4,Data!Y119*Constants!Y$2)),"")</f>
        <v>0</v>
      </c>
      <c r="Z119">
        <f>IF(ISNUMBER(Data!Z119),IF($AC119&gt;0,Data!Z119*Constants!Z$3,IF(ISNUMBER(SEARCH("PD",$AH119)),Data!Z119*Constants!Z$4,Data!Z119*Constants!Z$2)),"")</f>
        <v>0</v>
      </c>
      <c r="AB119">
        <f>IF(ISNUMBER(Data!AB119),IF($AC119&gt;0,Data!AB119*Constants!AB$3,IF(ISNUMBER(SEARCH("PD",$AH119)),Data!AB119*Constants!AB$4,Data!AB119*Constants!AB$2)),"")</f>
        <v>1600</v>
      </c>
      <c r="AC119">
        <f>IF(ISNUMBER(SEARCH("PD",BE119)),Data!AC119*4,Data!AC119*2)</f>
        <v>400</v>
      </c>
      <c r="AD119">
        <f>IF(ISNUMBER(SEARCH("PD",BF119)),Data!AD119*4,Data!AD119*2)</f>
        <v>20000</v>
      </c>
      <c r="AE119">
        <f>IF(ISNUMBER(Data!AE119),IF($AC119&gt;0,Data!AE119*Constants!AE$3,IF(ISNUMBER(SEARCH("PD",$AH119)),Data!AE119*Constants!AE$4,Data!AE119*Constants!AE$2)),"")</f>
        <v>250</v>
      </c>
      <c r="AH119" t="s">
        <v>65</v>
      </c>
      <c r="AW119">
        <v>38.26</v>
      </c>
    </row>
    <row r="120" spans="1:49" ht="14.4" customHeight="1" x14ac:dyDescent="0.3">
      <c r="A120" t="s">
        <v>439</v>
      </c>
      <c r="B120" t="s">
        <v>440</v>
      </c>
      <c r="C120">
        <v>0</v>
      </c>
      <c r="E120">
        <v>200000</v>
      </c>
      <c r="F120">
        <f>IF(ISNUMBER(Data!F120),IF($AC120&gt;0,Data!F120*Constants!F$3,IF(ISNUMBER(SEARCH("PD",$AH120)),Data!F120*Constants!F$4,Data!F120*Constants!F$2)),"")</f>
        <v>2000</v>
      </c>
      <c r="H120">
        <v>2000</v>
      </c>
      <c r="J120">
        <v>25</v>
      </c>
      <c r="K120">
        <f>IF(ISNUMBER(Data!K120),IF($AC120&gt;0,Data!K120*Constants!K$3,IF(ISNUMBER(SEARCH("PD",$AH120)),Data!K120*Constants!K$4,Data!K120*Constants!K$2)),"")</f>
        <v>30</v>
      </c>
      <c r="L120">
        <v>12</v>
      </c>
      <c r="M120">
        <v>30</v>
      </c>
      <c r="P120" t="s">
        <v>60</v>
      </c>
      <c r="Q120">
        <v>0</v>
      </c>
      <c r="S120">
        <v>0</v>
      </c>
      <c r="T120">
        <v>3</v>
      </c>
      <c r="U120">
        <v>1</v>
      </c>
      <c r="W120">
        <f>IF(ISNUMBER(Data!W120),IF($AC120&gt;0,Data!W120*Constants!W$3,IF(ISNUMBER(SEARCH("PD",$AH120)),Data!W120*Constants!W$4,Data!W120*Constants!W$2)),"")</f>
        <v>0</v>
      </c>
      <c r="X120">
        <f>IF(ISNUMBER(Data!X120),IF($AC120&gt;0,Data!X120*Constants!X$3,IF(ISNUMBER(SEARCH("PD",$AH120)),Data!X120*Constants!X$4,Data!X120*Constants!X$2)),"")</f>
        <v>0</v>
      </c>
      <c r="Y120">
        <f>IF(ISNUMBER(Data!Y120),IF($AC120&gt;0,Data!Y120*Constants!Y$3,IF(ISNUMBER(SEARCH("PD",$AH120)),Data!Y120*Constants!Y$4,Data!Y120*Constants!Y$2)),"")</f>
        <v>0</v>
      </c>
      <c r="Z120">
        <f>IF(ISNUMBER(Data!Z120),IF($AC120&gt;0,Data!Z120*Constants!Z$3,IF(ISNUMBER(SEARCH("PD",$AH120)),Data!Z120*Constants!Z$4,Data!Z120*Constants!Z$2)),"")</f>
        <v>0</v>
      </c>
      <c r="AB120">
        <f>IF(ISNUMBER(Data!AB120),IF($AC120&gt;0,Data!AB120*Constants!AB$3,IF(ISNUMBER(SEARCH("PD",$AH120)),Data!AB120*Constants!AB$4,Data!AB120*Constants!AB$2)),"")</f>
        <v>200</v>
      </c>
      <c r="AC120">
        <f>IF(ISNUMBER(SEARCH("PD",BE120)),Data!AC120*4,Data!AC120*2)</f>
        <v>100</v>
      </c>
      <c r="AD120">
        <f>IF(ISNUMBER(SEARCH("PD",BF120)),Data!AD120*4,Data!AD120*2)</f>
        <v>40</v>
      </c>
      <c r="AE120">
        <f>IF(ISNUMBER(Data!AE120),IF($AC120&gt;0,Data!AE120*Constants!AE$3,IF(ISNUMBER(SEARCH("PD",$AH120)),Data!AE120*Constants!AE$4,Data!AE120*Constants!AE$2)),"")</f>
        <v>250</v>
      </c>
      <c r="AH120" t="s">
        <v>65</v>
      </c>
      <c r="AW120">
        <v>38.5</v>
      </c>
    </row>
    <row r="121" spans="1:49" ht="14.4" customHeight="1" x14ac:dyDescent="0.3">
      <c r="A121" t="s">
        <v>441</v>
      </c>
      <c r="B121" t="s">
        <v>442</v>
      </c>
      <c r="C121">
        <v>0</v>
      </c>
      <c r="E121">
        <v>200000</v>
      </c>
      <c r="F121">
        <f>IF(ISNUMBER(Data!F121),IF($AC121&gt;0,Data!F121*Constants!F$3,IF(ISNUMBER(SEARCH("PD",$AH121)),Data!F121*Constants!F$4,Data!F121*Constants!F$2)),"")</f>
        <v>2000</v>
      </c>
      <c r="H121">
        <v>2000</v>
      </c>
      <c r="J121">
        <v>25</v>
      </c>
      <c r="K121">
        <f>IF(ISNUMBER(Data!K121),IF($AC121&gt;0,Data!K121*Constants!K$3,IF(ISNUMBER(SEARCH("PD",$AH121)),Data!K121*Constants!K$4,Data!K121*Constants!K$2)),"")</f>
        <v>30</v>
      </c>
      <c r="L121">
        <v>12</v>
      </c>
      <c r="M121">
        <v>30</v>
      </c>
      <c r="P121" t="s">
        <v>60</v>
      </c>
      <c r="Q121">
        <v>0</v>
      </c>
      <c r="S121">
        <v>0</v>
      </c>
      <c r="T121">
        <v>3</v>
      </c>
      <c r="U121">
        <v>1</v>
      </c>
      <c r="W121">
        <f>IF(ISNUMBER(Data!W121),IF($AC121&gt;0,Data!W121*Constants!W$3,IF(ISNUMBER(SEARCH("PD",$AH121)),Data!W121*Constants!W$4,Data!W121*Constants!W$2)),"")</f>
        <v>0</v>
      </c>
      <c r="X121">
        <f>IF(ISNUMBER(Data!X121),IF($AC121&gt;0,Data!X121*Constants!X$3,IF(ISNUMBER(SEARCH("PD",$AH121)),Data!X121*Constants!X$4,Data!X121*Constants!X$2)),"")</f>
        <v>0</v>
      </c>
      <c r="Y121">
        <f>IF(ISNUMBER(Data!Y121),IF($AC121&gt;0,Data!Y121*Constants!Y$3,IF(ISNUMBER(SEARCH("PD",$AH121)),Data!Y121*Constants!Y$4,Data!Y121*Constants!Y$2)),"")</f>
        <v>0</v>
      </c>
      <c r="Z121">
        <f>IF(ISNUMBER(Data!Z121),IF($AC121&gt;0,Data!Z121*Constants!Z$3,IF(ISNUMBER(SEARCH("PD",$AH121)),Data!Z121*Constants!Z$4,Data!Z121*Constants!Z$2)),"")</f>
        <v>0</v>
      </c>
      <c r="AB121">
        <f>IF(ISNUMBER(Data!AB121),IF($AC121&gt;0,Data!AB121*Constants!AB$3,IF(ISNUMBER(SEARCH("PD",$AH121)),Data!AB121*Constants!AB$4,Data!AB121*Constants!AB$2)),"")</f>
        <v>200</v>
      </c>
      <c r="AC121">
        <f>IF(ISNUMBER(SEARCH("PD",BE121)),Data!AC121*4,Data!AC121*2)</f>
        <v>100</v>
      </c>
      <c r="AD121">
        <f>IF(ISNUMBER(SEARCH("PD",BF121)),Data!AD121*4,Data!AD121*2)</f>
        <v>40</v>
      </c>
      <c r="AE121">
        <f>IF(ISNUMBER(Data!AE121),IF($AC121&gt;0,Data!AE121*Constants!AE$3,IF(ISNUMBER(SEARCH("PD",$AH121)),Data!AE121*Constants!AE$4,Data!AE121*Constants!AE$2)),"")</f>
        <v>250</v>
      </c>
      <c r="AH121" t="s">
        <v>65</v>
      </c>
      <c r="AW121">
        <v>38.700000000000003</v>
      </c>
    </row>
    <row r="122" spans="1:49" ht="14.4" customHeight="1" x14ac:dyDescent="0.3">
      <c r="F122" t="str">
        <f>IF(ISNUMBER(Data!F122),IF($AC122&gt;0,Data!F122*Constants!F$3,IF(ISNUMBER(SEARCH("PD",$AH122)),Data!F122*Constants!F$4,Data!F122*Constants!F$2)),"")</f>
        <v/>
      </c>
      <c r="K122" t="str">
        <f>IF(ISNUMBER(Data!K122),IF($AC122&gt;0,Data!K122*Constants!K$3,IF(ISNUMBER(SEARCH("PD",$AH122)),Data!K122*Constants!K$4,Data!K122*Constants!K$2)),"")</f>
        <v/>
      </c>
      <c r="W122" t="str">
        <f>IF(ISNUMBER(Data!W122),IF($AC122&gt;0,Data!W122*Constants!W$3,IF(ISNUMBER(SEARCH("PD",$AH122)),Data!W122*Constants!W$4,Data!W122*Constants!W$2)),"")</f>
        <v/>
      </c>
      <c r="X122" t="str">
        <f>IF(ISNUMBER(Data!X122),IF($AC122&gt;0,Data!X122*Constants!X$3,IF(ISNUMBER(SEARCH("PD",$AH122)),Data!X122*Constants!X$4,Data!X122*Constants!X$2)),"")</f>
        <v/>
      </c>
      <c r="Y122" t="str">
        <f>IF(ISNUMBER(Data!Y122),IF($AC122&gt;0,Data!Y122*Constants!Y$3,IF(ISNUMBER(SEARCH("PD",$AH122)),Data!Y122*Constants!Y$4,Data!Y122*Constants!Y$2)),"")</f>
        <v/>
      </c>
      <c r="Z122" t="str">
        <f>IF(ISNUMBER(Data!Z122),IF($AC122&gt;0,Data!Z122*Constants!Z$3,IF(ISNUMBER(SEARCH("PD",$AH122)),Data!Z122*Constants!Z$4,Data!Z122*Constants!Z$2)),"")</f>
        <v/>
      </c>
      <c r="AB122" t="str">
        <f>IF(ISNUMBER(Data!AB122),IF($AC122&gt;0,Data!AB122*Constants!AB$3,IF(ISNUMBER(SEARCH("PD",$AH122)),Data!AB122*Constants!AB$4,Data!AB122*Constants!AB$2)),"")</f>
        <v/>
      </c>
      <c r="AE122" t="str">
        <f>IF(ISNUMBER(Data!AE122),IF($AC122&gt;0,Data!AE122*Constants!AE$3,IF(ISNUMBER(SEARCH("PD",$AH122)),Data!AE122*Constants!AE$4,Data!AE122*Constants!AE$2)),"")</f>
        <v/>
      </c>
      <c r="AW122">
        <v>39</v>
      </c>
    </row>
    <row r="123" spans="1:49" ht="14.4" customHeight="1" x14ac:dyDescent="0.3">
      <c r="A123" t="s">
        <v>443</v>
      </c>
      <c r="B123" t="s">
        <v>444</v>
      </c>
      <c r="C123">
        <v>0</v>
      </c>
      <c r="E123">
        <v>100000</v>
      </c>
      <c r="F123">
        <f>IF(ISNUMBER(Data!F123),IF($AC123&gt;0,Data!F123*Constants!F$3,IF(ISNUMBER(SEARCH("PD",$AH123)),Data!F123*Constants!F$4,Data!F123*Constants!F$2)),"")</f>
        <v>2000</v>
      </c>
      <c r="H123">
        <v>250</v>
      </c>
      <c r="J123">
        <v>0</v>
      </c>
      <c r="K123">
        <f>IF(ISNUMBER(Data!K123),IF($AC123&gt;0,Data!K123*Constants!K$3,IF(ISNUMBER(SEARCH("PD",$AH123)),Data!K123*Constants!K$4,Data!K123*Constants!K$2)),"")</f>
        <v>0</v>
      </c>
      <c r="M123">
        <v>20</v>
      </c>
      <c r="N123">
        <v>1</v>
      </c>
      <c r="P123" t="s">
        <v>152</v>
      </c>
      <c r="Q123">
        <v>150</v>
      </c>
      <c r="S123">
        <v>0</v>
      </c>
      <c r="T123">
        <v>0.2</v>
      </c>
      <c r="U123">
        <v>1</v>
      </c>
      <c r="W123">
        <f>IF(ISNUMBER(Data!W123),IF($AC123&gt;0,Data!W123*Constants!W$3,IF(ISNUMBER(SEARCH("PD",$AH123)),Data!W123*Constants!W$4,Data!W123*Constants!W$2)),"")</f>
        <v>0</v>
      </c>
      <c r="X123">
        <f>IF(ISNUMBER(Data!X123),IF($AC123&gt;0,Data!X123*Constants!X$3,IF(ISNUMBER(SEARCH("PD",$AH123)),Data!X123*Constants!X$4,Data!X123*Constants!X$2)),"")</f>
        <v>5</v>
      </c>
      <c r="Y123">
        <f>IF(ISNUMBER(Data!Y123),IF($AC123&gt;0,Data!Y123*Constants!Y$3,IF(ISNUMBER(SEARCH("PD",$AH123)),Data!Y123*Constants!Y$4,Data!Y123*Constants!Y$2)),"")</f>
        <v>1</v>
      </c>
      <c r="Z123">
        <f>IF(ISNUMBER(Data!Z123),IF($AC123&gt;0,Data!Z123*Constants!Z$3,IF(ISNUMBER(SEARCH("PD",$AH123)),Data!Z123*Constants!Z$4,Data!Z123*Constants!Z$2)),"")</f>
        <v>2.5</v>
      </c>
      <c r="AB123">
        <f>IF(ISNUMBER(Data!AB123),IF($AC123&gt;0,Data!AB123*Constants!AB$3,IF(ISNUMBER(SEARCH("PD",$AH123)),Data!AB123*Constants!AB$4,Data!AB123*Constants!AB$2)),"")</f>
        <v>2000</v>
      </c>
      <c r="AE123" t="str">
        <f>IF(ISNUMBER(Data!AE123),IF($AC123&gt;0,Data!AE123*Constants!AE$3,IF(ISNUMBER(SEARCH("PD",$AH123)),Data!AE123*Constants!AE$4,Data!AE123*Constants!AE$2)),"")</f>
        <v/>
      </c>
      <c r="AH123" t="s">
        <v>445</v>
      </c>
      <c r="AJ123" t="s">
        <v>446</v>
      </c>
      <c r="AM123" t="s">
        <v>103</v>
      </c>
      <c r="AW123">
        <v>40</v>
      </c>
    </row>
    <row r="124" spans="1:49" ht="14.4" customHeight="1" x14ac:dyDescent="0.3">
      <c r="F124" t="str">
        <f>IF(ISNUMBER(Data!F124),IF($AC124&gt;0,Data!F124*Constants!F$3,IF(ISNUMBER(SEARCH("PD",$AH124)),Data!F124*Constants!F$4,Data!F124*Constants!F$2)),"")</f>
        <v/>
      </c>
      <c r="AE124" t="str">
        <f>IF(ISNUMBER(Data!AE124),IF($AC124&gt;0,Data!AE124*Constants!AE$3,IF(ISNUMBER(SEARCH("PD",$AH124)),Data!AE124*Constants!AE$4,Data!AE124*Constants!AE$2)),"")</f>
        <v/>
      </c>
      <c r="AW124">
        <v>41</v>
      </c>
    </row>
    <row r="125" spans="1:49" ht="14.4" customHeight="1" x14ac:dyDescent="0.3">
      <c r="F125" t="str">
        <f>IF(ISNUMBER(Data!F125),IF($AC125&gt;0,Data!F125*Constants!F$3,IF(ISNUMBER(SEARCH("PD",$AH125)),Data!F125*Constants!F$4,Data!F125*Constants!F$2)),"")</f>
        <v/>
      </c>
      <c r="AE125" t="str">
        <f>IF(ISNUMBER(Data!AE125),IF($AC125&gt;0,Data!AE125*Constants!AE$3,IF(ISNUMBER(SEARCH("PD",$AH125)),Data!AE125*Constants!AE$4,Data!AE125*Constants!AE$2)),"")</f>
        <v/>
      </c>
      <c r="AW125">
        <v>42</v>
      </c>
    </row>
    <row r="126" spans="1:49" ht="14.4" customHeight="1" x14ac:dyDescent="0.3">
      <c r="A126" t="s">
        <v>447</v>
      </c>
      <c r="B126" t="s">
        <v>448</v>
      </c>
      <c r="F126" t="str">
        <f>IF(ISNUMBER(Data!F126),IF($AC126&gt;0,Data!F126*Constants!F$3,IF(ISNUMBER(SEARCH("PD",$AH126)),Data!F126*Constants!F$4,Data!F126*Constants!F$2)),"")</f>
        <v/>
      </c>
      <c r="AE126" t="str">
        <f>IF(ISNUMBER(Data!AE126),IF($AC126&gt;0,Data!AE126*Constants!AE$3,IF(ISNUMBER(SEARCH("PD",$AH126)),Data!AE126*Constants!AE$4,Data!AE126*Constants!AE$2)),"")</f>
        <v/>
      </c>
      <c r="AH126" t="s">
        <v>65</v>
      </c>
      <c r="AW126">
        <v>43</v>
      </c>
    </row>
    <row r="127" spans="1:49" ht="14.4" customHeight="1" x14ac:dyDescent="0.3">
      <c r="A127" t="s">
        <v>449</v>
      </c>
      <c r="B127" t="s">
        <v>450</v>
      </c>
      <c r="F127" t="str">
        <f>IF(ISNUMBER(Data!F127),IF($AC127&gt;0,Data!F127*Constants!F$3,IF(ISNUMBER(SEARCH("PD",$AH127)),Data!F127*Constants!F$4,Data!F127*Constants!F$2)),"")</f>
        <v/>
      </c>
      <c r="AE127" t="str">
        <f>IF(ISNUMBER(Data!AE127),IF($AC127&gt;0,Data!AE127*Constants!AE$3,IF(ISNUMBER(SEARCH("PD",$AH127)),Data!AE127*Constants!AE$4,Data!AE127*Constants!AE$2)),"")</f>
        <v/>
      </c>
      <c r="AH127" t="s">
        <v>65</v>
      </c>
      <c r="AW127">
        <v>44</v>
      </c>
    </row>
    <row r="128" spans="1:49" ht="14.4" customHeight="1" x14ac:dyDescent="0.3">
      <c r="A128" t="s">
        <v>451</v>
      </c>
      <c r="B128" t="s">
        <v>452</v>
      </c>
      <c r="F128" t="str">
        <f>IF(ISNUMBER(Data!F128),IF($AC128&gt;0,Data!F128*Constants!F$3,IF(ISNUMBER(SEARCH("PD",$AH128)),Data!F128*Constants!F$4,Data!F128*Constants!F$2)),"")</f>
        <v/>
      </c>
      <c r="AE128" t="str">
        <f>IF(ISNUMBER(Data!AE128),IF($AC128&gt;0,Data!AE128*Constants!AE$3,IF(ISNUMBER(SEARCH("PD",$AH128)),Data!AE128*Constants!AE$4,Data!AE128*Constants!AE$2)),"")</f>
        <v/>
      </c>
      <c r="AH128" t="s">
        <v>65</v>
      </c>
      <c r="AW128">
        <v>45</v>
      </c>
    </row>
    <row r="129" spans="1:49" ht="14.4" customHeight="1" x14ac:dyDescent="0.3">
      <c r="A129" t="s">
        <v>453</v>
      </c>
      <c r="B129" t="s">
        <v>454</v>
      </c>
      <c r="F129" t="str">
        <f>IF(ISNUMBER(Data!F129),IF($AC129&gt;0,Data!F129*Constants!F$3,IF(ISNUMBER(SEARCH("PD",$AH129)),Data!F129*Constants!F$4,Data!F129*Constants!F$2)),"")</f>
        <v/>
      </c>
      <c r="AE129" t="str">
        <f>IF(ISNUMBER(Data!AE129),IF($AC129&gt;0,Data!AE129*Constants!AE$3,IF(ISNUMBER(SEARCH("PD",$AH129)),Data!AE129*Constants!AE$4,Data!AE129*Constants!AE$2)),"")</f>
        <v/>
      </c>
      <c r="AH129" t="s">
        <v>65</v>
      </c>
      <c r="AW129">
        <v>46</v>
      </c>
    </row>
    <row r="130" spans="1:49" ht="14.4" customHeight="1" x14ac:dyDescent="0.3">
      <c r="A130" t="s">
        <v>455</v>
      </c>
      <c r="B130" t="s">
        <v>456</v>
      </c>
      <c r="F130" t="str">
        <f>IF(ISNUMBER(Data!F130),IF($AC130&gt;0,Data!F130*Constants!F$3,IF(ISNUMBER(SEARCH("PD",$AH130)),Data!F130*Constants!F$4,Data!F130*Constants!F$2)),"")</f>
        <v/>
      </c>
      <c r="AE130" t="str">
        <f>IF(ISNUMBER(Data!AE130),IF($AC130&gt;0,Data!AE130*Constants!AE$3,IF(ISNUMBER(SEARCH("PD",$AH130)),Data!AE130*Constants!AE$4,Data!AE130*Constants!AE$2)),"")</f>
        <v/>
      </c>
      <c r="AH130" t="s">
        <v>65</v>
      </c>
      <c r="AW130">
        <v>47</v>
      </c>
    </row>
    <row r="131" spans="1:49" ht="14.4" customHeight="1" x14ac:dyDescent="0.3">
      <c r="AW131">
        <v>48</v>
      </c>
    </row>
    <row r="132" spans="1:49" ht="14.4" customHeight="1" x14ac:dyDescent="0.3">
      <c r="AW132">
        <v>49</v>
      </c>
    </row>
    <row r="133" spans="1:49" ht="14.4" customHeight="1" x14ac:dyDescent="0.3">
      <c r="AW133">
        <v>50</v>
      </c>
    </row>
    <row r="134" spans="1:49" ht="14.4" customHeight="1" x14ac:dyDescent="0.3">
      <c r="AW134">
        <v>51</v>
      </c>
    </row>
    <row r="135" spans="1:49" ht="14.4" customHeight="1" x14ac:dyDescent="0.3">
      <c r="AW135">
        <v>52</v>
      </c>
    </row>
    <row r="136" spans="1:49" ht="14.4" customHeight="1" x14ac:dyDescent="0.3">
      <c r="AW136">
        <v>53</v>
      </c>
    </row>
    <row r="137" spans="1:49" ht="14.4" customHeight="1" x14ac:dyDescent="0.3">
      <c r="AW137">
        <v>54</v>
      </c>
    </row>
    <row r="138" spans="1:49" ht="14.4" customHeight="1" x14ac:dyDescent="0.3">
      <c r="AW138">
        <v>55</v>
      </c>
    </row>
    <row r="139" spans="1:49" ht="14.4" customHeight="1" x14ac:dyDescent="0.3">
      <c r="AW139">
        <v>56</v>
      </c>
    </row>
    <row r="140" spans="1:49" ht="14.4" customHeight="1" x14ac:dyDescent="0.3">
      <c r="AW140">
        <v>57</v>
      </c>
    </row>
    <row r="141" spans="1:49" ht="14.4" customHeight="1" x14ac:dyDescent="0.3">
      <c r="AW141">
        <v>58</v>
      </c>
    </row>
    <row r="142" spans="1:49" ht="14.4" customHeight="1" x14ac:dyDescent="0.3">
      <c r="AW142">
        <v>59</v>
      </c>
    </row>
    <row r="143" spans="1:49" ht="14.4" customHeight="1" x14ac:dyDescent="0.3">
      <c r="AW143">
        <v>60</v>
      </c>
    </row>
    <row r="144" spans="1:49" ht="14.4" customHeight="1" x14ac:dyDescent="0.3">
      <c r="AW144">
        <v>61</v>
      </c>
    </row>
    <row r="145" spans="49:49" ht="14.4" customHeight="1" x14ac:dyDescent="0.3">
      <c r="AW145">
        <v>62</v>
      </c>
    </row>
    <row r="146" spans="49:49" ht="14.4" customHeight="1" x14ac:dyDescent="0.3">
      <c r="AW146">
        <v>63</v>
      </c>
    </row>
    <row r="147" spans="49:49" ht="14.4" customHeight="1" x14ac:dyDescent="0.3">
      <c r="AW147">
        <v>64</v>
      </c>
    </row>
    <row r="148" spans="49:49" ht="14.4" customHeight="1" x14ac:dyDescent="0.3">
      <c r="AW148">
        <v>65</v>
      </c>
    </row>
    <row r="149" spans="49:49" ht="14.4" customHeight="1" x14ac:dyDescent="0.3">
      <c r="AW149">
        <v>66</v>
      </c>
    </row>
    <row r="150" spans="49:49" ht="14.4" customHeight="1" x14ac:dyDescent="0.3">
      <c r="AW150">
        <v>67</v>
      </c>
    </row>
    <row r="151" spans="49:49" ht="14.4" customHeight="1" x14ac:dyDescent="0.3">
      <c r="AW151">
        <v>68</v>
      </c>
    </row>
    <row r="152" spans="49:49" ht="14.4" customHeight="1" x14ac:dyDescent="0.3">
      <c r="AW152">
        <v>69</v>
      </c>
    </row>
    <row r="153" spans="49:49" ht="14.4" customHeight="1" x14ac:dyDescent="0.3">
      <c r="AW153">
        <v>70</v>
      </c>
    </row>
    <row r="154" spans="49:49" ht="14.4" customHeight="1" x14ac:dyDescent="0.3">
      <c r="AW154">
        <v>71</v>
      </c>
    </row>
    <row r="155" spans="49:49" ht="14.4" customHeight="1" x14ac:dyDescent="0.3">
      <c r="AW155">
        <v>72</v>
      </c>
    </row>
    <row r="156" spans="49:49" ht="14.4" customHeight="1" x14ac:dyDescent="0.3">
      <c r="AW156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abSelected="1" topLeftCell="P1" workbookViewId="0">
      <selection activeCell="Y22" sqref="Y22"/>
    </sheetView>
  </sheetViews>
  <sheetFormatPr defaultRowHeight="13.8" customHeight="1" x14ac:dyDescent="0.3"/>
  <sheetData>
    <row r="1" spans="1:49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t="13.8" customHeight="1" x14ac:dyDescent="0.3">
      <c r="A2" t="s">
        <v>49</v>
      </c>
      <c r="B2" t="s">
        <v>50</v>
      </c>
      <c r="C2">
        <v>0</v>
      </c>
      <c r="E2">
        <v>100</v>
      </c>
      <c r="F2">
        <v>300</v>
      </c>
      <c r="H2">
        <v>25</v>
      </c>
      <c r="J2">
        <v>1</v>
      </c>
      <c r="K2">
        <v>50</v>
      </c>
      <c r="L2">
        <v>3</v>
      </c>
      <c r="P2" t="s">
        <v>51</v>
      </c>
      <c r="Q2">
        <v>3</v>
      </c>
      <c r="S2">
        <v>0</v>
      </c>
      <c r="T2">
        <v>0.4</v>
      </c>
      <c r="U2">
        <v>5</v>
      </c>
      <c r="V2">
        <v>0.1</v>
      </c>
      <c r="W2">
        <v>0</v>
      </c>
      <c r="X2">
        <v>5</v>
      </c>
      <c r="Y2">
        <v>1</v>
      </c>
      <c r="Z2">
        <v>15</v>
      </c>
      <c r="AB2">
        <v>600</v>
      </c>
      <c r="AE2">
        <v>10</v>
      </c>
      <c r="AH2" t="s">
        <v>52</v>
      </c>
      <c r="AI2" t="s">
        <v>53</v>
      </c>
      <c r="AM2" t="s">
        <v>54</v>
      </c>
      <c r="AW2">
        <v>0.5</v>
      </c>
    </row>
    <row r="3" spans="1:49" ht="13.8" customHeight="1" x14ac:dyDescent="0.3">
      <c r="A3" t="s">
        <v>55</v>
      </c>
      <c r="B3" t="s">
        <v>56</v>
      </c>
      <c r="C3">
        <v>2</v>
      </c>
      <c r="E3">
        <v>400</v>
      </c>
      <c r="F3">
        <v>300</v>
      </c>
      <c r="H3">
        <v>25</v>
      </c>
      <c r="J3">
        <v>1</v>
      </c>
      <c r="K3">
        <v>50</v>
      </c>
      <c r="L3">
        <v>5</v>
      </c>
      <c r="P3" t="s">
        <v>51</v>
      </c>
      <c r="Q3">
        <v>3</v>
      </c>
      <c r="S3">
        <v>0</v>
      </c>
      <c r="T3">
        <v>0.2</v>
      </c>
      <c r="U3">
        <v>5</v>
      </c>
      <c r="V3">
        <v>0.1</v>
      </c>
      <c r="W3">
        <v>0</v>
      </c>
      <c r="X3">
        <v>5</v>
      </c>
      <c r="Y3">
        <v>1</v>
      </c>
      <c r="Z3">
        <v>15</v>
      </c>
      <c r="AB3">
        <v>600</v>
      </c>
      <c r="AE3">
        <v>10</v>
      </c>
      <c r="AH3" t="s">
        <v>52</v>
      </c>
      <c r="AI3" t="s">
        <v>57</v>
      </c>
      <c r="AM3" t="s">
        <v>54</v>
      </c>
      <c r="AW3">
        <v>0.7</v>
      </c>
    </row>
    <row r="4" spans="1:49" ht="13.8" customHeight="1" x14ac:dyDescent="0.3">
      <c r="A4" t="s">
        <v>58</v>
      </c>
      <c r="B4" t="s">
        <v>59</v>
      </c>
      <c r="C4">
        <v>0</v>
      </c>
      <c r="E4">
        <v>75</v>
      </c>
      <c r="F4">
        <v>600</v>
      </c>
      <c r="H4">
        <v>75</v>
      </c>
      <c r="J4">
        <v>4</v>
      </c>
      <c r="K4">
        <v>30</v>
      </c>
      <c r="L4">
        <v>2</v>
      </c>
      <c r="P4" t="s">
        <v>60</v>
      </c>
      <c r="Q4">
        <v>50</v>
      </c>
      <c r="S4">
        <v>0</v>
      </c>
      <c r="T4">
        <v>1</v>
      </c>
      <c r="U4">
        <v>1</v>
      </c>
      <c r="W4">
        <v>0</v>
      </c>
      <c r="X4">
        <v>15</v>
      </c>
      <c r="Y4">
        <v>3</v>
      </c>
      <c r="Z4">
        <v>10</v>
      </c>
      <c r="AB4">
        <v>500</v>
      </c>
      <c r="AE4">
        <v>10</v>
      </c>
      <c r="AI4" t="s">
        <v>61</v>
      </c>
      <c r="AM4" t="s">
        <v>62</v>
      </c>
      <c r="AW4">
        <v>0.75</v>
      </c>
    </row>
    <row r="5" spans="1:49" ht="13.8" customHeight="1" x14ac:dyDescent="0.3">
      <c r="A5" t="s">
        <v>63</v>
      </c>
      <c r="B5" t="s">
        <v>64</v>
      </c>
      <c r="C5">
        <v>0</v>
      </c>
      <c r="E5">
        <v>75</v>
      </c>
      <c r="F5">
        <v>400</v>
      </c>
      <c r="H5">
        <v>75</v>
      </c>
      <c r="J5">
        <v>4</v>
      </c>
      <c r="K5">
        <v>30</v>
      </c>
      <c r="L5">
        <v>2</v>
      </c>
      <c r="P5" t="s">
        <v>60</v>
      </c>
      <c r="Q5">
        <v>50</v>
      </c>
      <c r="S5">
        <v>0</v>
      </c>
      <c r="T5">
        <v>2</v>
      </c>
      <c r="U5">
        <v>1</v>
      </c>
      <c r="W5">
        <v>0</v>
      </c>
      <c r="X5">
        <v>15</v>
      </c>
      <c r="Y5">
        <v>3</v>
      </c>
      <c r="Z5">
        <v>10</v>
      </c>
      <c r="AB5">
        <v>500</v>
      </c>
      <c r="AE5">
        <v>10</v>
      </c>
      <c r="AH5" t="s">
        <v>65</v>
      </c>
      <c r="AI5" t="s">
        <v>66</v>
      </c>
      <c r="AM5" t="s">
        <v>62</v>
      </c>
      <c r="AW5">
        <v>0.8</v>
      </c>
    </row>
    <row r="6" spans="1:49" ht="13.8" customHeight="1" x14ac:dyDescent="0.3">
      <c r="A6" t="s">
        <v>67</v>
      </c>
      <c r="B6" t="s">
        <v>68</v>
      </c>
      <c r="C6">
        <v>1</v>
      </c>
      <c r="E6">
        <v>200</v>
      </c>
      <c r="F6">
        <v>250</v>
      </c>
      <c r="H6">
        <v>25</v>
      </c>
      <c r="J6">
        <v>1</v>
      </c>
      <c r="K6">
        <v>75</v>
      </c>
      <c r="L6">
        <v>4</v>
      </c>
      <c r="P6" t="s">
        <v>69</v>
      </c>
      <c r="Q6">
        <v>1</v>
      </c>
      <c r="S6">
        <v>0</v>
      </c>
      <c r="T6">
        <v>0.05</v>
      </c>
      <c r="U6">
        <v>1</v>
      </c>
      <c r="W6">
        <v>0</v>
      </c>
      <c r="X6">
        <v>15</v>
      </c>
      <c r="Y6">
        <v>1</v>
      </c>
      <c r="Z6">
        <v>15</v>
      </c>
      <c r="AB6">
        <v>800</v>
      </c>
      <c r="AE6">
        <v>10</v>
      </c>
      <c r="AH6" t="s">
        <v>52</v>
      </c>
      <c r="AI6" t="s">
        <v>70</v>
      </c>
      <c r="AM6" t="s">
        <v>54</v>
      </c>
      <c r="AW6">
        <v>1</v>
      </c>
    </row>
    <row r="7" spans="1:49" ht="13.8" customHeight="1" x14ac:dyDescent="0.3">
      <c r="A7" t="s">
        <v>71</v>
      </c>
      <c r="B7" t="s">
        <v>72</v>
      </c>
      <c r="C7">
        <v>0</v>
      </c>
      <c r="E7">
        <v>125</v>
      </c>
      <c r="F7">
        <v>600</v>
      </c>
      <c r="H7">
        <v>50</v>
      </c>
      <c r="J7">
        <v>3</v>
      </c>
      <c r="K7">
        <v>20</v>
      </c>
      <c r="L7">
        <v>4</v>
      </c>
      <c r="P7" t="s">
        <v>51</v>
      </c>
      <c r="Q7">
        <v>50</v>
      </c>
      <c r="S7">
        <v>0</v>
      </c>
      <c r="T7">
        <v>0.5</v>
      </c>
      <c r="U7">
        <v>1</v>
      </c>
      <c r="W7">
        <v>0</v>
      </c>
      <c r="X7">
        <v>8</v>
      </c>
      <c r="Y7">
        <v>2</v>
      </c>
      <c r="Z7">
        <v>15</v>
      </c>
      <c r="AB7">
        <v>800</v>
      </c>
      <c r="AE7">
        <v>20</v>
      </c>
      <c r="AI7" t="s">
        <v>73</v>
      </c>
      <c r="AM7" t="s">
        <v>74</v>
      </c>
      <c r="AW7">
        <v>2</v>
      </c>
    </row>
    <row r="8" spans="1:49" ht="13.8" customHeight="1" x14ac:dyDescent="0.3">
      <c r="A8" t="s">
        <v>75</v>
      </c>
      <c r="B8" t="s">
        <v>76</v>
      </c>
      <c r="C8">
        <v>1</v>
      </c>
      <c r="E8">
        <v>300</v>
      </c>
      <c r="F8">
        <v>600</v>
      </c>
      <c r="H8">
        <v>50</v>
      </c>
      <c r="J8">
        <v>3</v>
      </c>
      <c r="K8">
        <v>20</v>
      </c>
      <c r="L8">
        <v>5</v>
      </c>
      <c r="P8" t="s">
        <v>51</v>
      </c>
      <c r="Q8">
        <v>50</v>
      </c>
      <c r="S8">
        <v>0</v>
      </c>
      <c r="T8">
        <v>0.6</v>
      </c>
      <c r="U8">
        <v>2</v>
      </c>
      <c r="V8">
        <v>0.1</v>
      </c>
      <c r="W8">
        <v>0</v>
      </c>
      <c r="X8">
        <v>20</v>
      </c>
      <c r="Y8">
        <v>3</v>
      </c>
      <c r="Z8">
        <v>9</v>
      </c>
      <c r="AB8">
        <v>800</v>
      </c>
      <c r="AE8">
        <v>20</v>
      </c>
      <c r="AI8" t="s">
        <v>77</v>
      </c>
      <c r="AM8" t="s">
        <v>74</v>
      </c>
      <c r="AW8">
        <v>2.5</v>
      </c>
    </row>
    <row r="9" spans="1:49" ht="13.8" customHeight="1" x14ac:dyDescent="0.3">
      <c r="A9" t="s">
        <v>78</v>
      </c>
      <c r="B9" t="s">
        <v>79</v>
      </c>
      <c r="C9">
        <v>1</v>
      </c>
      <c r="E9">
        <v>300</v>
      </c>
      <c r="F9">
        <v>600</v>
      </c>
      <c r="H9">
        <v>40</v>
      </c>
      <c r="J9">
        <v>3</v>
      </c>
      <c r="K9">
        <v>40</v>
      </c>
      <c r="L9">
        <v>5</v>
      </c>
      <c r="P9" t="s">
        <v>60</v>
      </c>
      <c r="Q9">
        <v>40</v>
      </c>
      <c r="S9">
        <v>0</v>
      </c>
      <c r="T9">
        <v>0.25</v>
      </c>
      <c r="U9">
        <v>1</v>
      </c>
      <c r="W9">
        <v>0</v>
      </c>
      <c r="X9">
        <v>5</v>
      </c>
      <c r="Y9">
        <v>1</v>
      </c>
      <c r="Z9">
        <v>5</v>
      </c>
      <c r="AB9">
        <v>800</v>
      </c>
      <c r="AE9">
        <v>30</v>
      </c>
      <c r="AI9" t="s">
        <v>80</v>
      </c>
      <c r="AM9" t="s">
        <v>62</v>
      </c>
      <c r="AW9">
        <v>3</v>
      </c>
    </row>
    <row r="10" spans="1:49" ht="13.8" customHeight="1" x14ac:dyDescent="0.3">
      <c r="A10" t="s">
        <v>81</v>
      </c>
      <c r="B10" t="s">
        <v>82</v>
      </c>
      <c r="C10">
        <v>0</v>
      </c>
      <c r="E10">
        <v>100</v>
      </c>
      <c r="F10">
        <v>500</v>
      </c>
      <c r="H10">
        <v>500</v>
      </c>
      <c r="J10">
        <v>10</v>
      </c>
      <c r="K10">
        <v>0</v>
      </c>
      <c r="L10">
        <v>1</v>
      </c>
      <c r="M10">
        <v>2</v>
      </c>
      <c r="N10">
        <v>0.1</v>
      </c>
      <c r="P10" t="s">
        <v>69</v>
      </c>
      <c r="Q10">
        <v>0</v>
      </c>
      <c r="S10">
        <v>0</v>
      </c>
      <c r="T10">
        <v>1</v>
      </c>
      <c r="U10">
        <v>1</v>
      </c>
      <c r="W10">
        <v>0</v>
      </c>
      <c r="X10">
        <v>0</v>
      </c>
      <c r="Y10">
        <v>0</v>
      </c>
      <c r="Z10">
        <v>0</v>
      </c>
      <c r="AB10">
        <v>50</v>
      </c>
      <c r="AC10">
        <v>20</v>
      </c>
      <c r="AD10">
        <v>7</v>
      </c>
      <c r="AE10">
        <v>150</v>
      </c>
      <c r="AH10" t="s">
        <v>83</v>
      </c>
      <c r="AI10" t="s">
        <v>84</v>
      </c>
      <c r="AM10" t="s">
        <v>85</v>
      </c>
      <c r="AV10" t="b">
        <v>1</v>
      </c>
      <c r="AW10">
        <v>3.2</v>
      </c>
    </row>
    <row r="11" spans="1:49" ht="13.8" customHeight="1" x14ac:dyDescent="0.3">
      <c r="A11" t="s">
        <v>86</v>
      </c>
      <c r="B11" t="s">
        <v>87</v>
      </c>
      <c r="C11">
        <v>2</v>
      </c>
      <c r="E11">
        <v>350</v>
      </c>
      <c r="F11">
        <v>1500</v>
      </c>
      <c r="H11">
        <v>300</v>
      </c>
      <c r="J11">
        <v>30</v>
      </c>
      <c r="K11">
        <v>15</v>
      </c>
      <c r="L11">
        <v>5</v>
      </c>
      <c r="M11">
        <v>30</v>
      </c>
      <c r="P11" t="s">
        <v>60</v>
      </c>
      <c r="Q11">
        <v>0</v>
      </c>
      <c r="S11">
        <v>0</v>
      </c>
      <c r="T11">
        <v>2</v>
      </c>
      <c r="U11">
        <v>5</v>
      </c>
      <c r="V11">
        <v>0.1</v>
      </c>
      <c r="W11">
        <v>0</v>
      </c>
      <c r="X11">
        <v>0</v>
      </c>
      <c r="Y11">
        <v>0</v>
      </c>
      <c r="Z11">
        <v>0</v>
      </c>
      <c r="AB11">
        <v>20</v>
      </c>
      <c r="AC11">
        <v>20</v>
      </c>
      <c r="AD11">
        <v>60</v>
      </c>
      <c r="AE11">
        <v>75</v>
      </c>
      <c r="AH11" t="s">
        <v>88</v>
      </c>
      <c r="AI11" t="s">
        <v>84</v>
      </c>
      <c r="AM11" t="s">
        <v>89</v>
      </c>
      <c r="AV11" t="b">
        <v>1</v>
      </c>
      <c r="AW11">
        <v>3.4</v>
      </c>
    </row>
    <row r="12" spans="1:49" ht="13.8" customHeight="1" x14ac:dyDescent="0.3">
      <c r="A12" t="s">
        <v>90</v>
      </c>
      <c r="B12" t="s">
        <v>91</v>
      </c>
      <c r="C12">
        <v>1</v>
      </c>
      <c r="E12">
        <v>200</v>
      </c>
      <c r="F12">
        <v>2000</v>
      </c>
      <c r="H12">
        <v>400</v>
      </c>
      <c r="J12">
        <v>50</v>
      </c>
      <c r="K12">
        <v>15</v>
      </c>
      <c r="L12">
        <v>4</v>
      </c>
      <c r="M12">
        <v>10</v>
      </c>
      <c r="P12" t="s">
        <v>60</v>
      </c>
      <c r="Q12">
        <v>0</v>
      </c>
      <c r="S12">
        <v>0</v>
      </c>
      <c r="T12">
        <v>1</v>
      </c>
      <c r="U12">
        <v>1</v>
      </c>
      <c r="W12">
        <v>0</v>
      </c>
      <c r="X12">
        <v>0</v>
      </c>
      <c r="Y12">
        <v>0</v>
      </c>
      <c r="Z12">
        <v>0</v>
      </c>
      <c r="AB12">
        <v>170</v>
      </c>
      <c r="AC12">
        <v>20</v>
      </c>
      <c r="AD12">
        <v>25</v>
      </c>
      <c r="AE12">
        <v>150</v>
      </c>
      <c r="AH12" t="s">
        <v>92</v>
      </c>
      <c r="AI12" t="s">
        <v>93</v>
      </c>
      <c r="AM12" t="s">
        <v>89</v>
      </c>
      <c r="AV12" t="b">
        <v>1</v>
      </c>
      <c r="AW12">
        <v>3.5</v>
      </c>
    </row>
    <row r="13" spans="1:49" ht="13.8" customHeight="1" x14ac:dyDescent="0.3">
      <c r="A13" t="s">
        <v>94</v>
      </c>
      <c r="B13" t="s">
        <v>95</v>
      </c>
      <c r="C13">
        <v>3</v>
      </c>
      <c r="D13">
        <v>0.3</v>
      </c>
      <c r="E13">
        <v>800</v>
      </c>
      <c r="F13">
        <v>700</v>
      </c>
      <c r="H13">
        <v>50</v>
      </c>
      <c r="J13">
        <v>1</v>
      </c>
      <c r="K13">
        <v>20</v>
      </c>
      <c r="L13">
        <v>8</v>
      </c>
      <c r="P13" t="s">
        <v>51</v>
      </c>
      <c r="Q13">
        <v>40</v>
      </c>
      <c r="S13">
        <v>0</v>
      </c>
      <c r="T13">
        <v>4.3</v>
      </c>
      <c r="U13">
        <v>15</v>
      </c>
      <c r="V13">
        <v>0.05</v>
      </c>
      <c r="W13">
        <v>0</v>
      </c>
      <c r="X13">
        <v>10</v>
      </c>
      <c r="Y13">
        <v>0.66</v>
      </c>
      <c r="Z13">
        <v>5</v>
      </c>
      <c r="AB13">
        <v>1200</v>
      </c>
      <c r="AE13">
        <v>10</v>
      </c>
      <c r="AI13" t="s">
        <v>96</v>
      </c>
      <c r="AM13" t="s">
        <v>74</v>
      </c>
      <c r="AW13">
        <v>3.65</v>
      </c>
    </row>
    <row r="14" spans="1:49" ht="13.8" customHeight="1" x14ac:dyDescent="0.3">
      <c r="A14" t="s">
        <v>97</v>
      </c>
      <c r="B14" t="s">
        <v>98</v>
      </c>
      <c r="C14">
        <v>2</v>
      </c>
      <c r="D14">
        <v>0.5</v>
      </c>
      <c r="E14">
        <v>600</v>
      </c>
      <c r="F14">
        <v>700</v>
      </c>
      <c r="H14">
        <v>100</v>
      </c>
      <c r="J14">
        <v>10</v>
      </c>
      <c r="K14">
        <v>30</v>
      </c>
      <c r="L14">
        <v>8</v>
      </c>
      <c r="P14" t="s">
        <v>51</v>
      </c>
      <c r="Q14">
        <v>90</v>
      </c>
      <c r="S14">
        <v>0.6</v>
      </c>
      <c r="T14">
        <v>0</v>
      </c>
      <c r="U14">
        <v>1</v>
      </c>
      <c r="AB14">
        <v>1000</v>
      </c>
      <c r="AE14">
        <v>50</v>
      </c>
      <c r="AI14" t="s">
        <v>99</v>
      </c>
      <c r="AM14" t="s">
        <v>74</v>
      </c>
      <c r="AW14">
        <v>3.75</v>
      </c>
    </row>
    <row r="15" spans="1:49" ht="13.8" customHeight="1" x14ac:dyDescent="0.3">
      <c r="A15" t="s">
        <v>100</v>
      </c>
      <c r="B15" t="s">
        <v>101</v>
      </c>
      <c r="C15">
        <v>0</v>
      </c>
      <c r="E15">
        <v>700</v>
      </c>
      <c r="F15">
        <v>700</v>
      </c>
      <c r="H15">
        <v>100</v>
      </c>
      <c r="J15">
        <v>1</v>
      </c>
      <c r="K15">
        <v>25</v>
      </c>
      <c r="L15">
        <v>6</v>
      </c>
      <c r="P15" t="s">
        <v>69</v>
      </c>
      <c r="Q15">
        <v>30</v>
      </c>
      <c r="S15">
        <v>0</v>
      </c>
      <c r="T15">
        <v>3</v>
      </c>
      <c r="U15">
        <v>20</v>
      </c>
      <c r="V15">
        <v>0.05</v>
      </c>
      <c r="W15">
        <v>0</v>
      </c>
      <c r="X15">
        <v>7</v>
      </c>
      <c r="Y15">
        <v>1</v>
      </c>
      <c r="Z15">
        <v>20</v>
      </c>
      <c r="AB15">
        <v>800</v>
      </c>
      <c r="AE15">
        <v>30</v>
      </c>
      <c r="AI15" t="s">
        <v>102</v>
      </c>
      <c r="AM15" t="s">
        <v>103</v>
      </c>
      <c r="AW15">
        <v>3.8</v>
      </c>
    </row>
    <row r="16" spans="1:49" ht="13.8" customHeight="1" x14ac:dyDescent="0.3">
      <c r="A16" t="s">
        <v>104</v>
      </c>
      <c r="B16" t="s">
        <v>105</v>
      </c>
      <c r="C16">
        <v>2</v>
      </c>
      <c r="E16">
        <v>1200</v>
      </c>
      <c r="F16">
        <v>450</v>
      </c>
      <c r="H16">
        <v>40</v>
      </c>
      <c r="J16">
        <v>3</v>
      </c>
      <c r="K16">
        <v>40</v>
      </c>
      <c r="L16">
        <v>10</v>
      </c>
      <c r="P16" t="s">
        <v>51</v>
      </c>
      <c r="Q16">
        <v>15</v>
      </c>
      <c r="S16">
        <v>0</v>
      </c>
      <c r="T16">
        <v>0.2</v>
      </c>
      <c r="U16">
        <v>4</v>
      </c>
      <c r="V16">
        <v>0.1</v>
      </c>
      <c r="W16">
        <v>0</v>
      </c>
      <c r="X16">
        <v>5</v>
      </c>
      <c r="Y16">
        <v>1</v>
      </c>
      <c r="Z16">
        <v>15</v>
      </c>
      <c r="AB16">
        <v>700</v>
      </c>
      <c r="AE16">
        <v>30</v>
      </c>
      <c r="AH16" t="s">
        <v>52</v>
      </c>
      <c r="AI16" t="s">
        <v>106</v>
      </c>
      <c r="AM16" t="s">
        <v>54</v>
      </c>
      <c r="AW16">
        <v>3.85</v>
      </c>
    </row>
    <row r="17" spans="1:49" ht="13.8" customHeight="1" x14ac:dyDescent="0.3">
      <c r="A17" t="s">
        <v>107</v>
      </c>
      <c r="B17" t="s">
        <v>108</v>
      </c>
      <c r="C17">
        <v>0</v>
      </c>
      <c r="E17">
        <v>600</v>
      </c>
      <c r="F17">
        <v>700</v>
      </c>
      <c r="H17">
        <v>110</v>
      </c>
      <c r="J17">
        <v>12</v>
      </c>
      <c r="K17">
        <v>30</v>
      </c>
      <c r="L17">
        <v>7</v>
      </c>
      <c r="P17" t="s">
        <v>60</v>
      </c>
      <c r="Q17">
        <v>90</v>
      </c>
      <c r="S17">
        <v>0</v>
      </c>
      <c r="T17">
        <v>0.7</v>
      </c>
      <c r="U17">
        <v>2</v>
      </c>
      <c r="V17">
        <v>0.3</v>
      </c>
      <c r="W17">
        <v>0</v>
      </c>
      <c r="X17">
        <v>20</v>
      </c>
      <c r="Y17">
        <v>5</v>
      </c>
      <c r="Z17">
        <v>5</v>
      </c>
      <c r="AB17">
        <v>500</v>
      </c>
      <c r="AE17">
        <v>30</v>
      </c>
      <c r="AI17" t="s">
        <v>109</v>
      </c>
      <c r="AM17" t="s">
        <v>62</v>
      </c>
      <c r="AW17">
        <v>3.9</v>
      </c>
    </row>
    <row r="18" spans="1:49" ht="13.8" customHeight="1" x14ac:dyDescent="0.3">
      <c r="A18" t="s">
        <v>110</v>
      </c>
      <c r="B18" t="s">
        <v>111</v>
      </c>
      <c r="C18">
        <v>1</v>
      </c>
      <c r="E18">
        <v>1000</v>
      </c>
      <c r="F18">
        <v>500</v>
      </c>
      <c r="H18">
        <v>200</v>
      </c>
      <c r="J18">
        <v>10</v>
      </c>
      <c r="K18">
        <v>40</v>
      </c>
      <c r="L18">
        <v>8</v>
      </c>
      <c r="P18" t="s">
        <v>69</v>
      </c>
      <c r="Q18">
        <v>50</v>
      </c>
      <c r="S18">
        <v>0</v>
      </c>
      <c r="T18">
        <v>1</v>
      </c>
      <c r="U18">
        <v>1</v>
      </c>
      <c r="W18">
        <v>0</v>
      </c>
      <c r="X18">
        <v>10</v>
      </c>
      <c r="Y18">
        <v>2</v>
      </c>
      <c r="Z18">
        <v>10</v>
      </c>
      <c r="AB18">
        <v>700</v>
      </c>
      <c r="AE18">
        <v>30</v>
      </c>
      <c r="AH18" t="s">
        <v>52</v>
      </c>
      <c r="AI18" t="s">
        <v>112</v>
      </c>
      <c r="AM18" t="s">
        <v>113</v>
      </c>
      <c r="AW18">
        <v>4</v>
      </c>
    </row>
    <row r="19" spans="1:49" ht="13.8" customHeight="1" x14ac:dyDescent="0.3">
      <c r="A19" t="s">
        <v>114</v>
      </c>
      <c r="B19" t="s">
        <v>115</v>
      </c>
      <c r="C19">
        <v>0</v>
      </c>
      <c r="E19">
        <v>800</v>
      </c>
      <c r="F19">
        <v>700</v>
      </c>
      <c r="H19">
        <v>150</v>
      </c>
      <c r="J19">
        <v>10</v>
      </c>
      <c r="K19">
        <v>12</v>
      </c>
      <c r="L19">
        <v>8</v>
      </c>
      <c r="P19" t="s">
        <v>51</v>
      </c>
      <c r="Q19">
        <v>120</v>
      </c>
      <c r="S19">
        <v>0</v>
      </c>
      <c r="T19">
        <v>1</v>
      </c>
      <c r="U19">
        <v>1</v>
      </c>
      <c r="W19">
        <v>0</v>
      </c>
      <c r="X19">
        <v>15</v>
      </c>
      <c r="Y19">
        <v>5</v>
      </c>
      <c r="Z19">
        <v>10</v>
      </c>
      <c r="AB19">
        <v>800</v>
      </c>
      <c r="AE19">
        <v>30</v>
      </c>
      <c r="AI19" t="s">
        <v>116</v>
      </c>
      <c r="AM19" t="s">
        <v>74</v>
      </c>
      <c r="AW19">
        <v>4.125</v>
      </c>
    </row>
    <row r="20" spans="1:49" ht="13.8" customHeight="1" x14ac:dyDescent="0.3">
      <c r="A20" t="s">
        <v>117</v>
      </c>
      <c r="B20" t="s">
        <v>118</v>
      </c>
      <c r="C20">
        <v>2</v>
      </c>
      <c r="E20">
        <v>1400</v>
      </c>
      <c r="F20">
        <v>400</v>
      </c>
      <c r="H20">
        <v>150</v>
      </c>
      <c r="J20">
        <v>10</v>
      </c>
      <c r="K20">
        <v>60</v>
      </c>
      <c r="L20">
        <v>12</v>
      </c>
      <c r="P20" t="s">
        <v>69</v>
      </c>
      <c r="Q20">
        <v>50</v>
      </c>
      <c r="S20">
        <v>0</v>
      </c>
      <c r="T20">
        <v>0.33</v>
      </c>
      <c r="U20">
        <v>1</v>
      </c>
      <c r="W20">
        <v>0</v>
      </c>
      <c r="X20">
        <v>10</v>
      </c>
      <c r="Y20">
        <v>2</v>
      </c>
      <c r="Z20">
        <v>10</v>
      </c>
      <c r="AB20">
        <v>700</v>
      </c>
      <c r="AE20">
        <v>30</v>
      </c>
      <c r="AH20" t="s">
        <v>52</v>
      </c>
      <c r="AI20" t="s">
        <v>119</v>
      </c>
      <c r="AM20" t="s">
        <v>113</v>
      </c>
      <c r="AW20">
        <v>4.25</v>
      </c>
    </row>
    <row r="21" spans="1:49" ht="13.8" customHeight="1" x14ac:dyDescent="0.3">
      <c r="A21" t="s">
        <v>120</v>
      </c>
      <c r="B21" t="s">
        <v>121</v>
      </c>
      <c r="C21">
        <v>1</v>
      </c>
      <c r="E21">
        <v>1000</v>
      </c>
      <c r="F21">
        <v>450</v>
      </c>
      <c r="H21">
        <v>75</v>
      </c>
      <c r="J21">
        <v>3</v>
      </c>
      <c r="K21">
        <v>30</v>
      </c>
      <c r="L21">
        <v>10</v>
      </c>
      <c r="P21" t="s">
        <v>60</v>
      </c>
      <c r="Q21">
        <v>60</v>
      </c>
      <c r="S21">
        <v>0</v>
      </c>
      <c r="T21">
        <v>0.15</v>
      </c>
      <c r="U21">
        <v>1</v>
      </c>
      <c r="W21">
        <v>0</v>
      </c>
      <c r="X21">
        <v>20</v>
      </c>
      <c r="Y21">
        <v>1</v>
      </c>
      <c r="Z21">
        <v>10</v>
      </c>
      <c r="AB21">
        <v>800</v>
      </c>
      <c r="AE21">
        <v>30</v>
      </c>
      <c r="AI21" t="s">
        <v>122</v>
      </c>
      <c r="AM21" t="s">
        <v>62</v>
      </c>
      <c r="AW21">
        <v>4.5</v>
      </c>
    </row>
    <row r="22" spans="1:49" ht="13.8" customHeight="1" x14ac:dyDescent="0.3">
      <c r="A22" t="s">
        <v>123</v>
      </c>
      <c r="B22" t="s">
        <v>124</v>
      </c>
      <c r="C22">
        <v>3</v>
      </c>
      <c r="D22">
        <v>0.3</v>
      </c>
      <c r="E22">
        <v>2000</v>
      </c>
      <c r="F22">
        <v>1000</v>
      </c>
      <c r="H22">
        <v>200</v>
      </c>
      <c r="J22">
        <v>10</v>
      </c>
      <c r="K22">
        <v>20</v>
      </c>
      <c r="L22">
        <v>12</v>
      </c>
      <c r="P22" t="s">
        <v>60</v>
      </c>
      <c r="Q22">
        <v>225</v>
      </c>
      <c r="S22">
        <v>0</v>
      </c>
      <c r="T22">
        <v>1.5</v>
      </c>
      <c r="U22">
        <v>1</v>
      </c>
      <c r="W22">
        <v>0</v>
      </c>
      <c r="X22">
        <v>10</v>
      </c>
      <c r="Y22">
        <v>2</v>
      </c>
      <c r="Z22">
        <v>5</v>
      </c>
      <c r="AB22">
        <v>900</v>
      </c>
      <c r="AE22">
        <v>30</v>
      </c>
      <c r="AI22" t="s">
        <v>125</v>
      </c>
      <c r="AM22" t="s">
        <v>62</v>
      </c>
      <c r="AW22">
        <v>4.75</v>
      </c>
    </row>
    <row r="23" spans="1:49" ht="13.8" customHeight="1" x14ac:dyDescent="0.3">
      <c r="A23" t="s">
        <v>126</v>
      </c>
      <c r="B23" t="s">
        <v>127</v>
      </c>
      <c r="C23">
        <v>1</v>
      </c>
      <c r="E23">
        <v>1000</v>
      </c>
      <c r="F23">
        <v>800</v>
      </c>
      <c r="H23">
        <v>100</v>
      </c>
      <c r="J23">
        <v>10</v>
      </c>
      <c r="K23">
        <v>7</v>
      </c>
      <c r="L23">
        <v>10</v>
      </c>
      <c r="P23" t="s">
        <v>51</v>
      </c>
      <c r="Q23">
        <v>100</v>
      </c>
      <c r="S23">
        <v>0</v>
      </c>
      <c r="T23">
        <v>1</v>
      </c>
      <c r="U23">
        <v>3</v>
      </c>
      <c r="V23">
        <v>0.2</v>
      </c>
      <c r="W23">
        <v>0</v>
      </c>
      <c r="X23">
        <v>18</v>
      </c>
      <c r="Y23">
        <v>3</v>
      </c>
      <c r="Z23">
        <v>10</v>
      </c>
      <c r="AB23">
        <v>800</v>
      </c>
      <c r="AE23">
        <v>30</v>
      </c>
      <c r="AI23" t="s">
        <v>128</v>
      </c>
      <c r="AM23" t="s">
        <v>74</v>
      </c>
      <c r="AW23">
        <v>5</v>
      </c>
    </row>
    <row r="24" spans="1:49" ht="13.8" customHeight="1" x14ac:dyDescent="0.3">
      <c r="A24" t="s">
        <v>129</v>
      </c>
      <c r="B24" t="s">
        <v>130</v>
      </c>
      <c r="C24">
        <v>3</v>
      </c>
      <c r="D24">
        <v>0.3</v>
      </c>
      <c r="E24">
        <v>2250</v>
      </c>
      <c r="F24">
        <v>1000</v>
      </c>
      <c r="H24">
        <v>275</v>
      </c>
      <c r="I24">
        <v>400</v>
      </c>
      <c r="J24">
        <v>40</v>
      </c>
      <c r="K24">
        <v>10</v>
      </c>
      <c r="L24">
        <v>13</v>
      </c>
      <c r="P24" t="s">
        <v>51</v>
      </c>
      <c r="Q24">
        <v>350</v>
      </c>
      <c r="S24">
        <v>0</v>
      </c>
      <c r="T24">
        <v>2</v>
      </c>
      <c r="U24">
        <v>1</v>
      </c>
      <c r="AB24">
        <v>1000</v>
      </c>
      <c r="AE24">
        <v>300</v>
      </c>
      <c r="AI24" t="s">
        <v>131</v>
      </c>
      <c r="AM24" t="s">
        <v>74</v>
      </c>
      <c r="AW24">
        <v>5.5</v>
      </c>
    </row>
    <row r="25" spans="1:49" ht="13.8" customHeight="1" x14ac:dyDescent="0.3">
      <c r="A25" t="s">
        <v>132</v>
      </c>
      <c r="B25" t="s">
        <v>133</v>
      </c>
      <c r="C25">
        <v>3</v>
      </c>
      <c r="D25">
        <v>0.3</v>
      </c>
      <c r="E25">
        <v>2500</v>
      </c>
      <c r="F25">
        <v>750</v>
      </c>
      <c r="H25">
        <v>50</v>
      </c>
      <c r="J25">
        <v>1</v>
      </c>
      <c r="K25">
        <v>15</v>
      </c>
      <c r="L25">
        <v>15</v>
      </c>
      <c r="P25" t="s">
        <v>51</v>
      </c>
      <c r="Q25">
        <v>40</v>
      </c>
      <c r="S25">
        <v>0</v>
      </c>
      <c r="T25">
        <v>4.55</v>
      </c>
      <c r="U25">
        <v>30</v>
      </c>
      <c r="V25">
        <v>0.05</v>
      </c>
      <c r="W25">
        <v>1</v>
      </c>
      <c r="X25">
        <v>10</v>
      </c>
      <c r="Y25">
        <v>0.5</v>
      </c>
      <c r="Z25">
        <v>5</v>
      </c>
      <c r="AB25">
        <v>1200</v>
      </c>
      <c r="AE25">
        <v>10</v>
      </c>
      <c r="AI25" t="s">
        <v>134</v>
      </c>
      <c r="AM25" t="s">
        <v>74</v>
      </c>
      <c r="AW25">
        <v>5.75</v>
      </c>
    </row>
    <row r="26" spans="1:49" ht="13.8" customHeight="1" x14ac:dyDescent="0.3">
      <c r="A26" t="s">
        <v>135</v>
      </c>
      <c r="B26" t="s">
        <v>136</v>
      </c>
      <c r="C26">
        <v>3</v>
      </c>
      <c r="E26">
        <v>5000</v>
      </c>
      <c r="F26">
        <v>1200</v>
      </c>
      <c r="H26">
        <v>700</v>
      </c>
      <c r="J26">
        <v>300</v>
      </c>
      <c r="K26">
        <v>3</v>
      </c>
      <c r="L26">
        <v>25</v>
      </c>
      <c r="P26" t="s">
        <v>51</v>
      </c>
      <c r="Q26">
        <v>1200</v>
      </c>
      <c r="S26">
        <v>1</v>
      </c>
      <c r="T26">
        <v>1</v>
      </c>
      <c r="AB26">
        <v>1200</v>
      </c>
      <c r="AE26">
        <v>400</v>
      </c>
      <c r="AI26" t="s">
        <v>137</v>
      </c>
      <c r="AM26" t="s">
        <v>74</v>
      </c>
      <c r="AW26">
        <v>6</v>
      </c>
    </row>
    <row r="27" spans="1:49" ht="13.8" customHeight="1" x14ac:dyDescent="0.3">
      <c r="A27" t="s">
        <v>138</v>
      </c>
      <c r="B27" t="s">
        <v>139</v>
      </c>
      <c r="C27">
        <v>1</v>
      </c>
      <c r="E27">
        <v>4000</v>
      </c>
      <c r="F27">
        <v>900</v>
      </c>
      <c r="H27">
        <v>120</v>
      </c>
      <c r="J27">
        <v>5</v>
      </c>
      <c r="K27">
        <v>20</v>
      </c>
      <c r="L27">
        <v>20</v>
      </c>
      <c r="P27" t="s">
        <v>60</v>
      </c>
      <c r="Q27">
        <v>120</v>
      </c>
      <c r="S27">
        <v>0</v>
      </c>
      <c r="T27">
        <v>0.25</v>
      </c>
      <c r="U27">
        <v>1</v>
      </c>
      <c r="W27">
        <v>0</v>
      </c>
      <c r="X27">
        <v>10</v>
      </c>
      <c r="Y27">
        <v>2</v>
      </c>
      <c r="Z27">
        <v>10</v>
      </c>
      <c r="AB27">
        <v>800</v>
      </c>
      <c r="AE27">
        <v>50</v>
      </c>
      <c r="AI27" t="s">
        <v>140</v>
      </c>
      <c r="AM27" t="s">
        <v>62</v>
      </c>
      <c r="AW27">
        <v>7</v>
      </c>
    </row>
    <row r="28" spans="1:49" ht="13.8" customHeight="1" x14ac:dyDescent="0.3">
      <c r="A28" t="s">
        <v>141</v>
      </c>
      <c r="B28" t="s">
        <v>142</v>
      </c>
      <c r="C28">
        <v>0</v>
      </c>
      <c r="E28">
        <v>3000</v>
      </c>
      <c r="F28">
        <v>900</v>
      </c>
      <c r="H28">
        <v>200</v>
      </c>
      <c r="J28">
        <v>20</v>
      </c>
      <c r="K28">
        <v>10</v>
      </c>
      <c r="L28">
        <v>18</v>
      </c>
      <c r="P28" t="s">
        <v>51</v>
      </c>
      <c r="Q28">
        <v>200</v>
      </c>
      <c r="S28">
        <v>0</v>
      </c>
      <c r="T28">
        <v>2</v>
      </c>
      <c r="U28">
        <v>4</v>
      </c>
      <c r="V28">
        <v>0.1</v>
      </c>
      <c r="W28">
        <v>0</v>
      </c>
      <c r="X28">
        <v>15</v>
      </c>
      <c r="Y28">
        <v>2</v>
      </c>
      <c r="Z28">
        <v>10</v>
      </c>
      <c r="AB28">
        <v>800</v>
      </c>
      <c r="AE28">
        <v>100</v>
      </c>
      <c r="AI28" t="s">
        <v>143</v>
      </c>
      <c r="AM28" t="s">
        <v>74</v>
      </c>
      <c r="AW28">
        <v>7.25</v>
      </c>
    </row>
    <row r="29" spans="1:49" ht="13.8" customHeight="1" x14ac:dyDescent="0.3">
      <c r="A29" t="s">
        <v>144</v>
      </c>
      <c r="B29" t="s">
        <v>145</v>
      </c>
      <c r="C29">
        <v>1</v>
      </c>
      <c r="E29">
        <v>3500</v>
      </c>
      <c r="F29">
        <v>900</v>
      </c>
      <c r="H29">
        <v>150</v>
      </c>
      <c r="J29">
        <v>40</v>
      </c>
      <c r="K29">
        <v>12</v>
      </c>
      <c r="L29">
        <v>20</v>
      </c>
      <c r="P29" t="s">
        <v>60</v>
      </c>
      <c r="Q29">
        <v>75</v>
      </c>
      <c r="S29">
        <v>0</v>
      </c>
      <c r="T29">
        <v>2</v>
      </c>
      <c r="U29">
        <v>12</v>
      </c>
      <c r="V29">
        <v>0.1</v>
      </c>
      <c r="W29">
        <v>5</v>
      </c>
      <c r="X29">
        <v>30</v>
      </c>
      <c r="Y29">
        <v>5</v>
      </c>
      <c r="Z29">
        <v>5</v>
      </c>
      <c r="AB29">
        <v>700</v>
      </c>
      <c r="AE29">
        <v>100</v>
      </c>
      <c r="AH29" t="s">
        <v>146</v>
      </c>
      <c r="AI29" t="s">
        <v>147</v>
      </c>
      <c r="AM29" t="s">
        <v>148</v>
      </c>
      <c r="AR29" s="1" t="s">
        <v>149</v>
      </c>
      <c r="AW29">
        <v>7.4</v>
      </c>
    </row>
    <row r="30" spans="1:49" ht="13.8" customHeight="1" x14ac:dyDescent="0.3">
      <c r="A30" t="s">
        <v>150</v>
      </c>
      <c r="B30" t="s">
        <v>151</v>
      </c>
      <c r="C30">
        <v>2</v>
      </c>
      <c r="D30">
        <v>0.4</v>
      </c>
      <c r="E30">
        <v>6000</v>
      </c>
      <c r="F30">
        <v>900</v>
      </c>
      <c r="H30">
        <v>400</v>
      </c>
      <c r="I30">
        <v>200</v>
      </c>
      <c r="J30">
        <v>10</v>
      </c>
      <c r="K30">
        <v>25</v>
      </c>
      <c r="L30">
        <v>24</v>
      </c>
      <c r="P30" t="s">
        <v>152</v>
      </c>
      <c r="Q30">
        <v>500</v>
      </c>
      <c r="S30">
        <v>0</v>
      </c>
      <c r="T30">
        <v>0.75</v>
      </c>
      <c r="U30">
        <v>1</v>
      </c>
      <c r="W30">
        <v>0</v>
      </c>
      <c r="X30">
        <v>5</v>
      </c>
      <c r="Y30">
        <v>1</v>
      </c>
      <c r="Z30">
        <v>10</v>
      </c>
      <c r="AB30">
        <v>900</v>
      </c>
      <c r="AE30">
        <v>75</v>
      </c>
      <c r="AI30" t="s">
        <v>153</v>
      </c>
      <c r="AM30" t="s">
        <v>103</v>
      </c>
      <c r="AW30">
        <v>7.5</v>
      </c>
    </row>
    <row r="31" spans="1:49" ht="13.8" customHeight="1" x14ac:dyDescent="0.3">
      <c r="A31" t="s">
        <v>154</v>
      </c>
      <c r="B31" t="s">
        <v>155</v>
      </c>
      <c r="C31">
        <v>0</v>
      </c>
      <c r="E31">
        <v>3000</v>
      </c>
      <c r="F31">
        <v>900</v>
      </c>
      <c r="H31">
        <v>750</v>
      </c>
      <c r="J31">
        <v>200</v>
      </c>
      <c r="K31">
        <v>5</v>
      </c>
      <c r="L31">
        <v>16</v>
      </c>
      <c r="P31" t="s">
        <v>60</v>
      </c>
      <c r="Q31">
        <v>750</v>
      </c>
      <c r="S31">
        <v>0</v>
      </c>
      <c r="T31">
        <v>3</v>
      </c>
      <c r="U31">
        <v>1</v>
      </c>
      <c r="W31">
        <v>0</v>
      </c>
      <c r="X31">
        <v>10</v>
      </c>
      <c r="Y31">
        <v>5</v>
      </c>
      <c r="Z31">
        <v>10</v>
      </c>
      <c r="AB31">
        <v>500</v>
      </c>
      <c r="AE31">
        <v>400</v>
      </c>
      <c r="AI31" t="s">
        <v>156</v>
      </c>
      <c r="AM31" t="s">
        <v>62</v>
      </c>
      <c r="AW31">
        <v>8</v>
      </c>
    </row>
    <row r="32" spans="1:49" ht="13.8" customHeight="1" x14ac:dyDescent="0.3">
      <c r="A32" t="s">
        <v>157</v>
      </c>
      <c r="B32" t="s">
        <v>158</v>
      </c>
      <c r="C32">
        <v>3</v>
      </c>
      <c r="D32">
        <v>0.4</v>
      </c>
      <c r="E32">
        <v>6500</v>
      </c>
      <c r="F32">
        <v>700</v>
      </c>
      <c r="H32">
        <v>50</v>
      </c>
      <c r="J32">
        <v>20</v>
      </c>
      <c r="K32">
        <v>15</v>
      </c>
      <c r="L32">
        <v>28</v>
      </c>
      <c r="P32" t="s">
        <v>51</v>
      </c>
      <c r="Q32">
        <v>35</v>
      </c>
      <c r="S32">
        <v>0</v>
      </c>
      <c r="T32">
        <v>0.1</v>
      </c>
      <c r="U32">
        <v>1</v>
      </c>
      <c r="W32">
        <v>10</v>
      </c>
      <c r="X32">
        <v>10</v>
      </c>
      <c r="Y32">
        <v>10</v>
      </c>
      <c r="Z32">
        <v>10</v>
      </c>
      <c r="AB32">
        <v>1200</v>
      </c>
      <c r="AE32">
        <v>20</v>
      </c>
      <c r="AI32" t="s">
        <v>159</v>
      </c>
      <c r="AM32" t="s">
        <v>74</v>
      </c>
      <c r="AW32">
        <v>8.5</v>
      </c>
    </row>
    <row r="33" spans="1:49" ht="13.8" customHeight="1" x14ac:dyDescent="0.3">
      <c r="A33" t="s">
        <v>160</v>
      </c>
      <c r="B33" t="s">
        <v>161</v>
      </c>
      <c r="C33">
        <v>1</v>
      </c>
      <c r="E33">
        <v>200</v>
      </c>
      <c r="F33">
        <v>1200</v>
      </c>
      <c r="H33">
        <v>4000</v>
      </c>
      <c r="J33">
        <v>75</v>
      </c>
      <c r="K33">
        <v>10</v>
      </c>
      <c r="L33">
        <v>2</v>
      </c>
      <c r="M33">
        <v>1</v>
      </c>
      <c r="P33" t="s">
        <v>60</v>
      </c>
      <c r="Q33">
        <v>0</v>
      </c>
      <c r="S33">
        <v>0</v>
      </c>
      <c r="T33">
        <v>5</v>
      </c>
      <c r="U33">
        <v>1</v>
      </c>
      <c r="W33">
        <v>0</v>
      </c>
      <c r="X33">
        <v>0</v>
      </c>
      <c r="Y33">
        <v>0</v>
      </c>
      <c r="Z33">
        <v>0</v>
      </c>
      <c r="AB33">
        <v>400</v>
      </c>
      <c r="AC33">
        <v>100</v>
      </c>
      <c r="AD33">
        <v>3.5</v>
      </c>
      <c r="AE33">
        <v>500</v>
      </c>
      <c r="AH33" t="s">
        <v>162</v>
      </c>
      <c r="AI33" t="s">
        <v>163</v>
      </c>
      <c r="AM33" t="s">
        <v>164</v>
      </c>
      <c r="AN33" t="s">
        <v>165</v>
      </c>
      <c r="AO33" t="s">
        <v>166</v>
      </c>
      <c r="AV33" t="b">
        <v>1</v>
      </c>
      <c r="AW33">
        <v>9</v>
      </c>
    </row>
    <row r="34" spans="1:49" ht="13.8" customHeight="1" x14ac:dyDescent="0.3">
      <c r="A34" t="s">
        <v>167</v>
      </c>
      <c r="B34" t="s">
        <v>168</v>
      </c>
      <c r="C34">
        <v>2</v>
      </c>
      <c r="D34">
        <v>0.5</v>
      </c>
      <c r="E34">
        <v>600</v>
      </c>
      <c r="F34">
        <v>1200</v>
      </c>
      <c r="H34">
        <v>1000</v>
      </c>
      <c r="J34">
        <v>40</v>
      </c>
      <c r="K34">
        <v>10</v>
      </c>
      <c r="L34">
        <v>4</v>
      </c>
      <c r="M34">
        <v>2</v>
      </c>
      <c r="P34" t="s">
        <v>60</v>
      </c>
      <c r="Q34">
        <v>0</v>
      </c>
      <c r="S34">
        <v>0</v>
      </c>
      <c r="T34">
        <v>1</v>
      </c>
      <c r="U34">
        <v>1</v>
      </c>
      <c r="W34">
        <v>0</v>
      </c>
      <c r="X34">
        <v>0</v>
      </c>
      <c r="Y34">
        <v>0</v>
      </c>
      <c r="Z34">
        <v>0</v>
      </c>
      <c r="AB34">
        <v>400</v>
      </c>
      <c r="AC34">
        <v>150</v>
      </c>
      <c r="AD34">
        <v>3.5</v>
      </c>
      <c r="AE34">
        <v>300</v>
      </c>
      <c r="AH34" t="s">
        <v>169</v>
      </c>
      <c r="AI34" t="s">
        <v>170</v>
      </c>
      <c r="AM34" t="s">
        <v>164</v>
      </c>
      <c r="AN34" t="s">
        <v>165</v>
      </c>
      <c r="AO34" t="s">
        <v>171</v>
      </c>
      <c r="AV34" t="b">
        <v>1</v>
      </c>
      <c r="AW34">
        <v>9.5</v>
      </c>
    </row>
    <row r="35" spans="1:49" ht="13.8" customHeight="1" x14ac:dyDescent="0.3">
      <c r="A35" t="s">
        <v>172</v>
      </c>
      <c r="B35" t="s">
        <v>173</v>
      </c>
      <c r="C35">
        <v>2</v>
      </c>
      <c r="D35">
        <v>0.5</v>
      </c>
      <c r="E35">
        <v>300</v>
      </c>
      <c r="F35">
        <v>1200</v>
      </c>
      <c r="H35">
        <v>1000</v>
      </c>
      <c r="J35">
        <v>40</v>
      </c>
      <c r="K35">
        <v>10</v>
      </c>
      <c r="L35">
        <v>2</v>
      </c>
      <c r="M35">
        <v>1</v>
      </c>
      <c r="P35" t="s">
        <v>60</v>
      </c>
      <c r="Q35">
        <v>0</v>
      </c>
      <c r="S35">
        <v>0</v>
      </c>
      <c r="T35">
        <v>1</v>
      </c>
      <c r="U35">
        <v>1</v>
      </c>
      <c r="W35">
        <v>0</v>
      </c>
      <c r="X35">
        <v>0</v>
      </c>
      <c r="Y35">
        <v>0</v>
      </c>
      <c r="Z35">
        <v>0</v>
      </c>
      <c r="AB35">
        <v>400</v>
      </c>
      <c r="AC35">
        <v>150</v>
      </c>
      <c r="AD35">
        <v>3.5</v>
      </c>
      <c r="AE35">
        <v>300</v>
      </c>
      <c r="AH35" t="s">
        <v>169</v>
      </c>
      <c r="AI35" t="s">
        <v>174</v>
      </c>
      <c r="AM35" t="s">
        <v>164</v>
      </c>
      <c r="AN35" t="s">
        <v>165</v>
      </c>
      <c r="AO35" t="s">
        <v>171</v>
      </c>
      <c r="AV35" t="b">
        <v>1</v>
      </c>
      <c r="AW35">
        <v>9.75</v>
      </c>
    </row>
    <row r="36" spans="1:49" ht="13.8" customHeight="1" x14ac:dyDescent="0.3">
      <c r="A36" t="s">
        <v>175</v>
      </c>
      <c r="B36" t="s">
        <v>176</v>
      </c>
      <c r="C36">
        <v>0</v>
      </c>
      <c r="E36">
        <v>150</v>
      </c>
      <c r="F36">
        <v>1200</v>
      </c>
      <c r="H36">
        <v>1500</v>
      </c>
      <c r="J36">
        <v>30</v>
      </c>
      <c r="K36">
        <v>10</v>
      </c>
      <c r="L36">
        <v>2</v>
      </c>
      <c r="M36">
        <v>2</v>
      </c>
      <c r="P36" t="s">
        <v>60</v>
      </c>
      <c r="Q36">
        <v>0</v>
      </c>
      <c r="S36">
        <v>0</v>
      </c>
      <c r="T36">
        <v>1</v>
      </c>
      <c r="U36">
        <v>1</v>
      </c>
      <c r="W36">
        <v>0</v>
      </c>
      <c r="X36">
        <v>0</v>
      </c>
      <c r="Y36">
        <v>0</v>
      </c>
      <c r="Z36">
        <v>0</v>
      </c>
      <c r="AB36">
        <v>500</v>
      </c>
      <c r="AC36">
        <v>40</v>
      </c>
      <c r="AD36">
        <v>4</v>
      </c>
      <c r="AE36">
        <v>350</v>
      </c>
      <c r="AH36" t="s">
        <v>162</v>
      </c>
      <c r="AI36" t="s">
        <v>177</v>
      </c>
      <c r="AM36" t="s">
        <v>164</v>
      </c>
      <c r="AN36" t="s">
        <v>165</v>
      </c>
      <c r="AO36" t="s">
        <v>166</v>
      </c>
      <c r="AV36" t="b">
        <v>1</v>
      </c>
      <c r="AW36">
        <v>9.8000000000000007</v>
      </c>
    </row>
    <row r="37" spans="1:49" ht="13.8" customHeight="1" x14ac:dyDescent="0.3">
      <c r="A37" t="s">
        <v>178</v>
      </c>
      <c r="B37" t="s">
        <v>179</v>
      </c>
      <c r="C37">
        <v>0</v>
      </c>
      <c r="E37">
        <v>75</v>
      </c>
      <c r="F37">
        <v>1200</v>
      </c>
      <c r="H37">
        <v>1500</v>
      </c>
      <c r="J37">
        <v>30</v>
      </c>
      <c r="K37">
        <v>10</v>
      </c>
      <c r="L37">
        <v>1</v>
      </c>
      <c r="M37">
        <v>1</v>
      </c>
      <c r="P37" t="s">
        <v>60</v>
      </c>
      <c r="Q37">
        <v>0</v>
      </c>
      <c r="S37">
        <v>0</v>
      </c>
      <c r="T37">
        <v>1</v>
      </c>
      <c r="U37">
        <v>1</v>
      </c>
      <c r="W37">
        <v>0</v>
      </c>
      <c r="X37">
        <v>0</v>
      </c>
      <c r="Y37">
        <v>0</v>
      </c>
      <c r="Z37">
        <v>0</v>
      </c>
      <c r="AB37">
        <v>500</v>
      </c>
      <c r="AC37">
        <v>40</v>
      </c>
      <c r="AD37">
        <v>4</v>
      </c>
      <c r="AE37">
        <v>350</v>
      </c>
      <c r="AH37" t="s">
        <v>162</v>
      </c>
      <c r="AI37" t="s">
        <v>180</v>
      </c>
      <c r="AM37" t="s">
        <v>164</v>
      </c>
      <c r="AN37" t="s">
        <v>165</v>
      </c>
      <c r="AO37" t="s">
        <v>166</v>
      </c>
      <c r="AV37" t="b">
        <v>1</v>
      </c>
      <c r="AW37">
        <v>9.9</v>
      </c>
    </row>
    <row r="38" spans="1:49" ht="13.8" customHeight="1" x14ac:dyDescent="0.3">
      <c r="A38" t="s">
        <v>181</v>
      </c>
      <c r="B38" t="s">
        <v>182</v>
      </c>
      <c r="C38">
        <v>1</v>
      </c>
      <c r="E38">
        <v>250</v>
      </c>
      <c r="F38">
        <v>1000</v>
      </c>
      <c r="H38">
        <v>100</v>
      </c>
      <c r="J38">
        <v>15</v>
      </c>
      <c r="K38">
        <v>50</v>
      </c>
      <c r="L38">
        <v>3</v>
      </c>
      <c r="M38">
        <v>60</v>
      </c>
      <c r="P38" t="s">
        <v>60</v>
      </c>
      <c r="Q38">
        <v>0</v>
      </c>
      <c r="S38">
        <v>0</v>
      </c>
      <c r="T38">
        <v>5</v>
      </c>
      <c r="U38">
        <v>4</v>
      </c>
      <c r="V38">
        <v>0.2</v>
      </c>
      <c r="W38">
        <v>0</v>
      </c>
      <c r="X38">
        <v>0</v>
      </c>
      <c r="Y38">
        <v>0</v>
      </c>
      <c r="Z38">
        <v>0</v>
      </c>
      <c r="AB38">
        <v>300</v>
      </c>
      <c r="AC38">
        <v>100</v>
      </c>
      <c r="AD38">
        <v>5</v>
      </c>
      <c r="AE38">
        <v>50</v>
      </c>
      <c r="AH38" t="s">
        <v>183</v>
      </c>
      <c r="AI38" t="s">
        <v>184</v>
      </c>
      <c r="AM38" t="s">
        <v>185</v>
      </c>
      <c r="AN38" t="s">
        <v>165</v>
      </c>
      <c r="AO38" t="s">
        <v>186</v>
      </c>
      <c r="AW38">
        <v>10</v>
      </c>
    </row>
    <row r="39" spans="1:49" ht="13.8" customHeight="1" x14ac:dyDescent="0.3">
      <c r="A39" t="s">
        <v>181</v>
      </c>
      <c r="B39" t="s">
        <v>187</v>
      </c>
      <c r="C39">
        <v>1</v>
      </c>
      <c r="E39">
        <v>250</v>
      </c>
      <c r="F39">
        <v>1000</v>
      </c>
      <c r="H39">
        <v>100</v>
      </c>
      <c r="J39">
        <v>5</v>
      </c>
      <c r="K39">
        <v>50</v>
      </c>
      <c r="L39">
        <v>4</v>
      </c>
      <c r="M39">
        <v>2</v>
      </c>
      <c r="N39">
        <v>7.4999999999999997E-2</v>
      </c>
      <c r="P39" t="s">
        <v>60</v>
      </c>
      <c r="Q39">
        <v>0</v>
      </c>
      <c r="S39">
        <v>0</v>
      </c>
      <c r="T39">
        <v>5</v>
      </c>
      <c r="U39">
        <v>2</v>
      </c>
      <c r="V39">
        <v>0.2</v>
      </c>
      <c r="W39">
        <v>0</v>
      </c>
      <c r="X39">
        <v>0</v>
      </c>
      <c r="Y39">
        <v>0</v>
      </c>
      <c r="Z39">
        <v>0</v>
      </c>
      <c r="AB39">
        <v>300</v>
      </c>
      <c r="AC39">
        <v>100</v>
      </c>
      <c r="AD39">
        <v>5</v>
      </c>
      <c r="AE39">
        <v>50</v>
      </c>
      <c r="AH39" t="s">
        <v>188</v>
      </c>
      <c r="AI39" t="s">
        <v>189</v>
      </c>
      <c r="AM39" t="s">
        <v>185</v>
      </c>
      <c r="AN39" t="s">
        <v>165</v>
      </c>
      <c r="AO39" t="s">
        <v>186</v>
      </c>
      <c r="AW39">
        <v>10</v>
      </c>
    </row>
    <row r="40" spans="1:49" ht="13.8" customHeight="1" x14ac:dyDescent="0.3">
      <c r="A40" t="s">
        <v>190</v>
      </c>
      <c r="B40" t="s">
        <v>191</v>
      </c>
      <c r="C40">
        <v>0</v>
      </c>
      <c r="E40">
        <v>150</v>
      </c>
      <c r="F40">
        <v>1500</v>
      </c>
      <c r="H40">
        <v>200</v>
      </c>
      <c r="J40">
        <v>5</v>
      </c>
      <c r="K40">
        <v>30</v>
      </c>
      <c r="L40">
        <v>4</v>
      </c>
      <c r="M40">
        <v>50</v>
      </c>
      <c r="P40" t="s">
        <v>60</v>
      </c>
      <c r="Q40">
        <v>0</v>
      </c>
      <c r="S40">
        <v>0</v>
      </c>
      <c r="T40">
        <v>5</v>
      </c>
      <c r="U40">
        <v>5</v>
      </c>
      <c r="V40">
        <v>0.2</v>
      </c>
      <c r="W40">
        <v>0</v>
      </c>
      <c r="X40">
        <v>0</v>
      </c>
      <c r="Y40">
        <v>0</v>
      </c>
      <c r="Z40">
        <v>0</v>
      </c>
      <c r="AB40">
        <v>400</v>
      </c>
      <c r="AC40">
        <v>50</v>
      </c>
      <c r="AD40">
        <v>3.75</v>
      </c>
      <c r="AE40">
        <v>50</v>
      </c>
      <c r="AH40" t="s">
        <v>192</v>
      </c>
      <c r="AI40" t="s">
        <v>193</v>
      </c>
      <c r="AM40" t="s">
        <v>62</v>
      </c>
      <c r="AN40" t="s">
        <v>165</v>
      </c>
      <c r="AO40" t="s">
        <v>166</v>
      </c>
      <c r="AW40">
        <v>11</v>
      </c>
    </row>
    <row r="41" spans="1:49" ht="13.8" customHeight="1" x14ac:dyDescent="0.3">
      <c r="A41" t="s">
        <v>194</v>
      </c>
      <c r="B41" t="s">
        <v>195</v>
      </c>
      <c r="C41">
        <v>0</v>
      </c>
      <c r="E41">
        <v>150</v>
      </c>
      <c r="F41">
        <v>1500</v>
      </c>
      <c r="H41">
        <v>200</v>
      </c>
      <c r="J41">
        <v>5</v>
      </c>
      <c r="K41">
        <v>30</v>
      </c>
      <c r="L41">
        <v>4</v>
      </c>
      <c r="M41">
        <v>5</v>
      </c>
      <c r="P41" t="s">
        <v>60</v>
      </c>
      <c r="Q41">
        <v>0</v>
      </c>
      <c r="S41">
        <v>0</v>
      </c>
      <c r="T41">
        <v>0.1</v>
      </c>
      <c r="U41">
        <v>1</v>
      </c>
      <c r="W41">
        <v>0</v>
      </c>
      <c r="X41">
        <v>30</v>
      </c>
      <c r="Y41">
        <v>15</v>
      </c>
      <c r="Z41">
        <v>10</v>
      </c>
      <c r="AB41">
        <v>400</v>
      </c>
      <c r="AC41">
        <v>50</v>
      </c>
      <c r="AD41">
        <v>3.75</v>
      </c>
      <c r="AE41">
        <v>50</v>
      </c>
      <c r="AH41" t="s">
        <v>65</v>
      </c>
      <c r="AI41" t="s">
        <v>196</v>
      </c>
      <c r="AM41" t="s">
        <v>62</v>
      </c>
      <c r="AN41" t="s">
        <v>165</v>
      </c>
      <c r="AO41" t="s">
        <v>166</v>
      </c>
      <c r="AW41">
        <v>11.1</v>
      </c>
    </row>
    <row r="42" spans="1:49" ht="13.8" customHeight="1" x14ac:dyDescent="0.3">
      <c r="A42" t="s">
        <v>197</v>
      </c>
      <c r="B42" t="s">
        <v>198</v>
      </c>
      <c r="C42">
        <v>1</v>
      </c>
      <c r="E42">
        <v>225</v>
      </c>
      <c r="F42">
        <v>2000</v>
      </c>
      <c r="H42">
        <v>100</v>
      </c>
      <c r="I42">
        <v>1500</v>
      </c>
      <c r="J42">
        <v>15</v>
      </c>
      <c r="K42">
        <v>30</v>
      </c>
      <c r="L42">
        <v>5</v>
      </c>
      <c r="P42" t="s">
        <v>69</v>
      </c>
      <c r="Q42">
        <v>0</v>
      </c>
      <c r="S42">
        <v>0</v>
      </c>
      <c r="T42">
        <v>25</v>
      </c>
      <c r="U42">
        <v>1</v>
      </c>
      <c r="W42">
        <v>0</v>
      </c>
      <c r="X42">
        <v>0</v>
      </c>
      <c r="Y42">
        <v>0</v>
      </c>
      <c r="AB42">
        <v>400</v>
      </c>
      <c r="AC42">
        <v>50</v>
      </c>
      <c r="AD42">
        <v>15</v>
      </c>
      <c r="AE42">
        <v>150</v>
      </c>
      <c r="AH42" t="s">
        <v>199</v>
      </c>
      <c r="AI42" t="s">
        <v>200</v>
      </c>
      <c r="AM42" t="s">
        <v>201</v>
      </c>
      <c r="AN42" t="s">
        <v>165</v>
      </c>
      <c r="AO42" t="s">
        <v>186</v>
      </c>
      <c r="AV42" t="b">
        <v>1</v>
      </c>
      <c r="AW42">
        <v>11.25</v>
      </c>
    </row>
    <row r="43" spans="1:49" ht="13.8" customHeight="1" x14ac:dyDescent="0.3">
      <c r="A43" t="s">
        <v>202</v>
      </c>
      <c r="B43" t="s">
        <v>203</v>
      </c>
      <c r="C43">
        <v>1</v>
      </c>
      <c r="E43">
        <v>200</v>
      </c>
      <c r="F43">
        <v>2500</v>
      </c>
      <c r="H43">
        <v>750</v>
      </c>
      <c r="J43">
        <v>15</v>
      </c>
      <c r="K43">
        <v>30</v>
      </c>
      <c r="L43">
        <v>4</v>
      </c>
      <c r="M43">
        <v>3</v>
      </c>
      <c r="P43" t="s">
        <v>60</v>
      </c>
      <c r="Q43">
        <v>0</v>
      </c>
      <c r="S43">
        <v>0</v>
      </c>
      <c r="T43">
        <v>1</v>
      </c>
      <c r="U43">
        <v>1</v>
      </c>
      <c r="W43">
        <v>0</v>
      </c>
      <c r="X43">
        <v>0</v>
      </c>
      <c r="Y43">
        <v>0</v>
      </c>
      <c r="AB43">
        <v>300</v>
      </c>
      <c r="AC43">
        <v>100</v>
      </c>
      <c r="AD43">
        <v>12.5</v>
      </c>
      <c r="AE43">
        <v>150</v>
      </c>
      <c r="AH43" t="s">
        <v>204</v>
      </c>
      <c r="AI43" t="s">
        <v>205</v>
      </c>
      <c r="AM43" t="s">
        <v>206</v>
      </c>
      <c r="AN43" t="s">
        <v>207</v>
      </c>
      <c r="AO43" t="s">
        <v>207</v>
      </c>
      <c r="AV43" t="b">
        <v>1</v>
      </c>
      <c r="AW43">
        <v>11.5</v>
      </c>
    </row>
    <row r="44" spans="1:49" ht="13.8" customHeight="1" x14ac:dyDescent="0.3">
      <c r="A44" t="s">
        <v>208</v>
      </c>
      <c r="B44" t="s">
        <v>209</v>
      </c>
      <c r="C44">
        <v>0</v>
      </c>
      <c r="E44">
        <v>100</v>
      </c>
      <c r="F44">
        <v>2500</v>
      </c>
      <c r="H44">
        <v>750</v>
      </c>
      <c r="J44">
        <v>15</v>
      </c>
      <c r="K44">
        <v>30</v>
      </c>
      <c r="L44">
        <v>1</v>
      </c>
      <c r="M44">
        <v>1</v>
      </c>
      <c r="P44" t="s">
        <v>60</v>
      </c>
      <c r="Q44">
        <v>0</v>
      </c>
      <c r="S44">
        <v>0</v>
      </c>
      <c r="T44">
        <v>1</v>
      </c>
      <c r="U44">
        <v>1</v>
      </c>
      <c r="W44">
        <v>0</v>
      </c>
      <c r="X44">
        <v>0</v>
      </c>
      <c r="Y44">
        <v>0</v>
      </c>
      <c r="AB44">
        <v>300</v>
      </c>
      <c r="AC44">
        <v>100</v>
      </c>
      <c r="AD44">
        <v>12.5</v>
      </c>
      <c r="AE44">
        <v>150</v>
      </c>
      <c r="AH44" t="s">
        <v>204</v>
      </c>
      <c r="AI44" t="s">
        <v>210</v>
      </c>
      <c r="AM44" t="s">
        <v>206</v>
      </c>
      <c r="AN44" t="s">
        <v>207</v>
      </c>
      <c r="AO44" t="s">
        <v>207</v>
      </c>
      <c r="AV44" t="b">
        <v>1</v>
      </c>
      <c r="AW44">
        <v>11.612500000000001</v>
      </c>
    </row>
    <row r="45" spans="1:49" ht="13.8" customHeight="1" x14ac:dyDescent="0.3">
      <c r="A45" t="s">
        <v>211</v>
      </c>
      <c r="B45" t="s">
        <v>212</v>
      </c>
      <c r="C45">
        <v>1</v>
      </c>
      <c r="E45">
        <v>200</v>
      </c>
      <c r="F45">
        <v>1200</v>
      </c>
      <c r="H45">
        <v>150</v>
      </c>
      <c r="J45">
        <v>15</v>
      </c>
      <c r="K45">
        <v>10</v>
      </c>
      <c r="L45">
        <v>3</v>
      </c>
      <c r="M45">
        <v>15</v>
      </c>
      <c r="P45" t="s">
        <v>60</v>
      </c>
      <c r="Q45">
        <v>0</v>
      </c>
      <c r="S45">
        <v>0</v>
      </c>
      <c r="T45">
        <v>9</v>
      </c>
      <c r="U45">
        <v>3</v>
      </c>
      <c r="V45">
        <v>0.5</v>
      </c>
      <c r="W45">
        <v>0</v>
      </c>
      <c r="X45">
        <v>0</v>
      </c>
      <c r="Y45">
        <v>0</v>
      </c>
      <c r="AB45">
        <v>400</v>
      </c>
      <c r="AC45">
        <v>50</v>
      </c>
      <c r="AD45">
        <v>4.5</v>
      </c>
      <c r="AE45">
        <v>450</v>
      </c>
      <c r="AH45" t="s">
        <v>213</v>
      </c>
      <c r="AI45" t="s">
        <v>214</v>
      </c>
      <c r="AM45" t="s">
        <v>62</v>
      </c>
      <c r="AN45" t="s">
        <v>207</v>
      </c>
      <c r="AO45" t="s">
        <v>171</v>
      </c>
      <c r="AR45" t="s">
        <v>215</v>
      </c>
      <c r="AS45">
        <v>200</v>
      </c>
      <c r="AV45" t="b">
        <v>1</v>
      </c>
      <c r="AW45">
        <v>11.7</v>
      </c>
    </row>
    <row r="46" spans="1:49" ht="13.8" customHeight="1" x14ac:dyDescent="0.3">
      <c r="A46" t="s">
        <v>216</v>
      </c>
      <c r="B46" t="s">
        <v>217</v>
      </c>
      <c r="C46">
        <v>1</v>
      </c>
      <c r="E46">
        <v>200</v>
      </c>
      <c r="F46">
        <v>1200</v>
      </c>
      <c r="H46">
        <v>100</v>
      </c>
      <c r="J46">
        <v>15</v>
      </c>
      <c r="K46">
        <v>30</v>
      </c>
      <c r="L46">
        <v>4</v>
      </c>
      <c r="M46">
        <v>3</v>
      </c>
      <c r="P46" t="s">
        <v>51</v>
      </c>
      <c r="Q46">
        <v>0</v>
      </c>
      <c r="S46">
        <v>0</v>
      </c>
      <c r="T46">
        <v>1</v>
      </c>
      <c r="U46">
        <v>1</v>
      </c>
      <c r="W46">
        <v>0</v>
      </c>
      <c r="X46">
        <v>0</v>
      </c>
      <c r="Y46">
        <v>0</v>
      </c>
      <c r="Z46">
        <v>0</v>
      </c>
      <c r="AB46">
        <v>150</v>
      </c>
      <c r="AC46">
        <v>50</v>
      </c>
      <c r="AD46">
        <v>8</v>
      </c>
      <c r="AE46">
        <v>300</v>
      </c>
      <c r="AH46" t="s">
        <v>169</v>
      </c>
      <c r="AI46" t="s">
        <v>218</v>
      </c>
      <c r="AM46" t="s">
        <v>74</v>
      </c>
      <c r="AN46" t="s">
        <v>219</v>
      </c>
      <c r="AO46" t="s">
        <v>220</v>
      </c>
      <c r="AR46" t="s">
        <v>221</v>
      </c>
      <c r="AS46" t="s">
        <v>222</v>
      </c>
      <c r="AV46" t="b">
        <v>1</v>
      </c>
      <c r="AW46">
        <v>11.75</v>
      </c>
    </row>
    <row r="47" spans="1:49" ht="13.8" customHeight="1" x14ac:dyDescent="0.3">
      <c r="A47" t="s">
        <v>223</v>
      </c>
      <c r="B47" t="s">
        <v>224</v>
      </c>
      <c r="C47">
        <v>0</v>
      </c>
      <c r="E47">
        <v>100</v>
      </c>
      <c r="F47">
        <v>1200</v>
      </c>
      <c r="H47">
        <v>100</v>
      </c>
      <c r="J47">
        <v>15</v>
      </c>
      <c r="K47">
        <v>30</v>
      </c>
      <c r="L47">
        <v>1</v>
      </c>
      <c r="M47">
        <v>1</v>
      </c>
      <c r="P47" t="s">
        <v>51</v>
      </c>
      <c r="Q47">
        <v>0</v>
      </c>
      <c r="S47">
        <v>0</v>
      </c>
      <c r="T47">
        <v>1</v>
      </c>
      <c r="U47">
        <v>1</v>
      </c>
      <c r="W47">
        <v>0</v>
      </c>
      <c r="X47">
        <v>0</v>
      </c>
      <c r="Y47">
        <v>0</v>
      </c>
      <c r="Z47">
        <v>0</v>
      </c>
      <c r="AB47">
        <v>150</v>
      </c>
      <c r="AC47">
        <v>50</v>
      </c>
      <c r="AD47">
        <v>8</v>
      </c>
      <c r="AE47">
        <v>300</v>
      </c>
      <c r="AH47" t="s">
        <v>225</v>
      </c>
      <c r="AI47" t="s">
        <v>226</v>
      </c>
      <c r="AM47" t="s">
        <v>74</v>
      </c>
      <c r="AN47" t="s">
        <v>219</v>
      </c>
      <c r="AO47" t="s">
        <v>220</v>
      </c>
      <c r="AR47" t="s">
        <v>221</v>
      </c>
      <c r="AS47" t="s">
        <v>222</v>
      </c>
      <c r="AV47" t="b">
        <v>1</v>
      </c>
      <c r="AW47">
        <v>11.85</v>
      </c>
    </row>
    <row r="48" spans="1:49" ht="13.8" customHeight="1" x14ac:dyDescent="0.3">
      <c r="A48" t="s">
        <v>227</v>
      </c>
      <c r="B48" t="s">
        <v>228</v>
      </c>
      <c r="C48">
        <v>1</v>
      </c>
      <c r="E48">
        <v>1200</v>
      </c>
      <c r="F48">
        <v>2500</v>
      </c>
      <c r="H48">
        <v>750</v>
      </c>
      <c r="J48">
        <v>15</v>
      </c>
      <c r="K48">
        <v>10</v>
      </c>
      <c r="L48">
        <v>10</v>
      </c>
      <c r="M48">
        <v>12</v>
      </c>
      <c r="P48" t="s">
        <v>60</v>
      </c>
      <c r="Q48">
        <v>0</v>
      </c>
      <c r="S48">
        <v>0</v>
      </c>
      <c r="T48">
        <v>8.25</v>
      </c>
      <c r="U48">
        <v>4</v>
      </c>
      <c r="V48">
        <v>0.25</v>
      </c>
      <c r="W48">
        <v>0</v>
      </c>
      <c r="X48">
        <v>0</v>
      </c>
      <c r="Y48">
        <v>0</v>
      </c>
      <c r="AB48">
        <v>300</v>
      </c>
      <c r="AC48">
        <v>100</v>
      </c>
      <c r="AD48">
        <v>12.5</v>
      </c>
      <c r="AE48">
        <v>150</v>
      </c>
      <c r="AH48" t="s">
        <v>204</v>
      </c>
      <c r="AI48" t="s">
        <v>229</v>
      </c>
      <c r="AM48" t="s">
        <v>206</v>
      </c>
      <c r="AN48" t="s">
        <v>207</v>
      </c>
      <c r="AO48" t="s">
        <v>207</v>
      </c>
      <c r="AV48" t="b">
        <v>1</v>
      </c>
      <c r="AW48">
        <v>12</v>
      </c>
    </row>
    <row r="49" spans="1:49" ht="13.8" customHeight="1" x14ac:dyDescent="0.3">
      <c r="A49" t="s">
        <v>230</v>
      </c>
      <c r="B49" t="s">
        <v>231</v>
      </c>
      <c r="C49">
        <v>1</v>
      </c>
      <c r="E49">
        <v>1200</v>
      </c>
      <c r="F49">
        <v>1200</v>
      </c>
      <c r="H49">
        <v>150</v>
      </c>
      <c r="J49">
        <v>15</v>
      </c>
      <c r="K49">
        <v>10</v>
      </c>
      <c r="L49">
        <v>10</v>
      </c>
      <c r="M49">
        <v>50</v>
      </c>
      <c r="P49" t="s">
        <v>60</v>
      </c>
      <c r="Q49">
        <v>0</v>
      </c>
      <c r="S49">
        <v>0</v>
      </c>
      <c r="T49">
        <v>9</v>
      </c>
      <c r="U49">
        <v>5</v>
      </c>
      <c r="V49">
        <v>0.25</v>
      </c>
      <c r="W49">
        <v>0</v>
      </c>
      <c r="X49">
        <v>0</v>
      </c>
      <c r="Y49">
        <v>0</v>
      </c>
      <c r="AB49">
        <v>400</v>
      </c>
      <c r="AC49">
        <v>50</v>
      </c>
      <c r="AD49">
        <v>4.75</v>
      </c>
      <c r="AE49">
        <v>450</v>
      </c>
      <c r="AH49" t="s">
        <v>213</v>
      </c>
      <c r="AI49" t="s">
        <v>232</v>
      </c>
      <c r="AM49" t="s">
        <v>62</v>
      </c>
      <c r="AN49" t="s">
        <v>207</v>
      </c>
      <c r="AO49" t="s">
        <v>171</v>
      </c>
      <c r="AR49" t="s">
        <v>215</v>
      </c>
      <c r="AS49">
        <v>200</v>
      </c>
      <c r="AV49" t="b">
        <v>1</v>
      </c>
      <c r="AW49">
        <v>12.05</v>
      </c>
    </row>
    <row r="50" spans="1:49" ht="13.8" customHeight="1" x14ac:dyDescent="0.3">
      <c r="A50" t="s">
        <v>233</v>
      </c>
      <c r="B50" t="s">
        <v>234</v>
      </c>
      <c r="C50">
        <v>1</v>
      </c>
      <c r="E50">
        <v>1200</v>
      </c>
      <c r="F50">
        <v>1200</v>
      </c>
      <c r="H50">
        <v>100</v>
      </c>
      <c r="J50">
        <v>15</v>
      </c>
      <c r="K50">
        <v>10</v>
      </c>
      <c r="L50">
        <v>10</v>
      </c>
      <c r="M50">
        <v>12</v>
      </c>
      <c r="P50" t="s">
        <v>51</v>
      </c>
      <c r="Q50">
        <v>0</v>
      </c>
      <c r="S50">
        <v>0</v>
      </c>
      <c r="T50">
        <v>8.75</v>
      </c>
      <c r="U50">
        <v>2</v>
      </c>
      <c r="V50">
        <v>0.25</v>
      </c>
      <c r="W50">
        <v>0</v>
      </c>
      <c r="X50">
        <v>0</v>
      </c>
      <c r="Y50">
        <v>0</v>
      </c>
      <c r="Z50">
        <v>0</v>
      </c>
      <c r="AB50">
        <v>150</v>
      </c>
      <c r="AC50">
        <v>50</v>
      </c>
      <c r="AD50">
        <v>8</v>
      </c>
      <c r="AE50">
        <v>300</v>
      </c>
      <c r="AH50" t="s">
        <v>169</v>
      </c>
      <c r="AI50" t="s">
        <v>235</v>
      </c>
      <c r="AM50" t="s">
        <v>74</v>
      </c>
      <c r="AN50" t="s">
        <v>219</v>
      </c>
      <c r="AO50" t="s">
        <v>220</v>
      </c>
      <c r="AR50" t="s">
        <v>221</v>
      </c>
      <c r="AS50" t="s">
        <v>222</v>
      </c>
      <c r="AV50" t="b">
        <v>1</v>
      </c>
      <c r="AW50">
        <v>12.1</v>
      </c>
    </row>
    <row r="51" spans="1:49" ht="13.8" customHeight="1" x14ac:dyDescent="0.3">
      <c r="A51" t="s">
        <v>236</v>
      </c>
      <c r="B51" t="s">
        <v>237</v>
      </c>
      <c r="C51">
        <v>1</v>
      </c>
      <c r="E51">
        <v>1200</v>
      </c>
      <c r="F51">
        <v>2000</v>
      </c>
      <c r="H51">
        <v>100</v>
      </c>
      <c r="I51">
        <v>1500</v>
      </c>
      <c r="J51">
        <v>15</v>
      </c>
      <c r="K51">
        <v>10</v>
      </c>
      <c r="L51">
        <v>10</v>
      </c>
      <c r="P51" t="s">
        <v>69</v>
      </c>
      <c r="Q51">
        <v>0</v>
      </c>
      <c r="S51">
        <v>0</v>
      </c>
      <c r="T51">
        <v>25</v>
      </c>
      <c r="U51">
        <v>2</v>
      </c>
      <c r="V51">
        <v>0.25</v>
      </c>
      <c r="W51">
        <v>0</v>
      </c>
      <c r="X51">
        <v>0</v>
      </c>
      <c r="Y51">
        <v>0</v>
      </c>
      <c r="AB51">
        <v>400</v>
      </c>
      <c r="AC51">
        <v>50</v>
      </c>
      <c r="AD51">
        <v>15</v>
      </c>
      <c r="AE51">
        <v>150</v>
      </c>
      <c r="AH51" t="s">
        <v>199</v>
      </c>
      <c r="AI51" t="s">
        <v>238</v>
      </c>
      <c r="AM51" t="s">
        <v>201</v>
      </c>
      <c r="AN51" t="s">
        <v>165</v>
      </c>
      <c r="AO51" t="s">
        <v>186</v>
      </c>
      <c r="AV51" t="b">
        <v>1</v>
      </c>
      <c r="AW51">
        <v>12.2</v>
      </c>
    </row>
    <row r="52" spans="1:49" ht="13.8" customHeight="1" x14ac:dyDescent="0.3">
      <c r="A52" t="s">
        <v>194</v>
      </c>
      <c r="B52" t="s">
        <v>239</v>
      </c>
      <c r="C52">
        <v>0</v>
      </c>
      <c r="E52">
        <v>1200</v>
      </c>
      <c r="F52">
        <v>1500</v>
      </c>
      <c r="H52">
        <v>200</v>
      </c>
      <c r="J52">
        <v>5</v>
      </c>
      <c r="K52">
        <v>30</v>
      </c>
      <c r="L52">
        <v>10</v>
      </c>
      <c r="M52">
        <v>100</v>
      </c>
      <c r="P52" t="s">
        <v>60</v>
      </c>
      <c r="Q52">
        <v>0</v>
      </c>
      <c r="S52">
        <v>0</v>
      </c>
      <c r="T52">
        <v>0.5</v>
      </c>
      <c r="U52">
        <v>1</v>
      </c>
      <c r="W52">
        <v>0</v>
      </c>
      <c r="X52">
        <v>0</v>
      </c>
      <c r="Y52">
        <v>0</v>
      </c>
      <c r="Z52">
        <v>0</v>
      </c>
      <c r="AB52">
        <v>400</v>
      </c>
      <c r="AC52">
        <v>50</v>
      </c>
      <c r="AD52">
        <v>3.75</v>
      </c>
      <c r="AE52">
        <v>50</v>
      </c>
      <c r="AI52" t="s">
        <v>240</v>
      </c>
      <c r="AM52" t="s">
        <v>241</v>
      </c>
      <c r="AN52" t="s">
        <v>165</v>
      </c>
      <c r="AO52" t="s">
        <v>166</v>
      </c>
      <c r="AW52">
        <v>12.3</v>
      </c>
    </row>
    <row r="53" spans="1:49" ht="13.8" customHeight="1" x14ac:dyDescent="0.3">
      <c r="A53" t="s">
        <v>242</v>
      </c>
      <c r="B53" t="s">
        <v>243</v>
      </c>
      <c r="C53">
        <v>0</v>
      </c>
      <c r="E53">
        <v>900</v>
      </c>
      <c r="F53">
        <v>10000</v>
      </c>
      <c r="H53">
        <v>500</v>
      </c>
      <c r="J53">
        <v>25</v>
      </c>
      <c r="K53">
        <v>10</v>
      </c>
      <c r="L53">
        <v>7</v>
      </c>
      <c r="M53">
        <v>30</v>
      </c>
      <c r="N53">
        <v>0.1</v>
      </c>
      <c r="P53" t="s">
        <v>60</v>
      </c>
      <c r="Q53">
        <v>0</v>
      </c>
      <c r="S53">
        <v>0</v>
      </c>
      <c r="T53">
        <v>15</v>
      </c>
      <c r="U53">
        <v>3</v>
      </c>
      <c r="V53">
        <v>0.4</v>
      </c>
      <c r="W53">
        <v>0</v>
      </c>
      <c r="X53">
        <v>0</v>
      </c>
      <c r="Y53">
        <v>0</v>
      </c>
      <c r="Z53">
        <v>0</v>
      </c>
      <c r="AB53">
        <v>125</v>
      </c>
      <c r="AC53">
        <v>100</v>
      </c>
      <c r="AD53">
        <v>80</v>
      </c>
      <c r="AE53">
        <v>50</v>
      </c>
      <c r="AH53" t="s">
        <v>244</v>
      </c>
      <c r="AI53" t="s">
        <v>245</v>
      </c>
      <c r="AM53" t="s">
        <v>246</v>
      </c>
      <c r="AN53" t="s">
        <v>247</v>
      </c>
      <c r="AO53" t="s">
        <v>248</v>
      </c>
      <c r="AW53">
        <v>12.5</v>
      </c>
    </row>
    <row r="54" spans="1:49" ht="13.8" customHeight="1" x14ac:dyDescent="0.3">
      <c r="A54" t="s">
        <v>249</v>
      </c>
      <c r="B54" t="s">
        <v>250</v>
      </c>
      <c r="C54">
        <v>2</v>
      </c>
      <c r="E54">
        <v>1500</v>
      </c>
      <c r="F54">
        <v>1000</v>
      </c>
      <c r="H54">
        <v>500</v>
      </c>
      <c r="J54">
        <v>25</v>
      </c>
      <c r="K54">
        <v>30</v>
      </c>
      <c r="L54">
        <v>12</v>
      </c>
      <c r="M54">
        <v>30</v>
      </c>
      <c r="P54" t="s">
        <v>60</v>
      </c>
      <c r="Q54">
        <v>0</v>
      </c>
      <c r="S54">
        <v>0</v>
      </c>
      <c r="T54">
        <v>3</v>
      </c>
      <c r="U54">
        <v>1</v>
      </c>
      <c r="W54">
        <v>0</v>
      </c>
      <c r="X54">
        <v>0</v>
      </c>
      <c r="Y54">
        <v>0</v>
      </c>
      <c r="Z54">
        <v>0</v>
      </c>
      <c r="AB54">
        <v>50</v>
      </c>
      <c r="AC54">
        <v>200</v>
      </c>
      <c r="AD54">
        <v>20</v>
      </c>
      <c r="AE54">
        <v>250</v>
      </c>
      <c r="AH54" t="s">
        <v>251</v>
      </c>
      <c r="AI54" t="s">
        <v>252</v>
      </c>
      <c r="AM54" t="s">
        <v>85</v>
      </c>
      <c r="AN54" t="s">
        <v>247</v>
      </c>
      <c r="AO54" t="s">
        <v>166</v>
      </c>
      <c r="AV54" t="b">
        <v>1</v>
      </c>
      <c r="AW54">
        <v>13</v>
      </c>
    </row>
    <row r="55" spans="1:49" ht="13.8" customHeight="1" x14ac:dyDescent="0.3">
      <c r="A55" t="s">
        <v>249</v>
      </c>
      <c r="B55" t="s">
        <v>253</v>
      </c>
      <c r="C55">
        <v>2</v>
      </c>
      <c r="E55">
        <v>1500</v>
      </c>
      <c r="F55">
        <v>2000</v>
      </c>
      <c r="H55">
        <v>500</v>
      </c>
      <c r="J55">
        <v>25</v>
      </c>
      <c r="K55">
        <v>30</v>
      </c>
      <c r="L55">
        <v>12</v>
      </c>
      <c r="M55">
        <v>6</v>
      </c>
      <c r="P55" t="s">
        <v>60</v>
      </c>
      <c r="Q55">
        <v>0</v>
      </c>
      <c r="S55">
        <v>0</v>
      </c>
      <c r="T55">
        <v>1.5</v>
      </c>
      <c r="U55">
        <v>1</v>
      </c>
      <c r="W55">
        <v>0</v>
      </c>
      <c r="X55">
        <v>0</v>
      </c>
      <c r="Y55">
        <v>0</v>
      </c>
      <c r="Z55">
        <v>0</v>
      </c>
      <c r="AB55">
        <v>100</v>
      </c>
      <c r="AC55">
        <v>200</v>
      </c>
      <c r="AD55">
        <v>20</v>
      </c>
      <c r="AE55">
        <v>250</v>
      </c>
      <c r="AH55" t="s">
        <v>254</v>
      </c>
      <c r="AI55" t="s">
        <v>255</v>
      </c>
      <c r="AM55" t="s">
        <v>89</v>
      </c>
      <c r="AN55" t="s">
        <v>247</v>
      </c>
      <c r="AO55" t="s">
        <v>166</v>
      </c>
      <c r="AV55" t="b">
        <v>1</v>
      </c>
      <c r="AW55">
        <v>13.5</v>
      </c>
    </row>
    <row r="56" spans="1:49" ht="13.8" customHeight="1" x14ac:dyDescent="0.3">
      <c r="A56" t="s">
        <v>256</v>
      </c>
      <c r="B56" t="s">
        <v>257</v>
      </c>
      <c r="C56">
        <v>1</v>
      </c>
      <c r="E56">
        <v>1200</v>
      </c>
      <c r="F56">
        <v>1200</v>
      </c>
      <c r="H56">
        <v>4000</v>
      </c>
      <c r="J56">
        <v>75</v>
      </c>
      <c r="K56">
        <v>20</v>
      </c>
      <c r="L56">
        <v>10</v>
      </c>
      <c r="M56">
        <v>5</v>
      </c>
      <c r="P56" t="s">
        <v>60</v>
      </c>
      <c r="Q56">
        <v>0</v>
      </c>
      <c r="S56">
        <v>0</v>
      </c>
      <c r="T56">
        <v>15</v>
      </c>
      <c r="U56">
        <v>1</v>
      </c>
      <c r="W56">
        <v>0</v>
      </c>
      <c r="X56">
        <v>0</v>
      </c>
      <c r="Y56">
        <v>0</v>
      </c>
      <c r="Z56">
        <v>0</v>
      </c>
      <c r="AB56">
        <v>400</v>
      </c>
      <c r="AC56">
        <v>100</v>
      </c>
      <c r="AD56">
        <v>3.5</v>
      </c>
      <c r="AE56">
        <v>500</v>
      </c>
      <c r="AH56" t="s">
        <v>162</v>
      </c>
      <c r="AI56" t="s">
        <v>258</v>
      </c>
      <c r="AM56" t="s">
        <v>164</v>
      </c>
      <c r="AN56" t="s">
        <v>165</v>
      </c>
      <c r="AO56" t="s">
        <v>166</v>
      </c>
      <c r="AV56" t="b">
        <v>1</v>
      </c>
      <c r="AW56">
        <v>14</v>
      </c>
    </row>
    <row r="57" spans="1:49" ht="13.8" customHeight="1" x14ac:dyDescent="0.3">
      <c r="A57" t="s">
        <v>259</v>
      </c>
      <c r="B57" t="s">
        <v>260</v>
      </c>
      <c r="C57">
        <v>2</v>
      </c>
      <c r="E57">
        <v>5000</v>
      </c>
      <c r="F57">
        <v>1200</v>
      </c>
      <c r="H57">
        <v>4000</v>
      </c>
      <c r="J57">
        <v>75</v>
      </c>
      <c r="K57">
        <v>20</v>
      </c>
      <c r="L57">
        <v>26</v>
      </c>
      <c r="M57">
        <v>20</v>
      </c>
      <c r="P57" t="s">
        <v>60</v>
      </c>
      <c r="Q57">
        <v>0</v>
      </c>
      <c r="S57">
        <v>0</v>
      </c>
      <c r="T57">
        <v>15</v>
      </c>
      <c r="U57">
        <v>2</v>
      </c>
      <c r="V57">
        <v>1</v>
      </c>
      <c r="W57">
        <v>0</v>
      </c>
      <c r="X57">
        <v>0</v>
      </c>
      <c r="Y57">
        <v>0</v>
      </c>
      <c r="Z57">
        <v>0</v>
      </c>
      <c r="AB57">
        <v>400</v>
      </c>
      <c r="AC57">
        <v>100</v>
      </c>
      <c r="AD57">
        <v>3.5</v>
      </c>
      <c r="AE57">
        <v>500</v>
      </c>
      <c r="AH57" t="s">
        <v>162</v>
      </c>
      <c r="AI57" t="s">
        <v>261</v>
      </c>
      <c r="AM57" t="s">
        <v>164</v>
      </c>
      <c r="AN57" t="s">
        <v>165</v>
      </c>
      <c r="AO57" t="s">
        <v>166</v>
      </c>
      <c r="AV57" t="b">
        <v>1</v>
      </c>
      <c r="AW57">
        <v>15</v>
      </c>
    </row>
    <row r="58" spans="1:49" ht="13.8" customHeight="1" x14ac:dyDescent="0.3">
      <c r="A58" t="s">
        <v>262</v>
      </c>
      <c r="B58" t="s">
        <v>263</v>
      </c>
      <c r="C58">
        <v>1</v>
      </c>
      <c r="E58">
        <v>4500</v>
      </c>
      <c r="F58">
        <v>2500</v>
      </c>
      <c r="H58">
        <v>500</v>
      </c>
      <c r="J58">
        <v>50</v>
      </c>
      <c r="K58">
        <v>10</v>
      </c>
      <c r="L58">
        <v>25</v>
      </c>
      <c r="M58">
        <v>10</v>
      </c>
      <c r="P58" t="s">
        <v>60</v>
      </c>
      <c r="Q58">
        <v>0</v>
      </c>
      <c r="S58">
        <v>0</v>
      </c>
      <c r="T58">
        <v>15</v>
      </c>
      <c r="U58">
        <v>1</v>
      </c>
      <c r="W58">
        <v>0</v>
      </c>
      <c r="X58">
        <v>0</v>
      </c>
      <c r="Y58">
        <v>0</v>
      </c>
      <c r="Z58">
        <v>0</v>
      </c>
      <c r="AB58">
        <v>250</v>
      </c>
      <c r="AC58">
        <v>50</v>
      </c>
      <c r="AD58">
        <v>12</v>
      </c>
      <c r="AE58">
        <v>350</v>
      </c>
      <c r="AH58" t="s">
        <v>264</v>
      </c>
      <c r="AI58" t="s">
        <v>265</v>
      </c>
      <c r="AM58" t="s">
        <v>206</v>
      </c>
      <c r="AN58" t="s">
        <v>207</v>
      </c>
      <c r="AO58" t="s">
        <v>171</v>
      </c>
      <c r="AV58" t="b">
        <v>1</v>
      </c>
      <c r="AW58">
        <v>16</v>
      </c>
    </row>
    <row r="59" spans="1:49" ht="13.8" customHeight="1" x14ac:dyDescent="0.3">
      <c r="A59" t="s">
        <v>266</v>
      </c>
      <c r="B59" t="s">
        <v>267</v>
      </c>
      <c r="C59">
        <v>2</v>
      </c>
      <c r="E59">
        <v>4000</v>
      </c>
      <c r="F59">
        <v>2500</v>
      </c>
      <c r="H59">
        <v>250</v>
      </c>
      <c r="I59">
        <v>100</v>
      </c>
      <c r="J59">
        <v>15</v>
      </c>
      <c r="K59">
        <v>20</v>
      </c>
      <c r="L59">
        <v>20</v>
      </c>
      <c r="M59">
        <v>100</v>
      </c>
      <c r="P59" t="s">
        <v>51</v>
      </c>
      <c r="Q59">
        <v>0</v>
      </c>
      <c r="S59">
        <v>0</v>
      </c>
      <c r="T59">
        <v>10</v>
      </c>
      <c r="U59">
        <v>20</v>
      </c>
      <c r="V59">
        <v>0.5</v>
      </c>
      <c r="W59">
        <v>0</v>
      </c>
      <c r="X59">
        <v>0</v>
      </c>
      <c r="Y59">
        <v>0</v>
      </c>
      <c r="Z59">
        <v>0</v>
      </c>
      <c r="AB59">
        <v>600</v>
      </c>
      <c r="AC59">
        <v>100</v>
      </c>
      <c r="AD59">
        <v>4.75</v>
      </c>
      <c r="AE59">
        <v>300</v>
      </c>
      <c r="AH59" t="s">
        <v>268</v>
      </c>
      <c r="AI59" t="s">
        <v>269</v>
      </c>
      <c r="AM59" t="s">
        <v>270</v>
      </c>
      <c r="AN59" t="s">
        <v>271</v>
      </c>
      <c r="AO59" t="s">
        <v>272</v>
      </c>
      <c r="AR59" t="s">
        <v>273</v>
      </c>
      <c r="AW59">
        <v>16.2</v>
      </c>
    </row>
    <row r="60" spans="1:49" ht="13.8" customHeight="1" x14ac:dyDescent="0.3">
      <c r="A60" t="s">
        <v>274</v>
      </c>
      <c r="B60" t="s">
        <v>275</v>
      </c>
      <c r="C60">
        <v>1</v>
      </c>
      <c r="E60">
        <v>4000</v>
      </c>
      <c r="F60">
        <v>1400</v>
      </c>
      <c r="H60">
        <v>200</v>
      </c>
      <c r="J60">
        <v>5</v>
      </c>
      <c r="K60">
        <v>30</v>
      </c>
      <c r="L60">
        <v>18</v>
      </c>
      <c r="M60">
        <v>600</v>
      </c>
      <c r="P60" t="s">
        <v>69</v>
      </c>
      <c r="Q60">
        <v>0</v>
      </c>
      <c r="S60">
        <v>0</v>
      </c>
      <c r="T60">
        <v>5</v>
      </c>
      <c r="U60">
        <v>40</v>
      </c>
      <c r="V60">
        <v>0.1</v>
      </c>
      <c r="W60">
        <v>0</v>
      </c>
      <c r="X60">
        <v>0</v>
      </c>
      <c r="Y60">
        <v>0</v>
      </c>
      <c r="Z60">
        <v>0</v>
      </c>
      <c r="AB60">
        <v>400</v>
      </c>
      <c r="AC60">
        <v>100</v>
      </c>
      <c r="AD60">
        <v>6</v>
      </c>
      <c r="AE60">
        <v>60</v>
      </c>
      <c r="AH60" t="s">
        <v>183</v>
      </c>
      <c r="AI60" t="s">
        <v>276</v>
      </c>
      <c r="AM60" t="s">
        <v>185</v>
      </c>
      <c r="AN60" t="s">
        <v>165</v>
      </c>
      <c r="AO60" t="s">
        <v>186</v>
      </c>
      <c r="AW60">
        <v>16.3</v>
      </c>
    </row>
    <row r="61" spans="1:49" ht="13.8" customHeight="1" x14ac:dyDescent="0.3">
      <c r="A61" t="s">
        <v>277</v>
      </c>
      <c r="B61" t="s">
        <v>278</v>
      </c>
      <c r="C61">
        <v>0</v>
      </c>
      <c r="E61">
        <v>1250</v>
      </c>
      <c r="F61">
        <v>1200</v>
      </c>
      <c r="H61">
        <v>1500</v>
      </c>
      <c r="J61">
        <v>30</v>
      </c>
      <c r="K61">
        <v>10</v>
      </c>
      <c r="L61">
        <v>20</v>
      </c>
      <c r="M61">
        <v>20</v>
      </c>
      <c r="P61" t="s">
        <v>60</v>
      </c>
      <c r="Q61">
        <v>0</v>
      </c>
      <c r="S61">
        <v>0</v>
      </c>
      <c r="T61">
        <v>5</v>
      </c>
      <c r="U61">
        <v>4</v>
      </c>
      <c r="V61">
        <v>0.15</v>
      </c>
      <c r="W61">
        <v>0</v>
      </c>
      <c r="X61">
        <v>0</v>
      </c>
      <c r="Y61">
        <v>0</v>
      </c>
      <c r="Z61">
        <v>0</v>
      </c>
      <c r="AB61">
        <v>500</v>
      </c>
      <c r="AC61">
        <v>40</v>
      </c>
      <c r="AD61">
        <v>4</v>
      </c>
      <c r="AE61">
        <v>350</v>
      </c>
      <c r="AH61" t="s">
        <v>162</v>
      </c>
      <c r="AI61" t="s">
        <v>279</v>
      </c>
      <c r="AM61" t="s">
        <v>164</v>
      </c>
      <c r="AN61" t="s">
        <v>165</v>
      </c>
      <c r="AO61" t="s">
        <v>166</v>
      </c>
      <c r="AV61" t="b">
        <v>1</v>
      </c>
      <c r="AW61">
        <v>16.399999999999999</v>
      </c>
    </row>
    <row r="62" spans="1:49" ht="13.8" customHeight="1" x14ac:dyDescent="0.3">
      <c r="A62" t="s">
        <v>280</v>
      </c>
      <c r="B62" t="s">
        <v>281</v>
      </c>
      <c r="C62">
        <v>0</v>
      </c>
      <c r="E62">
        <v>100</v>
      </c>
      <c r="F62">
        <v>600</v>
      </c>
      <c r="G62">
        <v>30</v>
      </c>
      <c r="J62">
        <v>0</v>
      </c>
      <c r="K62">
        <v>80</v>
      </c>
      <c r="L62">
        <v>2</v>
      </c>
      <c r="P62" t="s">
        <v>152</v>
      </c>
      <c r="R62">
        <v>10</v>
      </c>
      <c r="S62">
        <v>0.25</v>
      </c>
      <c r="T62">
        <v>0.25</v>
      </c>
      <c r="AA62">
        <v>2400</v>
      </c>
      <c r="AH62" t="s">
        <v>52</v>
      </c>
      <c r="AI62" t="s">
        <v>282</v>
      </c>
      <c r="AM62" t="s">
        <v>54</v>
      </c>
      <c r="AW62">
        <v>16.5</v>
      </c>
    </row>
    <row r="63" spans="1:49" ht="13.8" customHeight="1" x14ac:dyDescent="0.3">
      <c r="A63" t="s">
        <v>283</v>
      </c>
      <c r="B63" t="s">
        <v>284</v>
      </c>
      <c r="C63">
        <v>1</v>
      </c>
      <c r="E63">
        <v>200</v>
      </c>
      <c r="F63">
        <v>400</v>
      </c>
      <c r="G63">
        <v>75</v>
      </c>
      <c r="J63">
        <v>0</v>
      </c>
      <c r="K63">
        <v>100</v>
      </c>
      <c r="L63">
        <v>4</v>
      </c>
      <c r="P63" t="s">
        <v>152</v>
      </c>
      <c r="R63">
        <v>40</v>
      </c>
      <c r="S63">
        <v>0</v>
      </c>
      <c r="T63">
        <v>0.25</v>
      </c>
      <c r="AA63">
        <v>2400</v>
      </c>
      <c r="AH63" t="s">
        <v>52</v>
      </c>
      <c r="AI63" t="s">
        <v>285</v>
      </c>
      <c r="AM63" t="s">
        <v>54</v>
      </c>
      <c r="AW63">
        <v>17</v>
      </c>
    </row>
    <row r="64" spans="1:49" ht="13.8" customHeight="1" x14ac:dyDescent="0.3">
      <c r="A64" t="s">
        <v>286</v>
      </c>
      <c r="B64" t="s">
        <v>287</v>
      </c>
      <c r="C64">
        <v>1</v>
      </c>
      <c r="E64">
        <v>200</v>
      </c>
      <c r="F64">
        <v>1000</v>
      </c>
      <c r="G64">
        <v>75</v>
      </c>
      <c r="J64">
        <v>0</v>
      </c>
      <c r="K64">
        <v>20</v>
      </c>
      <c r="L64">
        <v>4</v>
      </c>
      <c r="P64" t="s">
        <v>152</v>
      </c>
      <c r="R64">
        <v>75</v>
      </c>
      <c r="S64">
        <v>0.1</v>
      </c>
      <c r="T64">
        <v>0.1</v>
      </c>
      <c r="AA64">
        <v>2400</v>
      </c>
      <c r="AI64" t="s">
        <v>288</v>
      </c>
      <c r="AM64" t="s">
        <v>103</v>
      </c>
      <c r="AW64">
        <v>18</v>
      </c>
    </row>
    <row r="65" spans="1:49" ht="13.8" customHeight="1" x14ac:dyDescent="0.3">
      <c r="A65" t="s">
        <v>289</v>
      </c>
      <c r="B65" t="s">
        <v>290</v>
      </c>
      <c r="C65">
        <v>2</v>
      </c>
      <c r="E65">
        <v>500</v>
      </c>
      <c r="F65">
        <v>500</v>
      </c>
      <c r="H65">
        <v>25</v>
      </c>
      <c r="I65">
        <v>400</v>
      </c>
      <c r="J65">
        <v>0</v>
      </c>
      <c r="K65">
        <v>40</v>
      </c>
      <c r="L65">
        <v>6</v>
      </c>
      <c r="P65" t="s">
        <v>152</v>
      </c>
      <c r="Q65">
        <v>30</v>
      </c>
      <c r="S65">
        <v>0.5</v>
      </c>
      <c r="T65">
        <v>0</v>
      </c>
      <c r="AB65">
        <v>1000</v>
      </c>
      <c r="AI65" t="s">
        <v>291</v>
      </c>
      <c r="AM65" t="s">
        <v>270</v>
      </c>
      <c r="AR65" t="s">
        <v>292</v>
      </c>
      <c r="AS65" s="2">
        <v>0.25</v>
      </c>
      <c r="AW65">
        <v>19</v>
      </c>
    </row>
    <row r="66" spans="1:49" ht="13.8" customHeight="1" x14ac:dyDescent="0.3">
      <c r="A66" t="s">
        <v>293</v>
      </c>
      <c r="B66" t="s">
        <v>294</v>
      </c>
      <c r="C66">
        <v>2</v>
      </c>
      <c r="E66">
        <v>500</v>
      </c>
      <c r="F66">
        <v>500</v>
      </c>
      <c r="H66">
        <v>25</v>
      </c>
      <c r="I66">
        <v>400</v>
      </c>
      <c r="J66">
        <v>0</v>
      </c>
      <c r="K66">
        <v>40</v>
      </c>
      <c r="L66">
        <v>6</v>
      </c>
      <c r="P66" t="s">
        <v>152</v>
      </c>
      <c r="Q66">
        <v>30</v>
      </c>
      <c r="S66">
        <v>0.5</v>
      </c>
      <c r="T66">
        <v>0.5</v>
      </c>
      <c r="AB66">
        <v>1000</v>
      </c>
      <c r="AH66" t="s">
        <v>65</v>
      </c>
      <c r="AI66" t="s">
        <v>295</v>
      </c>
      <c r="AM66" t="s">
        <v>270</v>
      </c>
      <c r="AW66">
        <v>19.100000000000001</v>
      </c>
    </row>
    <row r="67" spans="1:49" ht="13.8" customHeight="1" x14ac:dyDescent="0.3">
      <c r="A67" t="s">
        <v>296</v>
      </c>
      <c r="B67" t="s">
        <v>297</v>
      </c>
      <c r="C67">
        <v>1</v>
      </c>
      <c r="E67">
        <v>250</v>
      </c>
      <c r="F67">
        <v>500</v>
      </c>
      <c r="H67">
        <v>50</v>
      </c>
      <c r="J67">
        <v>0</v>
      </c>
      <c r="K67">
        <v>50</v>
      </c>
      <c r="L67">
        <v>5</v>
      </c>
      <c r="P67" t="s">
        <v>152</v>
      </c>
      <c r="Q67">
        <v>40</v>
      </c>
      <c r="S67">
        <v>0.33</v>
      </c>
      <c r="T67">
        <v>0</v>
      </c>
      <c r="AB67">
        <v>1000</v>
      </c>
      <c r="AI67" t="s">
        <v>291</v>
      </c>
      <c r="AM67" t="s">
        <v>103</v>
      </c>
      <c r="AW67">
        <v>19.25</v>
      </c>
    </row>
    <row r="68" spans="1:49" ht="13.8" customHeight="1" x14ac:dyDescent="0.3">
      <c r="A68" t="s">
        <v>298</v>
      </c>
      <c r="B68" t="s">
        <v>299</v>
      </c>
      <c r="C68">
        <v>1</v>
      </c>
      <c r="E68">
        <v>250</v>
      </c>
      <c r="F68">
        <v>500</v>
      </c>
      <c r="H68">
        <v>50</v>
      </c>
      <c r="J68">
        <v>0</v>
      </c>
      <c r="K68">
        <v>50</v>
      </c>
      <c r="L68">
        <v>5</v>
      </c>
      <c r="P68" t="s">
        <v>152</v>
      </c>
      <c r="Q68">
        <v>50</v>
      </c>
      <c r="S68">
        <v>0.33</v>
      </c>
      <c r="T68">
        <v>0.33</v>
      </c>
      <c r="AB68">
        <v>1000</v>
      </c>
      <c r="AH68" t="s">
        <v>65</v>
      </c>
      <c r="AI68" t="s">
        <v>295</v>
      </c>
      <c r="AM68" t="s">
        <v>103</v>
      </c>
      <c r="AW68">
        <v>19.3</v>
      </c>
    </row>
    <row r="69" spans="1:49" ht="13.8" customHeight="1" x14ac:dyDescent="0.3">
      <c r="A69" t="s">
        <v>300</v>
      </c>
      <c r="B69" t="s">
        <v>301</v>
      </c>
      <c r="C69">
        <v>2</v>
      </c>
      <c r="E69">
        <v>400</v>
      </c>
      <c r="F69">
        <v>800</v>
      </c>
      <c r="G69">
        <v>50</v>
      </c>
      <c r="J69">
        <v>0</v>
      </c>
      <c r="K69">
        <v>100</v>
      </c>
      <c r="L69">
        <v>5</v>
      </c>
      <c r="P69" t="s">
        <v>152</v>
      </c>
      <c r="R69">
        <v>30</v>
      </c>
      <c r="S69">
        <v>0</v>
      </c>
      <c r="T69">
        <v>0.25</v>
      </c>
      <c r="AA69">
        <v>3600</v>
      </c>
      <c r="AH69" t="s">
        <v>52</v>
      </c>
      <c r="AI69" t="s">
        <v>302</v>
      </c>
      <c r="AM69" t="s">
        <v>54</v>
      </c>
      <c r="AW69">
        <v>19.5</v>
      </c>
    </row>
    <row r="70" spans="1:49" ht="13.8" customHeight="1" x14ac:dyDescent="0.3">
      <c r="A70" t="s">
        <v>303</v>
      </c>
      <c r="B70" t="s">
        <v>304</v>
      </c>
      <c r="C70">
        <v>2</v>
      </c>
      <c r="E70">
        <v>600</v>
      </c>
      <c r="F70">
        <v>500</v>
      </c>
      <c r="G70">
        <v>350</v>
      </c>
      <c r="J70">
        <v>0</v>
      </c>
      <c r="K70">
        <v>100</v>
      </c>
      <c r="L70">
        <v>7</v>
      </c>
      <c r="M70">
        <v>3</v>
      </c>
      <c r="N70">
        <v>0.5</v>
      </c>
      <c r="P70" t="s">
        <v>152</v>
      </c>
      <c r="R70">
        <v>200</v>
      </c>
      <c r="S70">
        <v>0.1</v>
      </c>
      <c r="T70">
        <v>0.1</v>
      </c>
      <c r="U70">
        <v>0.3</v>
      </c>
      <c r="V70">
        <v>0.1</v>
      </c>
      <c r="AA70">
        <v>10000</v>
      </c>
      <c r="AH70" t="s">
        <v>305</v>
      </c>
      <c r="AI70" t="s">
        <v>306</v>
      </c>
      <c r="AM70" t="s">
        <v>54</v>
      </c>
      <c r="AW70">
        <v>19.600000000000001</v>
      </c>
    </row>
    <row r="71" spans="1:49" ht="13.8" customHeight="1" x14ac:dyDescent="0.3">
      <c r="A71" t="s">
        <v>307</v>
      </c>
      <c r="B71" t="s">
        <v>308</v>
      </c>
      <c r="C71">
        <v>2</v>
      </c>
      <c r="E71">
        <v>600</v>
      </c>
      <c r="F71">
        <v>500</v>
      </c>
      <c r="G71">
        <v>350</v>
      </c>
      <c r="J71">
        <v>0</v>
      </c>
      <c r="K71">
        <v>100</v>
      </c>
      <c r="L71">
        <v>7</v>
      </c>
      <c r="M71">
        <v>3</v>
      </c>
      <c r="N71">
        <v>0.25</v>
      </c>
      <c r="P71" t="s">
        <v>152</v>
      </c>
      <c r="R71">
        <v>200</v>
      </c>
      <c r="S71">
        <v>0.1</v>
      </c>
      <c r="T71">
        <v>0.1</v>
      </c>
      <c r="U71">
        <v>0.3</v>
      </c>
      <c r="V71">
        <v>0.1</v>
      </c>
      <c r="AA71">
        <v>10000</v>
      </c>
      <c r="AH71" t="s">
        <v>309</v>
      </c>
      <c r="AI71" t="s">
        <v>310</v>
      </c>
      <c r="AM71" t="s">
        <v>54</v>
      </c>
      <c r="AW71">
        <v>19.7</v>
      </c>
    </row>
    <row r="72" spans="1:49" ht="13.8" customHeight="1" x14ac:dyDescent="0.3">
      <c r="A72" t="s">
        <v>311</v>
      </c>
      <c r="B72" t="s">
        <v>312</v>
      </c>
      <c r="C72">
        <v>3</v>
      </c>
      <c r="D72">
        <v>0.7</v>
      </c>
      <c r="E72">
        <v>900</v>
      </c>
      <c r="F72">
        <v>400</v>
      </c>
      <c r="H72">
        <v>1400</v>
      </c>
      <c r="J72">
        <v>0</v>
      </c>
      <c r="K72">
        <v>30</v>
      </c>
      <c r="L72">
        <v>9</v>
      </c>
      <c r="M72">
        <v>20</v>
      </c>
      <c r="P72" t="s">
        <v>152</v>
      </c>
      <c r="Q72">
        <v>1500</v>
      </c>
      <c r="S72">
        <v>0.25</v>
      </c>
      <c r="T72">
        <v>10</v>
      </c>
      <c r="W72">
        <v>0</v>
      </c>
      <c r="X72">
        <v>0</v>
      </c>
      <c r="Y72">
        <v>0</v>
      </c>
      <c r="Z72">
        <v>0</v>
      </c>
      <c r="AB72">
        <v>1000</v>
      </c>
      <c r="AE72">
        <v>100</v>
      </c>
      <c r="AH72" t="s">
        <v>313</v>
      </c>
      <c r="AI72" t="s">
        <v>314</v>
      </c>
      <c r="AJ72" t="s">
        <v>315</v>
      </c>
      <c r="AM72" t="s">
        <v>89</v>
      </c>
      <c r="AW72">
        <v>19.75</v>
      </c>
    </row>
    <row r="73" spans="1:49" ht="13.8" customHeight="1" x14ac:dyDescent="0.3">
      <c r="A73" t="s">
        <v>316</v>
      </c>
      <c r="B73" t="s">
        <v>317</v>
      </c>
      <c r="C73">
        <v>1</v>
      </c>
      <c r="E73">
        <v>1500</v>
      </c>
      <c r="F73">
        <v>600</v>
      </c>
      <c r="G73">
        <v>1000</v>
      </c>
      <c r="J73">
        <v>0</v>
      </c>
      <c r="K73">
        <v>20</v>
      </c>
      <c r="L73">
        <v>10</v>
      </c>
      <c r="P73" t="s">
        <v>152</v>
      </c>
      <c r="R73">
        <v>1200</v>
      </c>
      <c r="S73">
        <v>0.25</v>
      </c>
      <c r="T73">
        <v>0.5</v>
      </c>
      <c r="U73">
        <v>1</v>
      </c>
      <c r="V73">
        <v>4</v>
      </c>
      <c r="AA73">
        <v>3200</v>
      </c>
      <c r="AI73" t="s">
        <v>318</v>
      </c>
      <c r="AM73" t="s">
        <v>103</v>
      </c>
      <c r="AW73">
        <v>20</v>
      </c>
    </row>
    <row r="74" spans="1:49" ht="13.8" customHeight="1" x14ac:dyDescent="0.3">
      <c r="A74" t="s">
        <v>319</v>
      </c>
      <c r="B74" t="s">
        <v>320</v>
      </c>
      <c r="C74">
        <v>2</v>
      </c>
      <c r="E74">
        <v>1500</v>
      </c>
      <c r="F74">
        <v>1000</v>
      </c>
      <c r="G74">
        <v>100</v>
      </c>
      <c r="J74">
        <v>10</v>
      </c>
      <c r="K74">
        <v>15</v>
      </c>
      <c r="L74">
        <v>9</v>
      </c>
      <c r="P74" t="s">
        <v>51</v>
      </c>
      <c r="R74">
        <v>75</v>
      </c>
      <c r="S74">
        <v>0.1</v>
      </c>
      <c r="T74">
        <v>0.1</v>
      </c>
      <c r="AA74">
        <v>2400</v>
      </c>
      <c r="AI74" t="s">
        <v>321</v>
      </c>
      <c r="AM74" t="s">
        <v>270</v>
      </c>
      <c r="AR74" t="s">
        <v>322</v>
      </c>
      <c r="AW74">
        <v>21</v>
      </c>
    </row>
    <row r="75" spans="1:49" ht="13.8" customHeight="1" x14ac:dyDescent="0.3">
      <c r="A75" t="s">
        <v>323</v>
      </c>
      <c r="B75" t="s">
        <v>324</v>
      </c>
      <c r="C75">
        <v>1</v>
      </c>
      <c r="E75">
        <v>1200</v>
      </c>
      <c r="F75">
        <v>600</v>
      </c>
      <c r="H75">
        <v>100</v>
      </c>
      <c r="J75">
        <v>0</v>
      </c>
      <c r="K75">
        <v>20</v>
      </c>
      <c r="L75">
        <v>10</v>
      </c>
      <c r="P75" t="s">
        <v>152</v>
      </c>
      <c r="Q75">
        <v>100</v>
      </c>
      <c r="S75">
        <v>0.33333299999999999</v>
      </c>
      <c r="T75">
        <v>0</v>
      </c>
      <c r="AB75">
        <v>1000</v>
      </c>
      <c r="AI75" t="s">
        <v>325</v>
      </c>
      <c r="AM75" t="s">
        <v>103</v>
      </c>
      <c r="AW75">
        <v>22</v>
      </c>
    </row>
    <row r="76" spans="1:49" ht="13.8" customHeight="1" x14ac:dyDescent="0.3">
      <c r="A76" t="s">
        <v>326</v>
      </c>
      <c r="B76" t="s">
        <v>327</v>
      </c>
      <c r="C76">
        <v>0</v>
      </c>
      <c r="E76">
        <v>1000</v>
      </c>
      <c r="F76">
        <v>500</v>
      </c>
      <c r="H76">
        <v>700</v>
      </c>
      <c r="J76">
        <v>0</v>
      </c>
      <c r="K76">
        <v>7</v>
      </c>
      <c r="L76">
        <v>10</v>
      </c>
      <c r="P76" t="s">
        <v>152</v>
      </c>
      <c r="Q76">
        <v>1200</v>
      </c>
      <c r="S76">
        <v>0</v>
      </c>
      <c r="T76">
        <v>2</v>
      </c>
      <c r="AB76">
        <v>1000</v>
      </c>
      <c r="AI76" t="s">
        <v>328</v>
      </c>
      <c r="AM76" t="s">
        <v>103</v>
      </c>
      <c r="AW76">
        <v>22.125</v>
      </c>
    </row>
    <row r="77" spans="1:49" ht="13.8" customHeight="1" x14ac:dyDescent="0.3">
      <c r="A77" t="s">
        <v>329</v>
      </c>
      <c r="B77" t="s">
        <v>330</v>
      </c>
      <c r="C77">
        <v>2</v>
      </c>
      <c r="E77">
        <v>2500</v>
      </c>
      <c r="F77">
        <v>600</v>
      </c>
      <c r="H77">
        <v>500</v>
      </c>
      <c r="J77">
        <v>0</v>
      </c>
      <c r="K77">
        <v>15</v>
      </c>
      <c r="L77">
        <v>12</v>
      </c>
      <c r="P77" t="s">
        <v>152</v>
      </c>
      <c r="Q77">
        <v>720</v>
      </c>
      <c r="S77">
        <v>0</v>
      </c>
      <c r="T77">
        <v>1</v>
      </c>
      <c r="AB77">
        <v>1000</v>
      </c>
      <c r="AI77" t="s">
        <v>331</v>
      </c>
      <c r="AM77" t="s">
        <v>103</v>
      </c>
      <c r="AW77">
        <v>22.25</v>
      </c>
    </row>
    <row r="78" spans="1:49" ht="13.8" customHeight="1" x14ac:dyDescent="0.3">
      <c r="A78" t="s">
        <v>332</v>
      </c>
      <c r="B78" t="s">
        <v>333</v>
      </c>
      <c r="C78">
        <v>2</v>
      </c>
      <c r="E78">
        <v>2000</v>
      </c>
      <c r="F78">
        <v>600</v>
      </c>
      <c r="G78">
        <v>400</v>
      </c>
      <c r="J78">
        <v>0</v>
      </c>
      <c r="K78">
        <v>40</v>
      </c>
      <c r="L78">
        <v>11</v>
      </c>
      <c r="M78">
        <v>5</v>
      </c>
      <c r="N78">
        <v>0.5</v>
      </c>
      <c r="P78" t="s">
        <v>152</v>
      </c>
      <c r="R78">
        <v>300</v>
      </c>
      <c r="S78">
        <v>0.1</v>
      </c>
      <c r="T78">
        <v>0.1</v>
      </c>
      <c r="U78">
        <v>0.3</v>
      </c>
      <c r="V78">
        <v>0.1</v>
      </c>
      <c r="AA78">
        <v>10000</v>
      </c>
      <c r="AH78" t="s">
        <v>334</v>
      </c>
      <c r="AI78" t="s">
        <v>335</v>
      </c>
      <c r="AM78" t="s">
        <v>54</v>
      </c>
      <c r="AR78" t="s">
        <v>336</v>
      </c>
      <c r="AS78" t="s">
        <v>337</v>
      </c>
      <c r="AW78">
        <v>22.5</v>
      </c>
    </row>
    <row r="79" spans="1:49" ht="13.8" customHeight="1" x14ac:dyDescent="0.3">
      <c r="A79" t="s">
        <v>338</v>
      </c>
      <c r="B79" t="s">
        <v>339</v>
      </c>
      <c r="C79">
        <v>2</v>
      </c>
      <c r="D79">
        <v>0.6</v>
      </c>
      <c r="E79">
        <v>2250</v>
      </c>
      <c r="F79">
        <v>500</v>
      </c>
      <c r="H79">
        <v>90</v>
      </c>
      <c r="I79">
        <v>600</v>
      </c>
      <c r="J79">
        <v>0</v>
      </c>
      <c r="K79">
        <v>20</v>
      </c>
      <c r="L79">
        <v>11</v>
      </c>
      <c r="M79">
        <v>20</v>
      </c>
      <c r="N79">
        <v>2</v>
      </c>
      <c r="O79">
        <v>3</v>
      </c>
      <c r="P79" t="s">
        <v>152</v>
      </c>
      <c r="Q79">
        <v>100</v>
      </c>
      <c r="S79">
        <v>0.05</v>
      </c>
      <c r="T79">
        <v>0.05</v>
      </c>
      <c r="U79">
        <v>3</v>
      </c>
      <c r="V79">
        <v>0.1</v>
      </c>
      <c r="W79">
        <v>3</v>
      </c>
      <c r="X79">
        <v>20</v>
      </c>
      <c r="Y79">
        <v>1</v>
      </c>
      <c r="Z79">
        <v>4</v>
      </c>
      <c r="AB79">
        <v>1000</v>
      </c>
      <c r="AI79" t="s">
        <v>340</v>
      </c>
      <c r="AM79" t="s">
        <v>270</v>
      </c>
      <c r="AR79" t="s">
        <v>292</v>
      </c>
      <c r="AS79" s="2">
        <v>0.25</v>
      </c>
      <c r="AW79">
        <v>22.75</v>
      </c>
    </row>
    <row r="80" spans="1:49" ht="13.8" customHeight="1" x14ac:dyDescent="0.3">
      <c r="A80" t="s">
        <v>341</v>
      </c>
      <c r="B80" t="s">
        <v>342</v>
      </c>
      <c r="C80">
        <v>3</v>
      </c>
      <c r="D80">
        <v>0.5</v>
      </c>
      <c r="E80">
        <v>2500</v>
      </c>
      <c r="F80">
        <v>1000</v>
      </c>
      <c r="G80">
        <v>50</v>
      </c>
      <c r="I80">
        <v>400</v>
      </c>
      <c r="J80">
        <v>0</v>
      </c>
      <c r="K80">
        <v>15</v>
      </c>
      <c r="L80">
        <v>12</v>
      </c>
      <c r="P80" t="s">
        <v>152</v>
      </c>
      <c r="R80">
        <v>200</v>
      </c>
      <c r="S80">
        <v>0.1</v>
      </c>
      <c r="T80">
        <v>0.1</v>
      </c>
      <c r="AA80">
        <v>2400</v>
      </c>
      <c r="AH80" t="s">
        <v>343</v>
      </c>
      <c r="AI80" t="s">
        <v>344</v>
      </c>
      <c r="AM80" t="s">
        <v>270</v>
      </c>
      <c r="AR80" t="s">
        <v>345</v>
      </c>
      <c r="AW80">
        <v>22.85</v>
      </c>
    </row>
    <row r="81" spans="1:49" ht="13.8" customHeight="1" x14ac:dyDescent="0.3">
      <c r="A81" t="s">
        <v>346</v>
      </c>
      <c r="B81" t="s">
        <v>347</v>
      </c>
      <c r="C81">
        <v>3</v>
      </c>
      <c r="E81">
        <v>7500</v>
      </c>
      <c r="F81">
        <v>700</v>
      </c>
      <c r="H81">
        <v>500</v>
      </c>
      <c r="K81">
        <v>20</v>
      </c>
      <c r="L81">
        <v>30</v>
      </c>
      <c r="P81" t="s">
        <v>152</v>
      </c>
      <c r="Q81">
        <v>550</v>
      </c>
      <c r="S81">
        <v>0.33</v>
      </c>
      <c r="T81">
        <v>1.01</v>
      </c>
      <c r="U81">
        <v>3</v>
      </c>
      <c r="V81">
        <v>0.33</v>
      </c>
      <c r="AB81">
        <v>750</v>
      </c>
      <c r="AE81">
        <v>500</v>
      </c>
      <c r="AH81" t="s">
        <v>348</v>
      </c>
      <c r="AI81" t="s">
        <v>349</v>
      </c>
      <c r="AM81" t="s">
        <v>103</v>
      </c>
      <c r="AW81">
        <v>23</v>
      </c>
    </row>
    <row r="82" spans="1:49" ht="13.8" customHeight="1" x14ac:dyDescent="0.3">
      <c r="A82" t="s">
        <v>350</v>
      </c>
      <c r="B82" t="s">
        <v>351</v>
      </c>
      <c r="C82">
        <v>1</v>
      </c>
      <c r="E82">
        <v>4500</v>
      </c>
      <c r="F82">
        <v>1000</v>
      </c>
      <c r="G82">
        <v>500</v>
      </c>
      <c r="J82">
        <v>0</v>
      </c>
      <c r="K82">
        <v>5</v>
      </c>
      <c r="L82">
        <v>20</v>
      </c>
      <c r="P82" t="s">
        <v>60</v>
      </c>
      <c r="R82">
        <v>500</v>
      </c>
      <c r="S82">
        <v>0.1</v>
      </c>
      <c r="T82">
        <v>0.1</v>
      </c>
      <c r="AA82">
        <v>2400</v>
      </c>
      <c r="AI82" t="s">
        <v>352</v>
      </c>
      <c r="AM82" t="s">
        <v>62</v>
      </c>
      <c r="AW82">
        <v>24</v>
      </c>
    </row>
    <row r="83" spans="1:49" ht="13.8" customHeight="1" x14ac:dyDescent="0.3">
      <c r="A83" t="s">
        <v>353</v>
      </c>
      <c r="B83" t="s">
        <v>354</v>
      </c>
      <c r="C83">
        <v>1</v>
      </c>
      <c r="E83">
        <v>4500</v>
      </c>
      <c r="F83">
        <v>700</v>
      </c>
      <c r="H83">
        <v>150</v>
      </c>
      <c r="J83">
        <v>0</v>
      </c>
      <c r="K83">
        <v>20</v>
      </c>
      <c r="L83">
        <v>20</v>
      </c>
      <c r="M83">
        <v>30</v>
      </c>
      <c r="N83">
        <v>2</v>
      </c>
      <c r="P83" t="s">
        <v>152</v>
      </c>
      <c r="Q83">
        <v>125</v>
      </c>
      <c r="S83">
        <v>0.05</v>
      </c>
      <c r="T83">
        <v>0.05</v>
      </c>
      <c r="U83">
        <v>1</v>
      </c>
      <c r="W83">
        <v>0</v>
      </c>
      <c r="X83">
        <v>10</v>
      </c>
      <c r="Y83">
        <v>1</v>
      </c>
      <c r="Z83">
        <v>5</v>
      </c>
      <c r="AB83">
        <v>1000</v>
      </c>
      <c r="AI83" t="s">
        <v>355</v>
      </c>
      <c r="AM83" t="s">
        <v>103</v>
      </c>
      <c r="AW83">
        <v>25</v>
      </c>
    </row>
    <row r="84" spans="1:49" ht="13.8" customHeight="1" x14ac:dyDescent="0.3">
      <c r="A84" t="s">
        <v>356</v>
      </c>
      <c r="B84" t="s">
        <v>357</v>
      </c>
      <c r="C84">
        <v>2</v>
      </c>
      <c r="D84">
        <v>0.5</v>
      </c>
      <c r="E84">
        <v>5000</v>
      </c>
      <c r="F84">
        <v>750</v>
      </c>
      <c r="G84">
        <v>1000</v>
      </c>
      <c r="J84">
        <v>0</v>
      </c>
      <c r="K84">
        <v>75</v>
      </c>
      <c r="L84">
        <v>18</v>
      </c>
      <c r="M84">
        <v>20</v>
      </c>
      <c r="N84">
        <v>1</v>
      </c>
      <c r="P84" t="s">
        <v>152</v>
      </c>
      <c r="R84">
        <v>750</v>
      </c>
      <c r="S84">
        <v>0</v>
      </c>
      <c r="T84">
        <v>0</v>
      </c>
      <c r="U84">
        <v>0.2</v>
      </c>
      <c r="V84">
        <v>0.1</v>
      </c>
      <c r="AA84">
        <v>1000000</v>
      </c>
      <c r="AH84" t="s">
        <v>358</v>
      </c>
      <c r="AI84" t="s">
        <v>359</v>
      </c>
      <c r="AM84" t="s">
        <v>54</v>
      </c>
      <c r="AR84" t="s">
        <v>360</v>
      </c>
      <c r="AS84" t="s">
        <v>361</v>
      </c>
      <c r="AW84">
        <v>26</v>
      </c>
    </row>
    <row r="85" spans="1:49" ht="13.8" customHeight="1" x14ac:dyDescent="0.3">
      <c r="A85" t="s">
        <v>362</v>
      </c>
      <c r="B85" t="s">
        <v>363</v>
      </c>
      <c r="C85">
        <v>3</v>
      </c>
      <c r="D85">
        <v>0.5</v>
      </c>
      <c r="E85">
        <v>8000</v>
      </c>
      <c r="F85">
        <v>1000</v>
      </c>
      <c r="G85">
        <v>1500</v>
      </c>
      <c r="I85">
        <v>1000</v>
      </c>
      <c r="J85">
        <v>0</v>
      </c>
      <c r="K85">
        <v>7</v>
      </c>
      <c r="L85">
        <v>25</v>
      </c>
      <c r="P85" t="s">
        <v>152</v>
      </c>
      <c r="R85">
        <v>2000</v>
      </c>
      <c r="S85">
        <v>0.5</v>
      </c>
      <c r="T85">
        <v>1</v>
      </c>
      <c r="U85">
        <v>1</v>
      </c>
      <c r="V85">
        <v>4</v>
      </c>
      <c r="AA85">
        <v>10000</v>
      </c>
      <c r="AH85" t="s">
        <v>343</v>
      </c>
      <c r="AI85" t="s">
        <v>364</v>
      </c>
      <c r="AM85" t="s">
        <v>270</v>
      </c>
      <c r="AR85" t="s">
        <v>365</v>
      </c>
      <c r="AW85">
        <v>27</v>
      </c>
    </row>
    <row r="86" spans="1:49" ht="13.8" customHeight="1" x14ac:dyDescent="0.3">
      <c r="AW86">
        <v>28</v>
      </c>
    </row>
    <row r="87" spans="1:49" ht="13.8" customHeight="1" x14ac:dyDescent="0.3">
      <c r="AW87">
        <v>29</v>
      </c>
    </row>
    <row r="91" spans="1:49" ht="13.8" customHeight="1" x14ac:dyDescent="0.3">
      <c r="A91" t="s">
        <v>366</v>
      </c>
      <c r="B91" t="s">
        <v>367</v>
      </c>
      <c r="C91">
        <v>3</v>
      </c>
      <c r="E91">
        <v>25000</v>
      </c>
      <c r="F91">
        <v>500</v>
      </c>
      <c r="H91">
        <v>50</v>
      </c>
      <c r="J91">
        <v>1</v>
      </c>
      <c r="K91">
        <v>50</v>
      </c>
      <c r="L91">
        <v>8</v>
      </c>
      <c r="M91">
        <v>20</v>
      </c>
      <c r="N91">
        <v>2</v>
      </c>
      <c r="O91">
        <v>10</v>
      </c>
      <c r="P91" t="s">
        <v>51</v>
      </c>
      <c r="Q91">
        <v>50</v>
      </c>
      <c r="S91">
        <v>0.05</v>
      </c>
      <c r="T91">
        <v>0.05</v>
      </c>
      <c r="W91">
        <v>0</v>
      </c>
      <c r="X91">
        <v>5</v>
      </c>
      <c r="Y91">
        <v>1</v>
      </c>
      <c r="Z91">
        <v>15</v>
      </c>
      <c r="AB91">
        <v>1000</v>
      </c>
      <c r="AI91" t="s">
        <v>368</v>
      </c>
      <c r="AK91" t="s">
        <v>369</v>
      </c>
      <c r="AM91" t="s">
        <v>74</v>
      </c>
      <c r="AW91">
        <v>0.5</v>
      </c>
    </row>
    <row r="92" spans="1:49" ht="13.8" customHeight="1" x14ac:dyDescent="0.3">
      <c r="A92" t="s">
        <v>370</v>
      </c>
      <c r="B92" t="s">
        <v>371</v>
      </c>
      <c r="C92">
        <v>3</v>
      </c>
      <c r="E92">
        <v>20000</v>
      </c>
      <c r="F92">
        <v>300</v>
      </c>
      <c r="H92">
        <v>50</v>
      </c>
      <c r="I92">
        <v>200</v>
      </c>
      <c r="J92">
        <v>0</v>
      </c>
      <c r="K92">
        <v>100</v>
      </c>
      <c r="L92">
        <v>7</v>
      </c>
      <c r="P92" t="s">
        <v>152</v>
      </c>
      <c r="Q92">
        <v>75</v>
      </c>
      <c r="S92">
        <v>0</v>
      </c>
      <c r="T92">
        <v>0.5</v>
      </c>
      <c r="U92">
        <v>1</v>
      </c>
      <c r="AB92">
        <v>10000</v>
      </c>
      <c r="AG92">
        <v>25</v>
      </c>
      <c r="AH92" t="s">
        <v>52</v>
      </c>
      <c r="AI92" t="s">
        <v>372</v>
      </c>
      <c r="AK92" t="s">
        <v>369</v>
      </c>
      <c r="AM92" t="s">
        <v>54</v>
      </c>
      <c r="AQ92" t="s">
        <v>373</v>
      </c>
      <c r="AR92" t="s">
        <v>374</v>
      </c>
      <c r="AW92">
        <v>19.25</v>
      </c>
    </row>
    <row r="93" spans="1:49" ht="13.8" customHeight="1" x14ac:dyDescent="0.3">
      <c r="A93" t="s">
        <v>375</v>
      </c>
      <c r="B93" t="s">
        <v>376</v>
      </c>
      <c r="C93">
        <v>3</v>
      </c>
      <c r="E93">
        <v>30000</v>
      </c>
      <c r="F93">
        <v>600</v>
      </c>
      <c r="G93">
        <v>1000</v>
      </c>
      <c r="J93">
        <v>0</v>
      </c>
      <c r="K93">
        <v>20</v>
      </c>
      <c r="L93">
        <v>9</v>
      </c>
      <c r="P93" t="s">
        <v>152</v>
      </c>
      <c r="R93">
        <v>1000</v>
      </c>
      <c r="S93">
        <v>0.125</v>
      </c>
      <c r="T93">
        <v>0.25</v>
      </c>
      <c r="U93">
        <v>0.5</v>
      </c>
      <c r="V93">
        <v>2</v>
      </c>
      <c r="AA93">
        <v>3200</v>
      </c>
      <c r="AI93" t="s">
        <v>377</v>
      </c>
      <c r="AK93" t="s">
        <v>369</v>
      </c>
      <c r="AM93" t="s">
        <v>103</v>
      </c>
      <c r="AW93">
        <v>29.1</v>
      </c>
    </row>
    <row r="94" spans="1:49" ht="13.8" customHeight="1" x14ac:dyDescent="0.3">
      <c r="A94" t="s">
        <v>378</v>
      </c>
      <c r="B94" t="s">
        <v>379</v>
      </c>
      <c r="C94">
        <v>0</v>
      </c>
      <c r="H94">
        <v>500</v>
      </c>
      <c r="J94">
        <v>25</v>
      </c>
      <c r="P94" t="s">
        <v>152</v>
      </c>
      <c r="Q94">
        <v>0</v>
      </c>
      <c r="U94">
        <v>1</v>
      </c>
      <c r="AB94">
        <v>0</v>
      </c>
      <c r="AC94">
        <v>0</v>
      </c>
      <c r="AD94">
        <v>20</v>
      </c>
      <c r="AE94">
        <v>1000</v>
      </c>
      <c r="AH94" t="s">
        <v>65</v>
      </c>
      <c r="AK94" t="s">
        <v>369</v>
      </c>
      <c r="AW94">
        <v>38.5</v>
      </c>
    </row>
    <row r="95" spans="1:49" ht="13.8" customHeight="1" x14ac:dyDescent="0.3">
      <c r="A95" t="s">
        <v>380</v>
      </c>
      <c r="B95" t="s">
        <v>381</v>
      </c>
      <c r="C95">
        <v>3</v>
      </c>
      <c r="E95">
        <v>100000</v>
      </c>
      <c r="F95">
        <v>400</v>
      </c>
      <c r="G95">
        <v>150</v>
      </c>
      <c r="J95">
        <v>0</v>
      </c>
      <c r="K95">
        <v>100</v>
      </c>
      <c r="L95">
        <v>15</v>
      </c>
      <c r="P95" t="s">
        <v>152</v>
      </c>
      <c r="R95">
        <v>150</v>
      </c>
      <c r="S95">
        <v>0.1</v>
      </c>
      <c r="T95">
        <v>0.1</v>
      </c>
      <c r="AA95">
        <v>2400</v>
      </c>
      <c r="AH95" t="s">
        <v>52</v>
      </c>
      <c r="AI95" t="s">
        <v>382</v>
      </c>
      <c r="AK95" t="s">
        <v>369</v>
      </c>
      <c r="AM95" t="s">
        <v>54</v>
      </c>
      <c r="AR95" t="s">
        <v>383</v>
      </c>
      <c r="AS95">
        <v>200</v>
      </c>
      <c r="AW95">
        <v>21</v>
      </c>
    </row>
    <row r="96" spans="1:49" ht="13.8" customHeight="1" x14ac:dyDescent="0.3">
      <c r="A96" t="s">
        <v>384</v>
      </c>
      <c r="B96" t="s">
        <v>385</v>
      </c>
      <c r="C96">
        <v>0</v>
      </c>
      <c r="H96">
        <v>200</v>
      </c>
      <c r="J96">
        <v>25</v>
      </c>
      <c r="P96" t="s">
        <v>152</v>
      </c>
      <c r="Q96">
        <v>0</v>
      </c>
      <c r="U96">
        <v>1</v>
      </c>
      <c r="AB96">
        <v>0</v>
      </c>
      <c r="AC96">
        <v>0</v>
      </c>
      <c r="AD96">
        <v>20</v>
      </c>
      <c r="AE96">
        <v>1000</v>
      </c>
      <c r="AH96" t="s">
        <v>65</v>
      </c>
      <c r="AK96" t="s">
        <v>369</v>
      </c>
      <c r="AW96">
        <v>38.5</v>
      </c>
    </row>
    <row r="97" spans="1:49" ht="13.8" customHeight="1" x14ac:dyDescent="0.3">
      <c r="A97" t="s">
        <v>386</v>
      </c>
      <c r="B97" t="s">
        <v>387</v>
      </c>
      <c r="C97">
        <v>3</v>
      </c>
      <c r="E97">
        <v>100000</v>
      </c>
      <c r="F97">
        <v>400</v>
      </c>
      <c r="H97">
        <v>75</v>
      </c>
      <c r="J97">
        <v>3</v>
      </c>
      <c r="K97">
        <v>60</v>
      </c>
      <c r="L97">
        <v>15</v>
      </c>
      <c r="M97">
        <v>120</v>
      </c>
      <c r="N97">
        <v>4</v>
      </c>
      <c r="O97">
        <v>40</v>
      </c>
      <c r="P97" t="s">
        <v>152</v>
      </c>
      <c r="Q97">
        <v>50</v>
      </c>
      <c r="T97">
        <v>0.05</v>
      </c>
      <c r="U97">
        <v>2</v>
      </c>
      <c r="V97">
        <v>0.05</v>
      </c>
      <c r="W97">
        <v>0</v>
      </c>
      <c r="X97">
        <v>0</v>
      </c>
      <c r="Y97">
        <v>0</v>
      </c>
      <c r="Z97">
        <v>0</v>
      </c>
      <c r="AB97">
        <v>500</v>
      </c>
      <c r="AI97" t="s">
        <v>388</v>
      </c>
      <c r="AK97" t="s">
        <v>369</v>
      </c>
      <c r="AM97" t="s">
        <v>103</v>
      </c>
    </row>
    <row r="98" spans="1:49" ht="13.8" customHeight="1" x14ac:dyDescent="0.3">
      <c r="A98" t="s">
        <v>389</v>
      </c>
      <c r="B98" t="s">
        <v>390</v>
      </c>
      <c r="C98">
        <v>3</v>
      </c>
      <c r="E98">
        <v>100000</v>
      </c>
      <c r="F98">
        <v>600</v>
      </c>
      <c r="H98">
        <v>1600</v>
      </c>
      <c r="J98">
        <v>50</v>
      </c>
      <c r="K98">
        <v>20</v>
      </c>
      <c r="L98">
        <v>16</v>
      </c>
      <c r="P98" t="s">
        <v>69</v>
      </c>
      <c r="Q98">
        <v>500</v>
      </c>
      <c r="S98">
        <v>0</v>
      </c>
      <c r="T98">
        <v>1</v>
      </c>
      <c r="W98">
        <v>0</v>
      </c>
      <c r="X98">
        <v>0</v>
      </c>
      <c r="Y98">
        <v>0</v>
      </c>
      <c r="Z98">
        <v>0</v>
      </c>
      <c r="AB98">
        <v>750</v>
      </c>
      <c r="AI98" t="s">
        <v>391</v>
      </c>
      <c r="AK98" t="s">
        <v>369</v>
      </c>
      <c r="AM98" t="s">
        <v>103</v>
      </c>
      <c r="AW98">
        <v>22.25</v>
      </c>
    </row>
    <row r="99" spans="1:49" ht="13.8" customHeight="1" x14ac:dyDescent="0.3">
      <c r="A99" t="s">
        <v>392</v>
      </c>
      <c r="B99" t="s">
        <v>393</v>
      </c>
      <c r="C99">
        <v>3</v>
      </c>
      <c r="E99">
        <v>100000</v>
      </c>
      <c r="F99">
        <v>700</v>
      </c>
      <c r="H99">
        <v>100</v>
      </c>
      <c r="J99">
        <v>25</v>
      </c>
      <c r="K99">
        <v>20</v>
      </c>
      <c r="L99">
        <v>14</v>
      </c>
      <c r="P99" t="s">
        <v>60</v>
      </c>
      <c r="Q99">
        <v>200</v>
      </c>
      <c r="S99">
        <v>0</v>
      </c>
      <c r="T99">
        <v>2</v>
      </c>
      <c r="U99">
        <v>3</v>
      </c>
      <c r="V99">
        <v>0.2</v>
      </c>
      <c r="W99">
        <v>4</v>
      </c>
      <c r="X99">
        <v>4</v>
      </c>
      <c r="AB99">
        <v>700</v>
      </c>
      <c r="AI99" t="s">
        <v>394</v>
      </c>
      <c r="AK99" t="s">
        <v>369</v>
      </c>
      <c r="AM99" t="s">
        <v>62</v>
      </c>
      <c r="AQ99" t="s">
        <v>395</v>
      </c>
      <c r="AR99" t="s">
        <v>396</v>
      </c>
      <c r="AS99" t="s">
        <v>397</v>
      </c>
      <c r="AW99">
        <v>22.25</v>
      </c>
    </row>
    <row r="100" spans="1:49" ht="13.8" customHeight="1" x14ac:dyDescent="0.3">
      <c r="A100" t="s">
        <v>398</v>
      </c>
      <c r="B100" t="s">
        <v>399</v>
      </c>
      <c r="C100">
        <v>3</v>
      </c>
      <c r="E100">
        <v>200000</v>
      </c>
      <c r="F100">
        <v>1000</v>
      </c>
      <c r="G100">
        <v>1000</v>
      </c>
      <c r="J100">
        <v>0</v>
      </c>
      <c r="K100">
        <v>7</v>
      </c>
      <c r="L100">
        <v>30</v>
      </c>
      <c r="P100" t="s">
        <v>152</v>
      </c>
      <c r="R100">
        <v>3000</v>
      </c>
      <c r="S100">
        <v>0.5</v>
      </c>
      <c r="T100">
        <v>1</v>
      </c>
      <c r="U100">
        <v>1</v>
      </c>
      <c r="V100">
        <v>4</v>
      </c>
      <c r="AA100">
        <v>10000</v>
      </c>
      <c r="AI100" t="s">
        <v>400</v>
      </c>
      <c r="AK100" t="s">
        <v>369</v>
      </c>
      <c r="AM100" t="s">
        <v>103</v>
      </c>
      <c r="AR100" t="s">
        <v>401</v>
      </c>
      <c r="AS100">
        <v>1000</v>
      </c>
      <c r="AW100">
        <v>29.1</v>
      </c>
    </row>
    <row r="101" spans="1:49" ht="13.8" customHeight="1" x14ac:dyDescent="0.3">
      <c r="A101" t="s">
        <v>402</v>
      </c>
      <c r="B101" t="s">
        <v>403</v>
      </c>
      <c r="C101">
        <v>0</v>
      </c>
      <c r="H101">
        <v>1000</v>
      </c>
      <c r="J101">
        <v>25</v>
      </c>
      <c r="P101" t="s">
        <v>152</v>
      </c>
      <c r="Q101">
        <v>0</v>
      </c>
      <c r="U101">
        <v>1</v>
      </c>
      <c r="AB101">
        <v>0</v>
      </c>
      <c r="AC101">
        <v>0</v>
      </c>
      <c r="AD101">
        <v>20</v>
      </c>
      <c r="AE101">
        <v>1000</v>
      </c>
      <c r="AH101" t="s">
        <v>65</v>
      </c>
      <c r="AK101" t="s">
        <v>369</v>
      </c>
      <c r="AW101">
        <v>38.5</v>
      </c>
    </row>
    <row r="102" spans="1:49" ht="13.8" customHeight="1" x14ac:dyDescent="0.3">
      <c r="A102" t="s">
        <v>404</v>
      </c>
      <c r="B102" t="s">
        <v>405</v>
      </c>
      <c r="C102">
        <v>3</v>
      </c>
      <c r="E102">
        <v>200000</v>
      </c>
      <c r="F102">
        <v>800</v>
      </c>
      <c r="H102">
        <v>150</v>
      </c>
      <c r="J102">
        <v>10</v>
      </c>
      <c r="K102">
        <v>20</v>
      </c>
      <c r="L102">
        <v>30</v>
      </c>
      <c r="M102">
        <v>30</v>
      </c>
      <c r="N102">
        <v>3</v>
      </c>
      <c r="O102">
        <v>15</v>
      </c>
      <c r="P102" t="s">
        <v>51</v>
      </c>
      <c r="Q102">
        <v>150</v>
      </c>
      <c r="S102">
        <v>0.05</v>
      </c>
      <c r="T102">
        <v>0.05</v>
      </c>
      <c r="U102">
        <v>1</v>
      </c>
      <c r="W102">
        <v>0</v>
      </c>
      <c r="X102">
        <v>10</v>
      </c>
      <c r="Y102">
        <v>1</v>
      </c>
      <c r="Z102">
        <v>10</v>
      </c>
      <c r="AB102">
        <v>1000</v>
      </c>
      <c r="AI102" t="s">
        <v>406</v>
      </c>
      <c r="AK102" t="s">
        <v>369</v>
      </c>
      <c r="AM102" t="s">
        <v>74</v>
      </c>
      <c r="AR102" t="s">
        <v>407</v>
      </c>
      <c r="AS102" t="s">
        <v>408</v>
      </c>
      <c r="AW102">
        <v>25</v>
      </c>
    </row>
    <row r="103" spans="1:49" ht="13.8" customHeight="1" x14ac:dyDescent="0.3">
      <c r="A103" t="s">
        <v>409</v>
      </c>
      <c r="B103" t="s">
        <v>410</v>
      </c>
      <c r="C103">
        <v>3</v>
      </c>
      <c r="E103">
        <v>250000</v>
      </c>
      <c r="F103">
        <v>1000</v>
      </c>
      <c r="H103">
        <v>100</v>
      </c>
      <c r="I103">
        <v>1500</v>
      </c>
      <c r="J103">
        <v>10</v>
      </c>
      <c r="K103">
        <v>5</v>
      </c>
      <c r="L103">
        <v>35</v>
      </c>
      <c r="P103" t="s">
        <v>152</v>
      </c>
      <c r="Q103">
        <v>2000</v>
      </c>
      <c r="S103">
        <v>1</v>
      </c>
      <c r="T103">
        <v>9</v>
      </c>
      <c r="AB103">
        <v>300</v>
      </c>
      <c r="AC103">
        <v>0</v>
      </c>
      <c r="AD103">
        <v>100</v>
      </c>
      <c r="AE103">
        <v>3000</v>
      </c>
      <c r="AI103" t="s">
        <v>411</v>
      </c>
      <c r="AK103" t="s">
        <v>369</v>
      </c>
      <c r="AM103" t="s">
        <v>270</v>
      </c>
      <c r="AR103" t="s">
        <v>412</v>
      </c>
      <c r="AV103" t="b">
        <v>1</v>
      </c>
      <c r="AW103">
        <v>25</v>
      </c>
    </row>
    <row r="105" spans="1:49" ht="13.8" customHeight="1" x14ac:dyDescent="0.3">
      <c r="A105" t="s">
        <v>413</v>
      </c>
      <c r="B105" t="s">
        <v>414</v>
      </c>
      <c r="C105">
        <v>3</v>
      </c>
      <c r="E105">
        <v>40000</v>
      </c>
      <c r="F105">
        <v>1200</v>
      </c>
      <c r="H105">
        <v>1000</v>
      </c>
      <c r="J105">
        <v>15</v>
      </c>
      <c r="K105">
        <v>50</v>
      </c>
      <c r="L105">
        <v>7</v>
      </c>
      <c r="M105">
        <v>3</v>
      </c>
      <c r="N105">
        <v>0.05</v>
      </c>
      <c r="P105" t="s">
        <v>152</v>
      </c>
      <c r="Q105">
        <v>1000</v>
      </c>
      <c r="S105">
        <v>0</v>
      </c>
      <c r="T105">
        <v>0.5</v>
      </c>
      <c r="U105">
        <v>1</v>
      </c>
      <c r="W105">
        <v>0</v>
      </c>
      <c r="X105">
        <v>0</v>
      </c>
      <c r="Y105">
        <v>0</v>
      </c>
      <c r="Z105">
        <v>0</v>
      </c>
      <c r="AB105">
        <v>1000</v>
      </c>
      <c r="AC105">
        <v>200</v>
      </c>
      <c r="AD105">
        <v>3</v>
      </c>
      <c r="AE105">
        <v>250</v>
      </c>
      <c r="AH105" t="s">
        <v>415</v>
      </c>
      <c r="AI105" t="s">
        <v>416</v>
      </c>
      <c r="AK105" t="s">
        <v>369</v>
      </c>
      <c r="AM105" t="s">
        <v>185</v>
      </c>
      <c r="AN105" t="s">
        <v>417</v>
      </c>
      <c r="AO105" t="s">
        <v>186</v>
      </c>
      <c r="AV105" t="b">
        <v>1</v>
      </c>
      <c r="AW105">
        <v>10</v>
      </c>
    </row>
    <row r="106" spans="1:49" ht="13.8" customHeight="1" x14ac:dyDescent="0.3">
      <c r="A106" t="s">
        <v>418</v>
      </c>
      <c r="B106" t="s">
        <v>419</v>
      </c>
      <c r="C106">
        <v>3</v>
      </c>
      <c r="E106">
        <v>100000</v>
      </c>
      <c r="F106">
        <v>2500</v>
      </c>
      <c r="H106">
        <v>200</v>
      </c>
      <c r="J106">
        <v>15</v>
      </c>
      <c r="K106">
        <v>20</v>
      </c>
      <c r="L106">
        <v>16</v>
      </c>
      <c r="M106">
        <v>4</v>
      </c>
      <c r="N106">
        <v>0.4</v>
      </c>
      <c r="O106">
        <v>4</v>
      </c>
      <c r="P106" t="s">
        <v>51</v>
      </c>
      <c r="Q106">
        <v>200</v>
      </c>
      <c r="S106">
        <v>0</v>
      </c>
      <c r="T106">
        <v>4.25</v>
      </c>
      <c r="U106">
        <v>4</v>
      </c>
      <c r="V106">
        <v>0.25</v>
      </c>
      <c r="W106">
        <v>0</v>
      </c>
      <c r="X106">
        <v>0</v>
      </c>
      <c r="Y106">
        <v>0</v>
      </c>
      <c r="AB106">
        <v>400</v>
      </c>
      <c r="AC106">
        <v>200</v>
      </c>
      <c r="AD106">
        <v>10</v>
      </c>
      <c r="AE106">
        <v>250</v>
      </c>
      <c r="AH106" t="s">
        <v>415</v>
      </c>
      <c r="AI106" t="s">
        <v>420</v>
      </c>
      <c r="AK106" t="s">
        <v>369</v>
      </c>
      <c r="AM106" t="s">
        <v>74</v>
      </c>
      <c r="AN106" t="s">
        <v>165</v>
      </c>
      <c r="AO106" t="s">
        <v>186</v>
      </c>
      <c r="AW106">
        <v>12</v>
      </c>
    </row>
    <row r="107" spans="1:49" ht="13.8" customHeight="1" x14ac:dyDescent="0.3">
      <c r="A107" t="s">
        <v>421</v>
      </c>
      <c r="B107" t="s">
        <v>422</v>
      </c>
      <c r="C107">
        <v>3</v>
      </c>
      <c r="E107">
        <v>500000</v>
      </c>
      <c r="F107">
        <v>2000</v>
      </c>
      <c r="H107">
        <v>6000</v>
      </c>
      <c r="J107">
        <v>75</v>
      </c>
      <c r="K107">
        <v>10</v>
      </c>
      <c r="L107">
        <v>30</v>
      </c>
      <c r="M107">
        <v>1</v>
      </c>
      <c r="N107">
        <v>0.05</v>
      </c>
      <c r="P107" t="s">
        <v>152</v>
      </c>
      <c r="Q107">
        <v>6000</v>
      </c>
      <c r="S107">
        <v>0</v>
      </c>
      <c r="T107">
        <v>1</v>
      </c>
      <c r="U107">
        <v>1</v>
      </c>
      <c r="W107">
        <v>0</v>
      </c>
      <c r="X107">
        <v>0</v>
      </c>
      <c r="Y107">
        <v>0</v>
      </c>
      <c r="Z107">
        <v>0</v>
      </c>
      <c r="AB107">
        <v>200</v>
      </c>
      <c r="AC107">
        <v>100</v>
      </c>
      <c r="AD107">
        <v>15</v>
      </c>
      <c r="AE107">
        <v>2000</v>
      </c>
      <c r="AH107" t="s">
        <v>423</v>
      </c>
      <c r="AI107" t="s">
        <v>424</v>
      </c>
      <c r="AK107" t="s">
        <v>369</v>
      </c>
      <c r="AM107" t="s">
        <v>425</v>
      </c>
      <c r="AN107" t="s">
        <v>219</v>
      </c>
      <c r="AO107" t="s">
        <v>186</v>
      </c>
      <c r="AV107" t="b">
        <v>1</v>
      </c>
      <c r="AW107">
        <v>9</v>
      </c>
    </row>
    <row r="109" spans="1:49" ht="13.8" customHeight="1" x14ac:dyDescent="0.3">
      <c r="AW109">
        <v>31</v>
      </c>
    </row>
    <row r="110" spans="1:49" ht="13.8" customHeight="1" x14ac:dyDescent="0.3">
      <c r="AW110">
        <v>32</v>
      </c>
    </row>
    <row r="111" spans="1:49" ht="13.8" customHeight="1" x14ac:dyDescent="0.3">
      <c r="A111" t="s">
        <v>426</v>
      </c>
      <c r="B111" t="s">
        <v>427</v>
      </c>
      <c r="C111">
        <v>2</v>
      </c>
      <c r="E111">
        <v>1000</v>
      </c>
      <c r="F111">
        <v>700</v>
      </c>
      <c r="G111">
        <v>0</v>
      </c>
      <c r="J111">
        <v>100</v>
      </c>
      <c r="K111">
        <v>15</v>
      </c>
      <c r="L111">
        <v>5</v>
      </c>
      <c r="P111" t="s">
        <v>152</v>
      </c>
      <c r="R111">
        <v>100</v>
      </c>
      <c r="S111">
        <v>0.5</v>
      </c>
      <c r="T111">
        <v>1</v>
      </c>
      <c r="AA111">
        <v>2400</v>
      </c>
      <c r="AH111" t="s">
        <v>65</v>
      </c>
      <c r="AW111">
        <v>33</v>
      </c>
    </row>
    <row r="112" spans="1:49" ht="13.8" customHeight="1" x14ac:dyDescent="0.3">
      <c r="AW112">
        <v>34</v>
      </c>
    </row>
    <row r="113" spans="1:49" ht="13.8" customHeight="1" x14ac:dyDescent="0.3">
      <c r="AW113">
        <v>35</v>
      </c>
    </row>
    <row r="114" spans="1:49" ht="13.8" customHeight="1" x14ac:dyDescent="0.3">
      <c r="A114" t="s">
        <v>428</v>
      </c>
      <c r="B114" t="s">
        <v>429</v>
      </c>
      <c r="F114">
        <v>400</v>
      </c>
      <c r="H114">
        <v>10</v>
      </c>
      <c r="I114">
        <v>100</v>
      </c>
      <c r="N114">
        <v>0</v>
      </c>
      <c r="P114" t="s">
        <v>152</v>
      </c>
      <c r="Q114">
        <v>0</v>
      </c>
      <c r="R114">
        <v>0</v>
      </c>
      <c r="S114">
        <v>0</v>
      </c>
      <c r="T114">
        <v>0.1</v>
      </c>
      <c r="U114">
        <v>10</v>
      </c>
      <c r="V114">
        <v>0.1</v>
      </c>
      <c r="W114">
        <v>60</v>
      </c>
      <c r="X114">
        <v>60</v>
      </c>
      <c r="Y114">
        <v>0</v>
      </c>
      <c r="Z114">
        <v>0</v>
      </c>
      <c r="AB114">
        <v>150</v>
      </c>
      <c r="AC114">
        <v>300</v>
      </c>
      <c r="AD114">
        <v>3</v>
      </c>
      <c r="AE114">
        <v>1</v>
      </c>
      <c r="AH114" t="s">
        <v>65</v>
      </c>
      <c r="AW114">
        <v>36</v>
      </c>
    </row>
    <row r="115" spans="1:49" ht="13.8" customHeight="1" x14ac:dyDescent="0.3">
      <c r="A115" t="s">
        <v>430</v>
      </c>
      <c r="B115" t="s">
        <v>431</v>
      </c>
      <c r="F115">
        <v>200</v>
      </c>
      <c r="H115">
        <v>10</v>
      </c>
      <c r="I115">
        <v>0</v>
      </c>
      <c r="N115">
        <v>0</v>
      </c>
      <c r="P115" t="s">
        <v>152</v>
      </c>
      <c r="Q115">
        <v>0</v>
      </c>
      <c r="R115">
        <v>0</v>
      </c>
      <c r="S115">
        <v>0</v>
      </c>
      <c r="T115">
        <v>0.1</v>
      </c>
      <c r="U115">
        <v>3</v>
      </c>
      <c r="V115">
        <v>0.4</v>
      </c>
      <c r="W115">
        <v>30</v>
      </c>
      <c r="X115">
        <v>30</v>
      </c>
      <c r="Y115">
        <v>0</v>
      </c>
      <c r="Z115">
        <v>0</v>
      </c>
      <c r="AB115">
        <v>200</v>
      </c>
      <c r="AC115">
        <v>100</v>
      </c>
      <c r="AD115">
        <v>5</v>
      </c>
      <c r="AE115">
        <v>500</v>
      </c>
      <c r="AH115" t="s">
        <v>65</v>
      </c>
      <c r="AW115">
        <v>37</v>
      </c>
    </row>
    <row r="116" spans="1:49" ht="13.8" customHeight="1" x14ac:dyDescent="0.3">
      <c r="A116" t="s">
        <v>432</v>
      </c>
      <c r="B116" t="s">
        <v>433</v>
      </c>
      <c r="F116">
        <v>200</v>
      </c>
      <c r="H116">
        <v>10</v>
      </c>
      <c r="I116">
        <v>0</v>
      </c>
      <c r="N116">
        <v>0</v>
      </c>
      <c r="P116" t="s">
        <v>152</v>
      </c>
      <c r="Q116">
        <v>0</v>
      </c>
      <c r="R116">
        <v>0</v>
      </c>
      <c r="S116">
        <v>0</v>
      </c>
      <c r="T116">
        <v>0.1</v>
      </c>
      <c r="U116">
        <v>1</v>
      </c>
      <c r="W116">
        <v>30</v>
      </c>
      <c r="X116">
        <v>30</v>
      </c>
      <c r="Y116">
        <v>0</v>
      </c>
      <c r="Z116">
        <v>0</v>
      </c>
      <c r="AB116">
        <v>200</v>
      </c>
      <c r="AC116">
        <v>100</v>
      </c>
      <c r="AD116">
        <v>5</v>
      </c>
      <c r="AE116">
        <v>500</v>
      </c>
      <c r="AH116" t="s">
        <v>65</v>
      </c>
      <c r="AW116">
        <v>37</v>
      </c>
    </row>
    <row r="117" spans="1:49" ht="13.8" customHeight="1" x14ac:dyDescent="0.3">
      <c r="A117" t="s">
        <v>434</v>
      </c>
      <c r="B117" t="s">
        <v>435</v>
      </c>
      <c r="F117">
        <v>500</v>
      </c>
      <c r="H117">
        <v>10</v>
      </c>
      <c r="I117">
        <v>400</v>
      </c>
      <c r="N117">
        <v>0</v>
      </c>
      <c r="P117" t="s">
        <v>152</v>
      </c>
      <c r="Q117">
        <v>0</v>
      </c>
      <c r="R117">
        <v>0</v>
      </c>
      <c r="S117">
        <v>0</v>
      </c>
      <c r="T117">
        <v>0.1</v>
      </c>
      <c r="U117">
        <v>3</v>
      </c>
      <c r="V117">
        <v>0.1</v>
      </c>
      <c r="W117">
        <v>90</v>
      </c>
      <c r="X117">
        <v>90</v>
      </c>
      <c r="Y117">
        <v>0</v>
      </c>
      <c r="Z117">
        <v>0</v>
      </c>
      <c r="AB117">
        <v>400</v>
      </c>
      <c r="AC117">
        <v>200</v>
      </c>
      <c r="AD117">
        <v>7</v>
      </c>
      <c r="AE117">
        <v>1</v>
      </c>
      <c r="AH117" t="s">
        <v>65</v>
      </c>
      <c r="AW117">
        <v>38</v>
      </c>
    </row>
    <row r="118" spans="1:49" ht="13.8" customHeight="1" x14ac:dyDescent="0.3">
      <c r="A118" t="s">
        <v>436</v>
      </c>
      <c r="B118" t="s">
        <v>437</v>
      </c>
      <c r="F118">
        <v>500</v>
      </c>
      <c r="H118">
        <v>1</v>
      </c>
      <c r="I118">
        <v>1500</v>
      </c>
      <c r="N118">
        <v>0</v>
      </c>
      <c r="P118" t="s">
        <v>152</v>
      </c>
      <c r="Q118">
        <v>0</v>
      </c>
      <c r="R118">
        <v>0</v>
      </c>
      <c r="S118">
        <v>0</v>
      </c>
      <c r="T118">
        <v>0.1</v>
      </c>
      <c r="U118">
        <v>1</v>
      </c>
      <c r="W118">
        <v>30</v>
      </c>
      <c r="X118">
        <v>30</v>
      </c>
      <c r="Y118">
        <v>0</v>
      </c>
      <c r="Z118">
        <v>0</v>
      </c>
      <c r="AB118">
        <v>400</v>
      </c>
      <c r="AC118">
        <v>200</v>
      </c>
      <c r="AD118">
        <v>10000</v>
      </c>
      <c r="AE118">
        <v>500</v>
      </c>
      <c r="AH118" t="s">
        <v>65</v>
      </c>
      <c r="AW118">
        <v>38.25</v>
      </c>
    </row>
    <row r="119" spans="1:49" ht="13.8" customHeight="1" x14ac:dyDescent="0.3">
      <c r="A119" t="s">
        <v>436</v>
      </c>
      <c r="B119" t="s">
        <v>438</v>
      </c>
      <c r="F119">
        <v>500</v>
      </c>
      <c r="H119">
        <v>300</v>
      </c>
      <c r="I119">
        <v>1500</v>
      </c>
      <c r="N119">
        <v>0</v>
      </c>
      <c r="P119" t="s">
        <v>152</v>
      </c>
      <c r="Q119">
        <v>0</v>
      </c>
      <c r="R119">
        <v>0</v>
      </c>
      <c r="S119">
        <v>0</v>
      </c>
      <c r="T119">
        <v>0.1</v>
      </c>
      <c r="U119">
        <v>1</v>
      </c>
      <c r="W119">
        <v>30</v>
      </c>
      <c r="X119">
        <v>30</v>
      </c>
      <c r="Y119">
        <v>0</v>
      </c>
      <c r="Z119">
        <v>0</v>
      </c>
      <c r="AB119">
        <v>400</v>
      </c>
      <c r="AC119">
        <v>200</v>
      </c>
      <c r="AD119">
        <v>10000</v>
      </c>
      <c r="AE119">
        <v>500</v>
      </c>
      <c r="AH119" t="s">
        <v>65</v>
      </c>
      <c r="AW119">
        <v>38.26</v>
      </c>
    </row>
    <row r="120" spans="1:49" ht="13.8" customHeight="1" x14ac:dyDescent="0.3">
      <c r="A120" t="s">
        <v>439</v>
      </c>
      <c r="B120" t="s">
        <v>440</v>
      </c>
      <c r="C120">
        <v>0</v>
      </c>
      <c r="E120">
        <v>200000</v>
      </c>
      <c r="F120">
        <v>1000</v>
      </c>
      <c r="H120">
        <v>2000</v>
      </c>
      <c r="J120">
        <v>25</v>
      </c>
      <c r="K120">
        <v>30</v>
      </c>
      <c r="L120">
        <v>12</v>
      </c>
      <c r="M120">
        <v>30</v>
      </c>
      <c r="P120" t="s">
        <v>60</v>
      </c>
      <c r="Q120">
        <v>0</v>
      </c>
      <c r="S120">
        <v>0</v>
      </c>
      <c r="T120">
        <v>3</v>
      </c>
      <c r="U120">
        <v>1</v>
      </c>
      <c r="W120">
        <v>0</v>
      </c>
      <c r="X120">
        <v>0</v>
      </c>
      <c r="Y120">
        <v>0</v>
      </c>
      <c r="Z120">
        <v>0</v>
      </c>
      <c r="AB120">
        <v>50</v>
      </c>
      <c r="AC120">
        <v>50</v>
      </c>
      <c r="AD120">
        <v>20</v>
      </c>
      <c r="AE120">
        <v>500</v>
      </c>
      <c r="AH120" t="s">
        <v>65</v>
      </c>
      <c r="AW120">
        <v>38.5</v>
      </c>
    </row>
    <row r="121" spans="1:49" ht="13.8" customHeight="1" x14ac:dyDescent="0.3">
      <c r="A121" t="s">
        <v>441</v>
      </c>
      <c r="B121" t="s">
        <v>442</v>
      </c>
      <c r="C121">
        <v>0</v>
      </c>
      <c r="E121">
        <v>200000</v>
      </c>
      <c r="F121">
        <v>1000</v>
      </c>
      <c r="H121">
        <v>2000</v>
      </c>
      <c r="J121">
        <v>25</v>
      </c>
      <c r="K121">
        <v>30</v>
      </c>
      <c r="L121">
        <v>12</v>
      </c>
      <c r="M121">
        <v>30</v>
      </c>
      <c r="P121" t="s">
        <v>60</v>
      </c>
      <c r="Q121">
        <v>0</v>
      </c>
      <c r="S121">
        <v>0</v>
      </c>
      <c r="T121">
        <v>3</v>
      </c>
      <c r="U121">
        <v>1</v>
      </c>
      <c r="W121">
        <v>0</v>
      </c>
      <c r="X121">
        <v>0</v>
      </c>
      <c r="Y121">
        <v>0</v>
      </c>
      <c r="Z121">
        <v>0</v>
      </c>
      <c r="AB121">
        <v>50</v>
      </c>
      <c r="AC121">
        <v>50</v>
      </c>
      <c r="AD121">
        <v>20</v>
      </c>
      <c r="AE121">
        <v>500</v>
      </c>
      <c r="AH121" t="s">
        <v>65</v>
      </c>
      <c r="AW121">
        <v>38.700000000000003</v>
      </c>
    </row>
    <row r="122" spans="1:49" ht="13.8" customHeight="1" x14ac:dyDescent="0.3">
      <c r="AW122">
        <v>39</v>
      </c>
    </row>
    <row r="123" spans="1:49" ht="13.8" customHeight="1" x14ac:dyDescent="0.3">
      <c r="A123" t="s">
        <v>443</v>
      </c>
      <c r="B123" t="s">
        <v>444</v>
      </c>
      <c r="C123">
        <v>0</v>
      </c>
      <c r="E123">
        <v>100000</v>
      </c>
      <c r="F123">
        <v>1000</v>
      </c>
      <c r="H123">
        <v>250</v>
      </c>
      <c r="J123">
        <v>0</v>
      </c>
      <c r="K123">
        <v>0</v>
      </c>
      <c r="M123">
        <v>20</v>
      </c>
      <c r="N123">
        <v>1</v>
      </c>
      <c r="P123" t="s">
        <v>152</v>
      </c>
      <c r="Q123">
        <v>150</v>
      </c>
      <c r="S123">
        <v>0</v>
      </c>
      <c r="T123">
        <v>0.2</v>
      </c>
      <c r="U123">
        <v>1</v>
      </c>
      <c r="W123">
        <v>0</v>
      </c>
      <c r="X123">
        <v>10</v>
      </c>
      <c r="Y123">
        <v>2</v>
      </c>
      <c r="Z123">
        <v>5</v>
      </c>
      <c r="AB123">
        <v>1000</v>
      </c>
      <c r="AH123" t="s">
        <v>445</v>
      </c>
      <c r="AJ123" t="s">
        <v>446</v>
      </c>
      <c r="AM123" t="s">
        <v>103</v>
      </c>
      <c r="AW123">
        <v>40</v>
      </c>
    </row>
    <row r="124" spans="1:49" ht="13.8" customHeight="1" x14ac:dyDescent="0.3">
      <c r="AW124">
        <v>41</v>
      </c>
    </row>
    <row r="125" spans="1:49" ht="13.8" customHeight="1" x14ac:dyDescent="0.3">
      <c r="AW125">
        <v>42</v>
      </c>
    </row>
    <row r="126" spans="1:49" ht="13.8" customHeight="1" x14ac:dyDescent="0.3">
      <c r="A126" t="s">
        <v>447</v>
      </c>
      <c r="B126" t="s">
        <v>448</v>
      </c>
      <c r="AH126" t="s">
        <v>65</v>
      </c>
      <c r="AW126">
        <v>43</v>
      </c>
    </row>
    <row r="127" spans="1:49" ht="13.8" customHeight="1" x14ac:dyDescent="0.3">
      <c r="A127" t="s">
        <v>449</v>
      </c>
      <c r="B127" t="s">
        <v>450</v>
      </c>
      <c r="AH127" t="s">
        <v>65</v>
      </c>
      <c r="AW127">
        <v>44</v>
      </c>
    </row>
    <row r="128" spans="1:49" ht="13.8" customHeight="1" x14ac:dyDescent="0.3">
      <c r="A128" t="s">
        <v>451</v>
      </c>
      <c r="B128" t="s">
        <v>452</v>
      </c>
      <c r="AH128" t="s">
        <v>65</v>
      </c>
      <c r="AW128">
        <v>45</v>
      </c>
    </row>
    <row r="129" spans="1:49" ht="13.8" customHeight="1" x14ac:dyDescent="0.3">
      <c r="A129" t="s">
        <v>453</v>
      </c>
      <c r="B129" t="s">
        <v>454</v>
      </c>
      <c r="AH129" t="s">
        <v>65</v>
      </c>
      <c r="AW129">
        <v>46</v>
      </c>
    </row>
    <row r="130" spans="1:49" ht="13.8" customHeight="1" x14ac:dyDescent="0.3">
      <c r="A130" t="s">
        <v>455</v>
      </c>
      <c r="B130" t="s">
        <v>456</v>
      </c>
      <c r="AH130" t="s">
        <v>65</v>
      </c>
      <c r="AW130">
        <v>47</v>
      </c>
    </row>
    <row r="131" spans="1:49" ht="13.8" customHeight="1" x14ac:dyDescent="0.3">
      <c r="AW131">
        <v>48</v>
      </c>
    </row>
    <row r="132" spans="1:49" ht="13.8" customHeight="1" x14ac:dyDescent="0.3">
      <c r="AW132">
        <v>49</v>
      </c>
    </row>
    <row r="133" spans="1:49" ht="13.8" customHeight="1" x14ac:dyDescent="0.3">
      <c r="AW133">
        <v>50</v>
      </c>
    </row>
    <row r="134" spans="1:49" ht="13.8" customHeight="1" x14ac:dyDescent="0.3">
      <c r="AW134">
        <v>51</v>
      </c>
    </row>
    <row r="135" spans="1:49" ht="13.8" customHeight="1" x14ac:dyDescent="0.3">
      <c r="AW135">
        <v>52</v>
      </c>
    </row>
    <row r="136" spans="1:49" ht="13.8" customHeight="1" x14ac:dyDescent="0.3">
      <c r="AW136">
        <v>53</v>
      </c>
    </row>
    <row r="137" spans="1:49" ht="13.8" customHeight="1" x14ac:dyDescent="0.3">
      <c r="AW137">
        <v>54</v>
      </c>
    </row>
    <row r="138" spans="1:49" ht="13.8" customHeight="1" x14ac:dyDescent="0.3">
      <c r="AW138">
        <v>55</v>
      </c>
    </row>
    <row r="139" spans="1:49" ht="13.8" customHeight="1" x14ac:dyDescent="0.3">
      <c r="AW139">
        <v>56</v>
      </c>
    </row>
    <row r="140" spans="1:49" ht="13.8" customHeight="1" x14ac:dyDescent="0.3">
      <c r="AW140">
        <v>57</v>
      </c>
    </row>
    <row r="141" spans="1:49" ht="13.8" customHeight="1" x14ac:dyDescent="0.3">
      <c r="AW141">
        <v>58</v>
      </c>
    </row>
    <row r="142" spans="1:49" ht="13.8" customHeight="1" x14ac:dyDescent="0.3">
      <c r="AW142">
        <v>59</v>
      </c>
    </row>
    <row r="143" spans="1:49" ht="13.8" customHeight="1" x14ac:dyDescent="0.3">
      <c r="AW143">
        <v>60</v>
      </c>
    </row>
    <row r="144" spans="1:49" ht="13.8" customHeight="1" x14ac:dyDescent="0.3">
      <c r="AW144">
        <v>61</v>
      </c>
    </row>
    <row r="145" spans="49:49" ht="13.8" customHeight="1" x14ac:dyDescent="0.3">
      <c r="AW145">
        <v>62</v>
      </c>
    </row>
    <row r="146" spans="49:49" ht="13.8" customHeight="1" x14ac:dyDescent="0.3">
      <c r="AW146">
        <v>63</v>
      </c>
    </row>
    <row r="147" spans="49:49" ht="13.8" customHeight="1" x14ac:dyDescent="0.3">
      <c r="AW147">
        <v>64</v>
      </c>
    </row>
    <row r="148" spans="49:49" ht="13.8" customHeight="1" x14ac:dyDescent="0.3">
      <c r="AW148">
        <v>65</v>
      </c>
    </row>
    <row r="149" spans="49:49" ht="13.8" customHeight="1" x14ac:dyDescent="0.3">
      <c r="AW149">
        <v>66</v>
      </c>
    </row>
    <row r="150" spans="49:49" ht="13.8" customHeight="1" x14ac:dyDescent="0.3">
      <c r="AW150">
        <v>67</v>
      </c>
    </row>
    <row r="151" spans="49:49" ht="13.8" customHeight="1" x14ac:dyDescent="0.3">
      <c r="AW151">
        <v>68</v>
      </c>
    </row>
    <row r="152" spans="49:49" ht="13.8" customHeight="1" x14ac:dyDescent="0.3">
      <c r="AW152">
        <v>69</v>
      </c>
    </row>
    <row r="153" spans="49:49" ht="13.8" customHeight="1" x14ac:dyDescent="0.3">
      <c r="AW153">
        <v>70</v>
      </c>
    </row>
    <row r="154" spans="49:49" ht="13.8" customHeight="1" x14ac:dyDescent="0.3">
      <c r="AW154">
        <v>71</v>
      </c>
    </row>
    <row r="155" spans="49:49" ht="13.8" customHeight="1" x14ac:dyDescent="0.3">
      <c r="AW155">
        <v>72</v>
      </c>
    </row>
    <row r="156" spans="49:49" ht="13.8" customHeight="1" x14ac:dyDescent="0.3">
      <c r="AW156">
        <v>73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opLeftCell="V1" workbookViewId="0">
      <selection activeCell="AC4" sqref="AC4"/>
    </sheetView>
  </sheetViews>
  <sheetFormatPr defaultRowHeight="14.4" x14ac:dyDescent="0.3"/>
  <cols>
    <col min="1" max="1" width="13.5546875" bestFit="1" customWidth="1"/>
    <col min="2" max="2" width="40.77734375" customWidth="1"/>
    <col min="5" max="5" width="5.5546875" bestFit="1" customWidth="1"/>
    <col min="6" max="6" width="8.109375" bestFit="1" customWidth="1"/>
    <col min="7" max="7" width="9.88671875" bestFit="1" customWidth="1"/>
    <col min="8" max="8" width="10.33203125" bestFit="1" customWidth="1"/>
    <col min="9" max="9" width="10.77734375" bestFit="1" customWidth="1"/>
    <col min="10" max="10" width="15.21875" bestFit="1" customWidth="1"/>
    <col min="11" max="11" width="10.77734375" bestFit="1" customWidth="1"/>
    <col min="12" max="12" width="9.44140625" bestFit="1" customWidth="1"/>
    <col min="13" max="13" width="11.5546875" bestFit="1" customWidth="1"/>
    <col min="14" max="14" width="11.77734375" bestFit="1" customWidth="1"/>
  </cols>
  <sheetData>
    <row r="1" spans="1:49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458</v>
      </c>
      <c r="B2" t="s">
        <v>459</v>
      </c>
      <c r="F2">
        <v>2</v>
      </c>
      <c r="K2">
        <v>1</v>
      </c>
      <c r="W2">
        <f>1/$F2</f>
        <v>0.5</v>
      </c>
      <c r="X2">
        <f>W2</f>
        <v>0.5</v>
      </c>
      <c r="Y2">
        <f t="shared" ref="Y2:Z2" si="0">X2</f>
        <v>0.5</v>
      </c>
      <c r="Z2">
        <f t="shared" si="0"/>
        <v>0.5</v>
      </c>
      <c r="AA2">
        <f>$F2</f>
        <v>2</v>
      </c>
      <c r="AB2">
        <f t="shared" ref="AB2:AC2" si="1">$F2</f>
        <v>2</v>
      </c>
      <c r="AC2">
        <f t="shared" si="1"/>
        <v>2</v>
      </c>
      <c r="AE2">
        <v>1</v>
      </c>
    </row>
    <row r="3" spans="1:49" x14ac:dyDescent="0.3">
      <c r="A3" t="s">
        <v>457</v>
      </c>
      <c r="B3" t="s">
        <v>460</v>
      </c>
      <c r="F3">
        <v>2</v>
      </c>
      <c r="K3">
        <v>1</v>
      </c>
      <c r="W3">
        <f t="shared" ref="W3:W4" si="2">1/$F3</f>
        <v>0.5</v>
      </c>
      <c r="X3">
        <f t="shared" ref="X3:Z3" si="3">W3</f>
        <v>0.5</v>
      </c>
      <c r="Y3">
        <f t="shared" si="3"/>
        <v>0.5</v>
      </c>
      <c r="Z3">
        <f t="shared" si="3"/>
        <v>0.5</v>
      </c>
      <c r="AA3">
        <f t="shared" ref="AA3:AC4" si="4">$F3</f>
        <v>2</v>
      </c>
      <c r="AB3">
        <v>4</v>
      </c>
      <c r="AC3">
        <v>4</v>
      </c>
      <c r="AE3">
        <v>0.5</v>
      </c>
    </row>
    <row r="4" spans="1:49" x14ac:dyDescent="0.3">
      <c r="A4" t="s">
        <v>54</v>
      </c>
      <c r="B4" t="s">
        <v>461</v>
      </c>
      <c r="F4">
        <v>3</v>
      </c>
      <c r="K4">
        <v>1</v>
      </c>
      <c r="W4">
        <f t="shared" si="2"/>
        <v>0.33333333333333331</v>
      </c>
      <c r="X4">
        <f t="shared" ref="X4:Z4" si="5">W4</f>
        <v>0.33333333333333331</v>
      </c>
      <c r="Y4">
        <f t="shared" si="5"/>
        <v>0.33333333333333331</v>
      </c>
      <c r="Z4">
        <f t="shared" si="5"/>
        <v>0.33333333333333331</v>
      </c>
      <c r="AA4">
        <f t="shared" si="4"/>
        <v>3</v>
      </c>
      <c r="AB4">
        <f t="shared" si="4"/>
        <v>3</v>
      </c>
      <c r="AC4">
        <f t="shared" si="4"/>
        <v>3</v>
      </c>
      <c r="AE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weapon_data</vt:lpstr>
      <vt:lpstr>Data</vt:lpstr>
      <vt:lpstr>Constants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Corwin Slater</dc:creator>
  <cp:lastModifiedBy>Corwin Slater</cp:lastModifiedBy>
  <dcterms:created xsi:type="dcterms:W3CDTF">2021-06-23T16:40:12Z</dcterms:created>
  <dcterms:modified xsi:type="dcterms:W3CDTF">2021-06-25T04:13:49Z</dcterms:modified>
</cp:coreProperties>
</file>