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8550" activeTab="1"/>
  </bookViews>
  <sheets>
    <sheet name="Summery" sheetId="5" r:id="rId1"/>
    <sheet name="Graphical Representation" sheetId="2" r:id="rId2"/>
    <sheet name="Table 1" sheetId="1" r:id="rId3"/>
    <sheet name="Overall Finding" sheetId="4" r:id="rId4"/>
    <sheet name="Discriptive Statistics" sheetId="3" r:id="rId5"/>
  </sheets>
  <definedNames>
    <definedName name="_xlnm._FilterDatabase" localSheetId="2" hidden="1">'Table 1'!$A$1:$I$31</definedName>
  </definedNames>
  <calcPr calcId="144525"/>
</workbook>
</file>

<file path=xl/calcChain.xml><?xml version="1.0" encoding="utf-8"?>
<calcChain xmlns="http://schemas.openxmlformats.org/spreadsheetml/2006/main">
  <c r="C36" i="3"/>
  <c r="D36"/>
  <c r="E36"/>
  <c r="F36"/>
  <c r="G36"/>
  <c r="C37"/>
  <c r="D37"/>
  <c r="E37"/>
  <c r="F37"/>
  <c r="G37"/>
  <c r="C38"/>
  <c r="D38"/>
  <c r="E38"/>
  <c r="F38"/>
  <c r="G38"/>
  <c r="C39"/>
  <c r="D39"/>
  <c r="E39"/>
  <c r="F39"/>
  <c r="G39"/>
  <c r="C40"/>
  <c r="D40"/>
  <c r="E40"/>
  <c r="F40"/>
  <c r="G40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D14" i="4"/>
  <c r="D13"/>
  <c r="D12"/>
  <c r="D11"/>
  <c r="F61" i="1"/>
  <c r="F60"/>
  <c r="J49" l="1"/>
  <c r="J48"/>
  <c r="J47"/>
  <c r="J46"/>
  <c r="J45"/>
  <c r="J44"/>
  <c r="I49"/>
  <c r="I48"/>
  <c r="I47"/>
  <c r="I46"/>
  <c r="I45"/>
  <c r="I44"/>
  <c r="K2"/>
  <c r="J3"/>
  <c r="K3" s="1"/>
  <c r="J4"/>
  <c r="K4" s="1"/>
  <c r="J5"/>
  <c r="K5" s="1"/>
  <c r="J6"/>
  <c r="K6" s="1"/>
  <c r="J7"/>
  <c r="K7" s="1"/>
  <c r="J8"/>
  <c r="K8" s="1"/>
  <c r="J9"/>
  <c r="K9" s="1"/>
  <c r="J10"/>
  <c r="K10" s="1"/>
  <c r="J11"/>
  <c r="K11" s="1"/>
  <c r="J12"/>
  <c r="K12" s="1"/>
  <c r="J13"/>
  <c r="K13" s="1"/>
  <c r="J14"/>
  <c r="K14" s="1"/>
  <c r="J15"/>
  <c r="K15" s="1"/>
  <c r="J16"/>
  <c r="K16" s="1"/>
  <c r="J17"/>
  <c r="K17" s="1"/>
  <c r="J18"/>
  <c r="K18" s="1"/>
  <c r="J19"/>
  <c r="K19" s="1"/>
  <c r="J20"/>
  <c r="K20" s="1"/>
  <c r="J21"/>
  <c r="K21" s="1"/>
  <c r="J22"/>
  <c r="K22" s="1"/>
  <c r="J23"/>
  <c r="K23" s="1"/>
  <c r="J24"/>
  <c r="K24" s="1"/>
  <c r="J25"/>
  <c r="K25" s="1"/>
  <c r="J26"/>
  <c r="K26" s="1"/>
  <c r="J27"/>
  <c r="K27" s="1"/>
  <c r="J28"/>
  <c r="K28" s="1"/>
  <c r="J29"/>
  <c r="K29" s="1"/>
  <c r="J30"/>
  <c r="K30" s="1"/>
  <c r="J31"/>
  <c r="K31" s="1"/>
  <c r="C82"/>
  <c r="C74"/>
  <c r="C75"/>
  <c r="C76"/>
  <c r="C77"/>
  <c r="C78"/>
  <c r="C79"/>
  <c r="C80"/>
  <c r="C81"/>
  <c r="C73"/>
  <c r="C72"/>
  <c r="E66"/>
  <c r="D66"/>
  <c r="C66"/>
  <c r="E67"/>
  <c r="D67"/>
  <c r="C67"/>
  <c r="E61"/>
  <c r="D61"/>
  <c r="C61"/>
  <c r="E60"/>
  <c r="D60"/>
  <c r="C60"/>
  <c r="C55"/>
  <c r="C54"/>
  <c r="C53"/>
  <c r="C44"/>
  <c r="C43"/>
  <c r="H49" l="1"/>
  <c r="H44"/>
  <c r="H46"/>
  <c r="H48"/>
  <c r="H45"/>
  <c r="H47"/>
</calcChain>
</file>

<file path=xl/sharedStrings.xml><?xml version="1.0" encoding="utf-8"?>
<sst xmlns="http://schemas.openxmlformats.org/spreadsheetml/2006/main" count="341" uniqueCount="148">
  <si>
    <r>
      <rPr>
        <b/>
        <sz val="10"/>
        <rFont val="Arial"/>
        <family val="2"/>
      </rPr>
      <t>CardNo</t>
    </r>
  </si>
  <si>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</si>
  <si>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Gender</t>
    </r>
  </si>
  <si>
    <r>
      <rPr>
        <b/>
        <sz val="10"/>
        <rFont val="Arial"/>
        <family val="2"/>
      </rPr>
      <t>DateOfBirth</t>
    </r>
  </si>
  <si>
    <r>
      <rPr>
        <b/>
        <sz val="10"/>
        <rFont val="Arial"/>
        <family val="2"/>
      </rPr>
      <t>CityTown</t>
    </r>
  </si>
  <si>
    <r>
      <rPr>
        <b/>
        <sz val="10"/>
        <rFont val="Arial"/>
        <family val="2"/>
      </rPr>
      <t>Mathematics</t>
    </r>
  </si>
  <si>
    <r>
      <rPr>
        <b/>
        <sz val="10"/>
        <rFont val="Arial"/>
        <family val="2"/>
      </rPr>
      <t>Physics</t>
    </r>
  </si>
  <si>
    <r>
      <rPr>
        <b/>
        <sz val="10"/>
        <rFont val="Arial"/>
        <family val="2"/>
      </rPr>
      <t>Chemistry</t>
    </r>
  </si>
  <si>
    <r>
      <rPr>
        <b/>
        <sz val="10"/>
        <rFont val="Arial"/>
        <family val="2"/>
      </rPr>
      <t>Total</t>
    </r>
  </si>
  <si>
    <r>
      <rPr>
        <sz val="10"/>
        <rFont val="Arial"/>
        <family val="2"/>
      </rPr>
      <t>Bhuvanesh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</si>
  <si>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</si>
  <si>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7 Nov</t>
    </r>
  </si>
  <si>
    <r>
      <rPr>
        <sz val="10"/>
        <rFont val="Arial"/>
        <family val="2"/>
      </rPr>
      <t>Erode</t>
    </r>
  </si>
  <si>
    <r>
      <rPr>
        <sz val="10"/>
        <rFont val="Arial"/>
        <family val="2"/>
      </rPr>
      <t>Harish</t>
    </r>
  </si>
  <si>
    <r>
      <rPr>
        <sz val="10"/>
        <rFont val="Arial"/>
        <family val="2"/>
      </rPr>
      <t>3 Jun</t>
    </r>
  </si>
  <si>
    <r>
      <rPr>
        <sz val="10"/>
        <rFont val="Arial"/>
        <family val="2"/>
      </rPr>
      <t>Salem</t>
    </r>
  </si>
  <si>
    <r>
      <rPr>
        <sz val="10"/>
        <rFont val="Arial"/>
        <family val="2"/>
      </rPr>
      <t>Shashank</t>
    </r>
  </si>
  <si>
    <r>
      <rPr>
        <sz val="10"/>
        <rFont val="Arial"/>
        <family val="2"/>
      </rPr>
      <t>4 Jan</t>
    </r>
  </si>
  <si>
    <r>
      <rPr>
        <sz val="10"/>
        <rFont val="Arial"/>
        <family val="2"/>
      </rPr>
      <t>Chennai</t>
    </r>
  </si>
  <si>
    <r>
      <rPr>
        <sz val="10"/>
        <rFont val="Arial"/>
        <family val="2"/>
      </rPr>
      <t>Rida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</si>
  <si>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</si>
  <si>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5 May</t>
    </r>
  </si>
  <si>
    <r>
      <rPr>
        <sz val="10"/>
        <rFont val="Arial"/>
        <family val="2"/>
      </rPr>
      <t>Ritika</t>
    </r>
  </si>
  <si>
    <r>
      <rPr>
        <sz val="10"/>
        <rFont val="Arial"/>
        <family val="2"/>
      </rPr>
      <t>17 Nov</t>
    </r>
  </si>
  <si>
    <r>
      <rPr>
        <sz val="10"/>
        <rFont val="Arial"/>
        <family val="2"/>
      </rPr>
      <t>Madurai</t>
    </r>
  </si>
  <si>
    <r>
      <rPr>
        <sz val="10"/>
        <rFont val="Arial"/>
        <family val="2"/>
      </rPr>
      <t>Akshaya</t>
    </r>
  </si>
  <si>
    <r>
      <rPr>
        <sz val="10"/>
        <rFont val="Arial"/>
        <family val="2"/>
      </rPr>
      <t>8 Feb</t>
    </r>
  </si>
  <si>
    <r>
      <rPr>
        <sz val="10"/>
        <rFont val="Arial"/>
        <family val="2"/>
      </rPr>
      <t>Sameer</t>
    </r>
  </si>
  <si>
    <r>
      <rPr>
        <sz val="10"/>
        <rFont val="Arial"/>
        <family val="2"/>
      </rPr>
      <t>23 Mar</t>
    </r>
  </si>
  <si>
    <r>
      <rPr>
        <sz val="10"/>
        <rFont val="Arial"/>
        <family val="2"/>
      </rPr>
      <t>Ambur</t>
    </r>
  </si>
  <si>
    <r>
      <rPr>
        <sz val="10"/>
        <rFont val="Arial"/>
        <family val="2"/>
      </rPr>
      <t>Aditya</t>
    </r>
  </si>
  <si>
    <r>
      <rPr>
        <sz val="10"/>
        <rFont val="Arial"/>
        <family val="2"/>
      </rPr>
      <t>15 Mar</t>
    </r>
  </si>
  <si>
    <r>
      <rPr>
        <sz val="10"/>
        <rFont val="Arial"/>
        <family val="2"/>
      </rPr>
      <t>Vellore</t>
    </r>
  </si>
  <si>
    <r>
      <rPr>
        <sz val="10"/>
        <rFont val="Arial"/>
        <family val="2"/>
      </rPr>
      <t>Surya</t>
    </r>
  </si>
  <si>
    <r>
      <rPr>
        <sz val="10"/>
        <rFont val="Arial"/>
        <family val="2"/>
      </rPr>
      <t>28 Feb</t>
    </r>
  </si>
  <si>
    <r>
      <rPr>
        <sz val="10"/>
        <rFont val="Arial"/>
        <family val="2"/>
      </rPr>
      <t>Bengaluru</t>
    </r>
  </si>
  <si>
    <r>
      <rPr>
        <sz val="10"/>
        <rFont val="Arial"/>
        <family val="2"/>
      </rPr>
      <t>Clarence</t>
    </r>
  </si>
  <si>
    <r>
      <rPr>
        <sz val="10"/>
        <rFont val="Arial"/>
        <family val="2"/>
      </rPr>
      <t>6 Dec</t>
    </r>
  </si>
  <si>
    <r>
      <rPr>
        <sz val="10"/>
        <rFont val="Arial"/>
        <family val="2"/>
      </rPr>
      <t>Kavya</t>
    </r>
  </si>
  <si>
    <r>
      <rPr>
        <sz val="10"/>
        <rFont val="Arial"/>
        <family val="2"/>
      </rPr>
      <t>12 Jan</t>
    </r>
  </si>
  <si>
    <r>
      <rPr>
        <sz val="10"/>
        <rFont val="Arial"/>
        <family val="2"/>
      </rPr>
      <t>Rahul</t>
    </r>
  </si>
  <si>
    <r>
      <rPr>
        <sz val="10"/>
        <rFont val="Arial"/>
        <family val="2"/>
      </rPr>
      <t>30 Apr</t>
    </r>
  </si>
  <si>
    <r>
      <rPr>
        <sz val="10"/>
        <rFont val="Arial"/>
        <family val="2"/>
      </rPr>
      <t>Srinidhi</t>
    </r>
  </si>
  <si>
    <r>
      <rPr>
        <sz val="10"/>
        <rFont val="Arial"/>
        <family val="2"/>
      </rPr>
      <t>14 Jan</t>
    </r>
  </si>
  <si>
    <r>
      <rPr>
        <sz val="10"/>
        <rFont val="Arial"/>
        <family val="2"/>
      </rPr>
      <t>Gopi</t>
    </r>
  </si>
  <si>
    <r>
      <rPr>
        <sz val="10"/>
        <rFont val="Arial"/>
        <family val="2"/>
      </rPr>
      <t>6 May</t>
    </r>
  </si>
  <si>
    <r>
      <rPr>
        <sz val="10"/>
        <rFont val="Arial"/>
        <family val="2"/>
      </rPr>
      <t>Sophia</t>
    </r>
  </si>
  <si>
    <r>
      <rPr>
        <sz val="10"/>
        <rFont val="Arial"/>
        <family val="2"/>
      </rPr>
      <t>23 July</t>
    </r>
  </si>
  <si>
    <r>
      <rPr>
        <sz val="10"/>
        <rFont val="Arial"/>
        <family val="2"/>
      </rPr>
      <t>Trichy</t>
    </r>
  </si>
  <si>
    <r>
      <rPr>
        <sz val="10"/>
        <rFont val="Arial"/>
        <family val="2"/>
      </rPr>
      <t>Goutami</t>
    </r>
  </si>
  <si>
    <r>
      <rPr>
        <sz val="10"/>
        <rFont val="Arial"/>
        <family val="2"/>
      </rPr>
      <t>22 Sep</t>
    </r>
  </si>
  <si>
    <r>
      <rPr>
        <sz val="10"/>
        <rFont val="Arial"/>
        <family val="2"/>
      </rPr>
      <t>Theni</t>
    </r>
  </si>
  <si>
    <r>
      <rPr>
        <sz val="10"/>
        <rFont val="Arial"/>
        <family val="2"/>
      </rPr>
      <t>Tauseef</t>
    </r>
  </si>
  <si>
    <r>
      <rPr>
        <sz val="10"/>
        <rFont val="Arial"/>
        <family val="2"/>
      </rPr>
      <t>30 Dec</t>
    </r>
  </si>
  <si>
    <r>
      <rPr>
        <sz val="10"/>
        <rFont val="Arial"/>
        <family val="2"/>
      </rPr>
      <t>Arshad</t>
    </r>
  </si>
  <si>
    <r>
      <rPr>
        <sz val="10"/>
        <rFont val="Arial"/>
        <family val="2"/>
      </rPr>
      <t>14 Dec</t>
    </r>
  </si>
  <si>
    <r>
      <rPr>
        <sz val="10"/>
        <rFont val="Arial"/>
        <family val="2"/>
      </rPr>
      <t>Abirami</t>
    </r>
  </si>
  <si>
    <r>
      <rPr>
        <sz val="10"/>
        <rFont val="Arial"/>
        <family val="2"/>
      </rPr>
      <t>9 Oct</t>
    </r>
  </si>
  <si>
    <r>
      <rPr>
        <sz val="10"/>
        <rFont val="Arial"/>
        <family val="2"/>
      </rPr>
      <t>Vetrivel</t>
    </r>
  </si>
  <si>
    <r>
      <rPr>
        <sz val="10"/>
        <rFont val="Arial"/>
        <family val="2"/>
      </rPr>
      <t>30 Aug</t>
    </r>
  </si>
  <si>
    <r>
      <rPr>
        <sz val="10"/>
        <rFont val="Arial"/>
        <family val="2"/>
      </rPr>
      <t>Kalyan</t>
    </r>
  </si>
  <si>
    <r>
      <rPr>
        <sz val="10"/>
        <rFont val="Arial"/>
        <family val="2"/>
      </rPr>
      <t>17 Sep</t>
    </r>
  </si>
  <si>
    <r>
      <rPr>
        <sz val="10"/>
        <rFont val="Arial"/>
        <family val="2"/>
      </rPr>
      <t>Monika</t>
    </r>
  </si>
  <si>
    <r>
      <rPr>
        <sz val="10"/>
        <rFont val="Arial"/>
        <family val="2"/>
      </rPr>
      <t>Priya</t>
    </r>
  </si>
  <si>
    <r>
      <rPr>
        <sz val="10"/>
        <rFont val="Arial"/>
        <family val="2"/>
      </rPr>
      <t>17 Jul</t>
    </r>
  </si>
  <si>
    <r>
      <rPr>
        <sz val="10"/>
        <rFont val="Arial"/>
        <family val="2"/>
      </rPr>
      <t>Nagercoil</t>
    </r>
  </si>
  <si>
    <r>
      <rPr>
        <sz val="10"/>
        <rFont val="Arial"/>
        <family val="2"/>
      </rPr>
      <t>Deepika</t>
    </r>
  </si>
  <si>
    <r>
      <rPr>
        <sz val="10"/>
        <rFont val="Arial"/>
        <family val="2"/>
      </rPr>
      <t>13 May</t>
    </r>
  </si>
  <si>
    <r>
      <rPr>
        <sz val="10"/>
        <rFont val="Arial"/>
        <family val="2"/>
      </rPr>
      <t>Siddharth</t>
    </r>
  </si>
  <si>
    <r>
      <rPr>
        <sz val="10"/>
        <rFont val="Arial"/>
        <family val="2"/>
      </rPr>
      <t>26 Dec</t>
    </r>
  </si>
  <si>
    <r>
      <rPr>
        <sz val="10"/>
        <rFont val="Arial"/>
        <family val="2"/>
      </rPr>
      <t>Geeta</t>
    </r>
  </si>
  <si>
    <r>
      <rPr>
        <sz val="10"/>
        <rFont val="Arial"/>
        <family val="2"/>
      </rPr>
      <t>16 May</t>
    </r>
  </si>
  <si>
    <r>
      <rPr>
        <sz val="10"/>
        <rFont val="Arial"/>
        <family val="2"/>
      </rPr>
      <t>JK</t>
    </r>
  </si>
  <si>
    <r>
      <rPr>
        <sz val="10"/>
        <rFont val="Arial"/>
        <family val="2"/>
      </rPr>
      <t>22 Jul</t>
    </r>
  </si>
  <si>
    <r>
      <rPr>
        <sz val="10"/>
        <rFont val="Arial"/>
        <family val="2"/>
      </rPr>
      <t>Jagan</t>
    </r>
  </si>
  <si>
    <r>
      <rPr>
        <sz val="10"/>
        <rFont val="Arial"/>
        <family val="2"/>
      </rPr>
      <t>4 Mar</t>
    </r>
  </si>
  <si>
    <r>
      <rPr>
        <sz val="10"/>
        <rFont val="Arial"/>
        <family val="2"/>
      </rPr>
      <t>Nisha</t>
    </r>
  </si>
  <si>
    <r>
      <rPr>
        <sz val="10"/>
        <rFont val="Arial"/>
        <family val="2"/>
      </rPr>
      <t>10 Sep</t>
    </r>
  </si>
  <si>
    <r>
      <rPr>
        <sz val="10"/>
        <rFont val="Arial"/>
        <family val="2"/>
      </rPr>
      <t>Naveen</t>
    </r>
  </si>
  <si>
    <r>
      <rPr>
        <sz val="10"/>
        <rFont val="Arial"/>
        <family val="2"/>
      </rPr>
      <t>13 Oct</t>
    </r>
  </si>
  <si>
    <t>Gender base comparision</t>
  </si>
  <si>
    <t>Male</t>
  </si>
  <si>
    <t>Female</t>
  </si>
  <si>
    <t>Mathematics</t>
  </si>
  <si>
    <t>Physics</t>
  </si>
  <si>
    <t>Chemistry</t>
  </si>
  <si>
    <t>Subject</t>
  </si>
  <si>
    <t>Highest occurance Marks</t>
  </si>
  <si>
    <t>Repeated Occur Marks</t>
  </si>
  <si>
    <t>Gender wise mean marks obtain in each subject</t>
  </si>
  <si>
    <t>Gender</t>
  </si>
  <si>
    <t>Gender wise median marks obtain in each subject</t>
  </si>
  <si>
    <t>Maximum Students coming from which city</t>
  </si>
  <si>
    <t>City</t>
  </si>
  <si>
    <t>Frequency</t>
  </si>
  <si>
    <t>Mode</t>
  </si>
  <si>
    <t>M</t>
  </si>
  <si>
    <t>Grade System</t>
  </si>
  <si>
    <t>Grade</t>
  </si>
  <si>
    <t>Amount</t>
  </si>
  <si>
    <t>&lt;50</t>
  </si>
  <si>
    <t>&gt;=70&gt;80</t>
  </si>
  <si>
    <t>&gt;=50&gt;60</t>
  </si>
  <si>
    <t>&gt;=60&gt;70</t>
  </si>
  <si>
    <t>&gt;=80&gt;90</t>
  </si>
  <si>
    <t>&gt;=90&gt;100</t>
  </si>
  <si>
    <t>A</t>
  </si>
  <si>
    <t>B</t>
  </si>
  <si>
    <t>C</t>
  </si>
  <si>
    <t>D</t>
  </si>
  <si>
    <t>E</t>
  </si>
  <si>
    <t>F</t>
  </si>
  <si>
    <t>Avg</t>
  </si>
  <si>
    <t>Name</t>
  </si>
  <si>
    <t>Female Performance</t>
  </si>
  <si>
    <t>Male Performance</t>
  </si>
  <si>
    <t>Total</t>
  </si>
  <si>
    <t xml:space="preserve">What is tipical value in this dataset? </t>
  </si>
  <si>
    <t>Avarage makrs score by all students are:222</t>
  </si>
  <si>
    <t>Mean</t>
  </si>
  <si>
    <t>Median</t>
  </si>
  <si>
    <t>Nearest Marks score by all students:223</t>
  </si>
  <si>
    <t>Repeated number of makrs score by students are:210</t>
  </si>
  <si>
    <t xml:space="preserve"> How widely do values in the dataset vary?</t>
  </si>
  <si>
    <t>Range=Max value-Min value</t>
  </si>
  <si>
    <t>Math</t>
  </si>
  <si>
    <t>min</t>
  </si>
  <si>
    <t>max</t>
  </si>
  <si>
    <t>97-42</t>
  </si>
  <si>
    <t>92-45</t>
  </si>
  <si>
    <t>97-43</t>
  </si>
  <si>
    <t>281-173</t>
  </si>
  <si>
    <r>
      <rPr>
        <b/>
        <sz val="8"/>
        <rFont val="Arial"/>
        <family val="2"/>
      </rPr>
      <t>Mathematics</t>
    </r>
  </si>
  <si>
    <r>
      <rPr>
        <b/>
        <sz val="8"/>
        <rFont val="Arial"/>
        <family val="2"/>
      </rPr>
      <t>Physics</t>
    </r>
  </si>
  <si>
    <r>
      <rPr>
        <b/>
        <sz val="8"/>
        <rFont val="Arial"/>
        <family val="2"/>
      </rPr>
      <t>Chemistry</t>
    </r>
  </si>
  <si>
    <r>
      <rPr>
        <b/>
        <sz val="8"/>
        <rFont val="Arial"/>
        <family val="2"/>
      </rPr>
      <t>Total</t>
    </r>
  </si>
  <si>
    <t>Patern in students marks  base on their gender</t>
  </si>
  <si>
    <t>Phy</t>
  </si>
  <si>
    <t>Che</t>
  </si>
  <si>
    <t>Patern 1( Averange marks score in each subject)</t>
  </si>
  <si>
    <t>Pater 2( Nearest marks score in each subject)</t>
  </si>
  <si>
    <t xml:space="preserve">Graph 1: Count of Male &amp; Female </t>
  </si>
  <si>
    <t>Graph 2: Male &amp; Female coming from which city</t>
  </si>
  <si>
    <t>Graph 5: Nearest Marks Score by Male &amp; Female in each subject</t>
  </si>
  <si>
    <t>Graph 6:Boys Performance</t>
  </si>
  <si>
    <t>Graph 7: Girls Performance</t>
  </si>
  <si>
    <t>Graph 3: Averange Marks scored by Male &amp; Female in each subject</t>
  </si>
  <si>
    <t>Graph 4: Male &amp; Female Grade Base on their performance</t>
  </si>
</sst>
</file>

<file path=xl/styles.xml><?xml version="1.0" encoding="utf-8"?>
<styleSheet xmlns="http://schemas.openxmlformats.org/spreadsheetml/2006/main">
  <fonts count="1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4" xfId="0" applyFill="1" applyBorder="1" applyAlignment="1">
      <alignment horizontal="left" vertical="top"/>
    </xf>
    <xf numFmtId="0" fontId="3" fillId="0" borderId="5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" fontId="0" fillId="0" borderId="2" xfId="0" applyNumberForma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center" vertical="top"/>
    </xf>
    <xf numFmtId="0" fontId="0" fillId="0" borderId="11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left" vertical="top"/>
    </xf>
    <xf numFmtId="1" fontId="7" fillId="0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3" xfId="0" applyNumberFormat="1" applyFont="1" applyFill="1" applyBorder="1" applyAlignment="1">
      <alignment horizontal="left" vertical="top" indent="2" shrinkToFit="1"/>
    </xf>
    <xf numFmtId="0" fontId="1" fillId="2" borderId="13" xfId="0" applyFont="1" applyFill="1" applyBorder="1" applyAlignment="1">
      <alignment horizontal="center" vertical="top" wrapText="1"/>
    </xf>
    <xf numFmtId="1" fontId="7" fillId="0" borderId="2" xfId="0" applyNumberFormat="1" applyFont="1" applyFill="1" applyBorder="1" applyAlignment="1">
      <alignment horizontal="center" vertical="top"/>
    </xf>
    <xf numFmtId="0" fontId="0" fillId="0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 vertical="top"/>
    </xf>
    <xf numFmtId="1" fontId="2" fillId="0" borderId="14" xfId="0" applyNumberFormat="1" applyFont="1" applyFill="1" applyBorder="1" applyAlignment="1">
      <alignment horizontal="center" vertical="top" shrinkToFit="1"/>
    </xf>
    <xf numFmtId="0" fontId="3" fillId="0" borderId="15" xfId="0" applyFont="1" applyFill="1" applyBorder="1" applyAlignment="1">
      <alignment horizontal="left" vertical="top" wrapText="1"/>
    </xf>
    <xf numFmtId="1" fontId="2" fillId="0" borderId="16" xfId="0" applyNumberFormat="1" applyFont="1" applyFill="1" applyBorder="1" applyAlignment="1">
      <alignment horizontal="center" vertical="top" shrinkToFit="1"/>
    </xf>
    <xf numFmtId="1" fontId="0" fillId="0" borderId="0" xfId="0" applyNumberForma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 wrapText="1"/>
    </xf>
    <xf numFmtId="1" fontId="0" fillId="0" borderId="2" xfId="0" applyNumberForma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horizontal="center" vertical="top"/>
    </xf>
    <xf numFmtId="0" fontId="8" fillId="0" borderId="1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en-US"/>
              <a:t>Male &amp; Female</a:t>
            </a:r>
          </a:p>
        </c:rich>
      </c:tx>
      <c:layout>
        <c:manualLayout>
          <c:xMode val="edge"/>
          <c:yMode val="edge"/>
          <c:x val="0.34494121868505528"/>
          <c:y val="6.8375826450427904E-2"/>
        </c:manualLayout>
      </c:layout>
    </c:title>
    <c:plotArea>
      <c:layout/>
      <c:pieChart>
        <c:varyColors val="1"/>
        <c:ser>
          <c:idx val="0"/>
          <c:order val="0"/>
          <c:tx>
            <c:v>Male &amp; Boy</c:v>
          </c:tx>
          <c:dLbls>
            <c:showVal val="1"/>
            <c:showPercent val="1"/>
            <c:showLeaderLines val="1"/>
          </c:dLbls>
          <c:cat>
            <c:strRef>
              <c:f>'Table 1'!$B$42:$B$44</c:f>
              <c:strCache>
                <c:ptCount val="3"/>
                <c:pt idx="0">
                  <c:v>Gender base comparision</c:v>
                </c:pt>
                <c:pt idx="1">
                  <c:v>M</c:v>
                </c:pt>
                <c:pt idx="2">
                  <c:v>F</c:v>
                </c:pt>
              </c:strCache>
            </c:strRef>
          </c:cat>
          <c:val>
            <c:numRef>
              <c:f>'Table 1'!$C$42:$C$44</c:f>
              <c:numCache>
                <c:formatCode>General</c:formatCode>
                <c:ptCount val="3"/>
                <c:pt idx="1">
                  <c:v>17</c:v>
                </c:pt>
                <c:pt idx="2">
                  <c:v>13</c:v>
                </c:pt>
              </c:numCache>
            </c:numRef>
          </c:val>
        </c:ser>
        <c:dLbls/>
        <c:firstSliceAng val="0"/>
      </c:pieChart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6795975503062142"/>
          <c:y val="0.48798410615339755"/>
          <c:w val="0.21537357830271217"/>
          <c:h val="0.46836030912802573"/>
        </c:manualLayout>
      </c:layout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'Table 1'!$B$60</c:f>
              <c:strCache>
                <c:ptCount val="1"/>
                <c:pt idx="0">
                  <c:v>Male</c:v>
                </c:pt>
              </c:strCache>
            </c:strRef>
          </c:tx>
          <c:dLbls>
            <c:showVal val="1"/>
          </c:dLbls>
          <c:cat>
            <c:strRef>
              <c:f>'Table 1'!$C$59:$E$59</c:f>
              <c:strCache>
                <c:ptCount val="3"/>
                <c:pt idx="0">
                  <c:v>Mathematics</c:v>
                </c:pt>
                <c:pt idx="1">
                  <c:v>Physics</c:v>
                </c:pt>
                <c:pt idx="2">
                  <c:v>Chemistry</c:v>
                </c:pt>
              </c:strCache>
            </c:strRef>
          </c:cat>
          <c:val>
            <c:numRef>
              <c:f>'Table 1'!$C$60:$E$60</c:f>
              <c:numCache>
                <c:formatCode>0</c:formatCode>
                <c:ptCount val="3"/>
                <c:pt idx="0">
                  <c:v>72.36666666666666</c:v>
                </c:pt>
                <c:pt idx="1">
                  <c:v>72.966666666666669</c:v>
                </c:pt>
                <c:pt idx="2">
                  <c:v>77.13333333333334</c:v>
                </c:pt>
              </c:numCache>
            </c:numRef>
          </c:val>
        </c:ser>
        <c:ser>
          <c:idx val="1"/>
          <c:order val="1"/>
          <c:tx>
            <c:strRef>
              <c:f>'Table 1'!$B$61</c:f>
              <c:strCache>
                <c:ptCount val="1"/>
                <c:pt idx="0">
                  <c:v>Female</c:v>
                </c:pt>
              </c:strCache>
            </c:strRef>
          </c:tx>
          <c:dLbls>
            <c:showVal val="1"/>
          </c:dLbls>
          <c:cat>
            <c:strRef>
              <c:f>'Table 1'!$C$59:$E$59</c:f>
              <c:strCache>
                <c:ptCount val="3"/>
                <c:pt idx="0">
                  <c:v>Mathematics</c:v>
                </c:pt>
                <c:pt idx="1">
                  <c:v>Physics</c:v>
                </c:pt>
                <c:pt idx="2">
                  <c:v>Chemistry</c:v>
                </c:pt>
              </c:strCache>
            </c:strRef>
          </c:cat>
          <c:val>
            <c:numRef>
              <c:f>'Table 1'!$C$61:$E$61</c:f>
              <c:numCache>
                <c:formatCode>0</c:formatCode>
                <c:ptCount val="3"/>
                <c:pt idx="0">
                  <c:v>73.538461538461533</c:v>
                </c:pt>
                <c:pt idx="1">
                  <c:v>75.384615384615387</c:v>
                </c:pt>
                <c:pt idx="2">
                  <c:v>76.42307692307692</c:v>
                </c:pt>
              </c:numCache>
            </c:numRef>
          </c:val>
        </c:ser>
        <c:dLbls/>
        <c:axId val="115636480"/>
        <c:axId val="115642368"/>
      </c:barChart>
      <c:catAx>
        <c:axId val="115636480"/>
        <c:scaling>
          <c:orientation val="minMax"/>
        </c:scaling>
        <c:axPos val="b"/>
        <c:tickLblPos val="nextTo"/>
        <c:crossAx val="115642368"/>
        <c:crosses val="autoZero"/>
        <c:auto val="1"/>
        <c:lblAlgn val="ctr"/>
        <c:lblOffset val="100"/>
      </c:catAx>
      <c:valAx>
        <c:axId val="115642368"/>
        <c:scaling>
          <c:orientation val="minMax"/>
        </c:scaling>
        <c:axPos val="l"/>
        <c:majorGridlines/>
        <c:numFmt formatCode="0" sourceLinked="1"/>
        <c:tickLblPos val="nextTo"/>
        <c:crossAx val="1156364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'Table 1'!$B$66</c:f>
              <c:strCache>
                <c:ptCount val="1"/>
                <c:pt idx="0">
                  <c:v>Male</c:v>
                </c:pt>
              </c:strCache>
            </c:strRef>
          </c:tx>
          <c:dLbls>
            <c:showVal val="1"/>
          </c:dLbls>
          <c:cat>
            <c:strRef>
              <c:f>'Table 1'!$C$65:$E$65</c:f>
              <c:strCache>
                <c:ptCount val="3"/>
                <c:pt idx="0">
                  <c:v>Mathematics</c:v>
                </c:pt>
                <c:pt idx="1">
                  <c:v>Physics</c:v>
                </c:pt>
                <c:pt idx="2">
                  <c:v>Chemistry</c:v>
                </c:pt>
              </c:strCache>
            </c:strRef>
          </c:cat>
          <c:val>
            <c:numRef>
              <c:f>'Table 1'!$C$66:$E$66</c:f>
              <c:numCache>
                <c:formatCode>0</c:formatCode>
                <c:ptCount val="3"/>
                <c:pt idx="0">
                  <c:v>73</c:v>
                </c:pt>
                <c:pt idx="1">
                  <c:v>72</c:v>
                </c:pt>
                <c:pt idx="2">
                  <c:v>79.5</c:v>
                </c:pt>
              </c:numCache>
            </c:numRef>
          </c:val>
        </c:ser>
        <c:ser>
          <c:idx val="1"/>
          <c:order val="1"/>
          <c:tx>
            <c:strRef>
              <c:f>'Table 1'!$B$67</c:f>
              <c:strCache>
                <c:ptCount val="1"/>
                <c:pt idx="0">
                  <c:v>Female</c:v>
                </c:pt>
              </c:strCache>
            </c:strRef>
          </c:tx>
          <c:dLbls>
            <c:showVal val="1"/>
          </c:dLbls>
          <c:cat>
            <c:strRef>
              <c:f>'Table 1'!$C$65:$E$65</c:f>
              <c:strCache>
                <c:ptCount val="3"/>
                <c:pt idx="0">
                  <c:v>Mathematics</c:v>
                </c:pt>
                <c:pt idx="1">
                  <c:v>Physics</c:v>
                </c:pt>
                <c:pt idx="2">
                  <c:v>Chemistry</c:v>
                </c:pt>
              </c:strCache>
            </c:strRef>
          </c:cat>
          <c:val>
            <c:numRef>
              <c:f>'Table 1'!$C$67:$E$67</c:f>
              <c:numCache>
                <c:formatCode>0</c:formatCode>
                <c:ptCount val="3"/>
                <c:pt idx="0">
                  <c:v>74</c:v>
                </c:pt>
                <c:pt idx="1">
                  <c:v>74</c:v>
                </c:pt>
                <c:pt idx="2">
                  <c:v>80</c:v>
                </c:pt>
              </c:numCache>
            </c:numRef>
          </c:val>
        </c:ser>
        <c:dLbls/>
        <c:axId val="115684096"/>
        <c:axId val="115685632"/>
      </c:barChart>
      <c:catAx>
        <c:axId val="115684096"/>
        <c:scaling>
          <c:orientation val="minMax"/>
        </c:scaling>
        <c:axPos val="b"/>
        <c:tickLblPos val="nextTo"/>
        <c:crossAx val="115685632"/>
        <c:crosses val="autoZero"/>
        <c:auto val="1"/>
        <c:lblAlgn val="ctr"/>
        <c:lblOffset val="100"/>
      </c:catAx>
      <c:valAx>
        <c:axId val="115685632"/>
        <c:scaling>
          <c:orientation val="minMax"/>
        </c:scaling>
        <c:axPos val="l"/>
        <c:majorGridlines/>
        <c:numFmt formatCode="0" sourceLinked="1"/>
        <c:tickLblPos val="nextTo"/>
        <c:crossAx val="1156840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'Table 1'!$C$71</c:f>
              <c:strCache>
                <c:ptCount val="1"/>
                <c:pt idx="0">
                  <c:v>Frequency</c:v>
                </c:pt>
              </c:strCache>
            </c:strRef>
          </c:tx>
          <c:marker>
            <c:symbol val="none"/>
          </c:marker>
          <c:cat>
            <c:strRef>
              <c:f>'Table 1'!$B$72:$B$81</c:f>
              <c:strCache>
                <c:ptCount val="10"/>
                <c:pt idx="0">
                  <c:v>Erode</c:v>
                </c:pt>
                <c:pt idx="1">
                  <c:v>Salem</c:v>
                </c:pt>
                <c:pt idx="2">
                  <c:v>Chennai</c:v>
                </c:pt>
                <c:pt idx="3">
                  <c:v>Madurai</c:v>
                </c:pt>
                <c:pt idx="4">
                  <c:v>Ambur</c:v>
                </c:pt>
                <c:pt idx="5">
                  <c:v>Vellore</c:v>
                </c:pt>
                <c:pt idx="6">
                  <c:v>Bengaluru</c:v>
                </c:pt>
                <c:pt idx="7">
                  <c:v>Trichy</c:v>
                </c:pt>
                <c:pt idx="8">
                  <c:v>Theni</c:v>
                </c:pt>
                <c:pt idx="9">
                  <c:v>Nagercoil</c:v>
                </c:pt>
              </c:strCache>
            </c:strRef>
          </c:cat>
          <c:val>
            <c:numRef>
              <c:f>'Table 1'!$C$72:$C$81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/>
        <c:marker val="1"/>
        <c:axId val="115705728"/>
        <c:axId val="115707264"/>
      </c:lineChart>
      <c:catAx>
        <c:axId val="115705728"/>
        <c:scaling>
          <c:orientation val="minMax"/>
        </c:scaling>
        <c:axPos val="b"/>
        <c:tickLblPos val="nextTo"/>
        <c:crossAx val="115707264"/>
        <c:crosses val="autoZero"/>
        <c:auto val="1"/>
        <c:lblAlgn val="ctr"/>
        <c:lblOffset val="100"/>
      </c:catAx>
      <c:valAx>
        <c:axId val="115707264"/>
        <c:scaling>
          <c:orientation val="minMax"/>
        </c:scaling>
        <c:axPos val="l"/>
        <c:majorGridlines/>
        <c:numFmt formatCode="General" sourceLinked="1"/>
        <c:tickLblPos val="nextTo"/>
        <c:crossAx val="1157057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'Table 1'!$J$57</c:f>
              <c:strCache>
                <c:ptCount val="1"/>
                <c:pt idx="0">
                  <c:v>Mathematics</c:v>
                </c:pt>
              </c:strCache>
            </c:strRef>
          </c:tx>
          <c:cat>
            <c:strRef>
              <c:f>'Table 1'!$I$58:$I$74</c:f>
              <c:strCache>
                <c:ptCount val="17"/>
                <c:pt idx="0">
                  <c:v>Bhuvanesh</c:v>
                </c:pt>
                <c:pt idx="1">
                  <c:v>Harish</c:v>
                </c:pt>
                <c:pt idx="2">
                  <c:v>Shashank</c:v>
                </c:pt>
                <c:pt idx="3">
                  <c:v>Sameer</c:v>
                </c:pt>
                <c:pt idx="4">
                  <c:v>Aditya</c:v>
                </c:pt>
                <c:pt idx="5">
                  <c:v>Surya</c:v>
                </c:pt>
                <c:pt idx="6">
                  <c:v>Clarence</c:v>
                </c:pt>
                <c:pt idx="7">
                  <c:v>Rahul</c:v>
                </c:pt>
                <c:pt idx="8">
                  <c:v>Gopi</c:v>
                </c:pt>
                <c:pt idx="9">
                  <c:v>Tauseef</c:v>
                </c:pt>
                <c:pt idx="10">
                  <c:v>Arshad</c:v>
                </c:pt>
                <c:pt idx="11">
                  <c:v>Vetrivel</c:v>
                </c:pt>
                <c:pt idx="12">
                  <c:v>Kalyan</c:v>
                </c:pt>
                <c:pt idx="13">
                  <c:v>Siddharth</c:v>
                </c:pt>
                <c:pt idx="14">
                  <c:v>JK</c:v>
                </c:pt>
                <c:pt idx="15">
                  <c:v>Jagan</c:v>
                </c:pt>
                <c:pt idx="16">
                  <c:v>Naveen</c:v>
                </c:pt>
              </c:strCache>
            </c:strRef>
          </c:cat>
          <c:val>
            <c:numRef>
              <c:f>'Table 1'!$J$58:$J$74</c:f>
              <c:numCache>
                <c:formatCode>0</c:formatCode>
                <c:ptCount val="17"/>
                <c:pt idx="0">
                  <c:v>68</c:v>
                </c:pt>
                <c:pt idx="1">
                  <c:v>62</c:v>
                </c:pt>
                <c:pt idx="2">
                  <c:v>57</c:v>
                </c:pt>
                <c:pt idx="3">
                  <c:v>81</c:v>
                </c:pt>
                <c:pt idx="4">
                  <c:v>84</c:v>
                </c:pt>
                <c:pt idx="5">
                  <c:v>74</c:v>
                </c:pt>
                <c:pt idx="6">
                  <c:v>63</c:v>
                </c:pt>
                <c:pt idx="7">
                  <c:v>97</c:v>
                </c:pt>
                <c:pt idx="8">
                  <c:v>65</c:v>
                </c:pt>
                <c:pt idx="9">
                  <c:v>87</c:v>
                </c:pt>
                <c:pt idx="10">
                  <c:v>62</c:v>
                </c:pt>
                <c:pt idx="11">
                  <c:v>56</c:v>
                </c:pt>
                <c:pt idx="12">
                  <c:v>93</c:v>
                </c:pt>
                <c:pt idx="13">
                  <c:v>44</c:v>
                </c:pt>
                <c:pt idx="14">
                  <c:v>74</c:v>
                </c:pt>
                <c:pt idx="15">
                  <c:v>81</c:v>
                </c:pt>
                <c:pt idx="16">
                  <c:v>72</c:v>
                </c:pt>
              </c:numCache>
            </c:numRef>
          </c:val>
        </c:ser>
        <c:ser>
          <c:idx val="1"/>
          <c:order val="1"/>
          <c:tx>
            <c:strRef>
              <c:f>'Table 1'!$K$57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'Table 1'!$I$58:$I$74</c:f>
              <c:strCache>
                <c:ptCount val="17"/>
                <c:pt idx="0">
                  <c:v>Bhuvanesh</c:v>
                </c:pt>
                <c:pt idx="1">
                  <c:v>Harish</c:v>
                </c:pt>
                <c:pt idx="2">
                  <c:v>Shashank</c:v>
                </c:pt>
                <c:pt idx="3">
                  <c:v>Sameer</c:v>
                </c:pt>
                <c:pt idx="4">
                  <c:v>Aditya</c:v>
                </c:pt>
                <c:pt idx="5">
                  <c:v>Surya</c:v>
                </c:pt>
                <c:pt idx="6">
                  <c:v>Clarence</c:v>
                </c:pt>
                <c:pt idx="7">
                  <c:v>Rahul</c:v>
                </c:pt>
                <c:pt idx="8">
                  <c:v>Gopi</c:v>
                </c:pt>
                <c:pt idx="9">
                  <c:v>Tauseef</c:v>
                </c:pt>
                <c:pt idx="10">
                  <c:v>Arshad</c:v>
                </c:pt>
                <c:pt idx="11">
                  <c:v>Vetrivel</c:v>
                </c:pt>
                <c:pt idx="12">
                  <c:v>Kalyan</c:v>
                </c:pt>
                <c:pt idx="13">
                  <c:v>Siddharth</c:v>
                </c:pt>
                <c:pt idx="14">
                  <c:v>JK</c:v>
                </c:pt>
                <c:pt idx="15">
                  <c:v>Jagan</c:v>
                </c:pt>
                <c:pt idx="16">
                  <c:v>Naveen</c:v>
                </c:pt>
              </c:strCache>
            </c:strRef>
          </c:cat>
          <c:val>
            <c:numRef>
              <c:f>'Table 1'!$K$58:$K$74</c:f>
              <c:numCache>
                <c:formatCode>0</c:formatCode>
                <c:ptCount val="17"/>
                <c:pt idx="0">
                  <c:v>64</c:v>
                </c:pt>
                <c:pt idx="1">
                  <c:v>45</c:v>
                </c:pt>
                <c:pt idx="2">
                  <c:v>54</c:v>
                </c:pt>
                <c:pt idx="3">
                  <c:v>82</c:v>
                </c:pt>
                <c:pt idx="4">
                  <c:v>92</c:v>
                </c:pt>
                <c:pt idx="5">
                  <c:v>64</c:v>
                </c:pt>
                <c:pt idx="6">
                  <c:v>88</c:v>
                </c:pt>
                <c:pt idx="7">
                  <c:v>92</c:v>
                </c:pt>
                <c:pt idx="8">
                  <c:v>73</c:v>
                </c:pt>
                <c:pt idx="9">
                  <c:v>86</c:v>
                </c:pt>
                <c:pt idx="10">
                  <c:v>81</c:v>
                </c:pt>
                <c:pt idx="11">
                  <c:v>78</c:v>
                </c:pt>
                <c:pt idx="12">
                  <c:v>68</c:v>
                </c:pt>
                <c:pt idx="13">
                  <c:v>72</c:v>
                </c:pt>
                <c:pt idx="14">
                  <c:v>71</c:v>
                </c:pt>
                <c:pt idx="15">
                  <c:v>76</c:v>
                </c:pt>
                <c:pt idx="16">
                  <c:v>66</c:v>
                </c:pt>
              </c:numCache>
            </c:numRef>
          </c:val>
        </c:ser>
        <c:ser>
          <c:idx val="2"/>
          <c:order val="2"/>
          <c:tx>
            <c:strRef>
              <c:f>'Table 1'!$L$57</c:f>
              <c:strCache>
                <c:ptCount val="1"/>
                <c:pt idx="0">
                  <c:v>Chemistry</c:v>
                </c:pt>
              </c:strCache>
            </c:strRef>
          </c:tx>
          <c:cat>
            <c:strRef>
              <c:f>'Table 1'!$I$58:$I$74</c:f>
              <c:strCache>
                <c:ptCount val="17"/>
                <c:pt idx="0">
                  <c:v>Bhuvanesh</c:v>
                </c:pt>
                <c:pt idx="1">
                  <c:v>Harish</c:v>
                </c:pt>
                <c:pt idx="2">
                  <c:v>Shashank</c:v>
                </c:pt>
                <c:pt idx="3">
                  <c:v>Sameer</c:v>
                </c:pt>
                <c:pt idx="4">
                  <c:v>Aditya</c:v>
                </c:pt>
                <c:pt idx="5">
                  <c:v>Surya</c:v>
                </c:pt>
                <c:pt idx="6">
                  <c:v>Clarence</c:v>
                </c:pt>
                <c:pt idx="7">
                  <c:v>Rahul</c:v>
                </c:pt>
                <c:pt idx="8">
                  <c:v>Gopi</c:v>
                </c:pt>
                <c:pt idx="9">
                  <c:v>Tauseef</c:v>
                </c:pt>
                <c:pt idx="10">
                  <c:v>Arshad</c:v>
                </c:pt>
                <c:pt idx="11">
                  <c:v>Vetrivel</c:v>
                </c:pt>
                <c:pt idx="12">
                  <c:v>Kalyan</c:v>
                </c:pt>
                <c:pt idx="13">
                  <c:v>Siddharth</c:v>
                </c:pt>
                <c:pt idx="14">
                  <c:v>JK</c:v>
                </c:pt>
                <c:pt idx="15">
                  <c:v>Jagan</c:v>
                </c:pt>
                <c:pt idx="16">
                  <c:v>Naveen</c:v>
                </c:pt>
              </c:strCache>
            </c:strRef>
          </c:cat>
          <c:val>
            <c:numRef>
              <c:f>'Table 1'!$L$58:$L$74</c:f>
              <c:numCache>
                <c:formatCode>0</c:formatCode>
                <c:ptCount val="17"/>
                <c:pt idx="0">
                  <c:v>78</c:v>
                </c:pt>
                <c:pt idx="1">
                  <c:v>91</c:v>
                </c:pt>
                <c:pt idx="2">
                  <c:v>77</c:v>
                </c:pt>
                <c:pt idx="3">
                  <c:v>87</c:v>
                </c:pt>
                <c:pt idx="4">
                  <c:v>76</c:v>
                </c:pt>
                <c:pt idx="5">
                  <c:v>51</c:v>
                </c:pt>
                <c:pt idx="6">
                  <c:v>73</c:v>
                </c:pt>
                <c:pt idx="7">
                  <c:v>92</c:v>
                </c:pt>
                <c:pt idx="8">
                  <c:v>89</c:v>
                </c:pt>
                <c:pt idx="9">
                  <c:v>43</c:v>
                </c:pt>
                <c:pt idx="10">
                  <c:v>67</c:v>
                </c:pt>
                <c:pt idx="11">
                  <c:v>62</c:v>
                </c:pt>
                <c:pt idx="12">
                  <c:v>91</c:v>
                </c:pt>
                <c:pt idx="13">
                  <c:v>58</c:v>
                </c:pt>
                <c:pt idx="14">
                  <c:v>82</c:v>
                </c:pt>
                <c:pt idx="15">
                  <c:v>52</c:v>
                </c:pt>
                <c:pt idx="16">
                  <c:v>81</c:v>
                </c:pt>
              </c:numCache>
            </c:numRef>
          </c:val>
        </c:ser>
        <c:ser>
          <c:idx val="3"/>
          <c:order val="3"/>
          <c:tx>
            <c:strRef>
              <c:f>'Table 1'!$M$57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'Table 1'!$I$58:$I$74</c:f>
              <c:strCache>
                <c:ptCount val="17"/>
                <c:pt idx="0">
                  <c:v>Bhuvanesh</c:v>
                </c:pt>
                <c:pt idx="1">
                  <c:v>Harish</c:v>
                </c:pt>
                <c:pt idx="2">
                  <c:v>Shashank</c:v>
                </c:pt>
                <c:pt idx="3">
                  <c:v>Sameer</c:v>
                </c:pt>
                <c:pt idx="4">
                  <c:v>Aditya</c:v>
                </c:pt>
                <c:pt idx="5">
                  <c:v>Surya</c:v>
                </c:pt>
                <c:pt idx="6">
                  <c:v>Clarence</c:v>
                </c:pt>
                <c:pt idx="7">
                  <c:v>Rahul</c:v>
                </c:pt>
                <c:pt idx="8">
                  <c:v>Gopi</c:v>
                </c:pt>
                <c:pt idx="9">
                  <c:v>Tauseef</c:v>
                </c:pt>
                <c:pt idx="10">
                  <c:v>Arshad</c:v>
                </c:pt>
                <c:pt idx="11">
                  <c:v>Vetrivel</c:v>
                </c:pt>
                <c:pt idx="12">
                  <c:v>Kalyan</c:v>
                </c:pt>
                <c:pt idx="13">
                  <c:v>Siddharth</c:v>
                </c:pt>
                <c:pt idx="14">
                  <c:v>JK</c:v>
                </c:pt>
                <c:pt idx="15">
                  <c:v>Jagan</c:v>
                </c:pt>
                <c:pt idx="16">
                  <c:v>Naveen</c:v>
                </c:pt>
              </c:strCache>
            </c:strRef>
          </c:cat>
          <c:val>
            <c:numRef>
              <c:f>'Table 1'!$M$58:$M$74</c:f>
              <c:numCache>
                <c:formatCode>0</c:formatCode>
                <c:ptCount val="17"/>
                <c:pt idx="0">
                  <c:v>210</c:v>
                </c:pt>
                <c:pt idx="1">
                  <c:v>198</c:v>
                </c:pt>
                <c:pt idx="2">
                  <c:v>188</c:v>
                </c:pt>
                <c:pt idx="3">
                  <c:v>250</c:v>
                </c:pt>
                <c:pt idx="4">
                  <c:v>252</c:v>
                </c:pt>
                <c:pt idx="5">
                  <c:v>189</c:v>
                </c:pt>
                <c:pt idx="6">
                  <c:v>224</c:v>
                </c:pt>
                <c:pt idx="7">
                  <c:v>281</c:v>
                </c:pt>
                <c:pt idx="8">
                  <c:v>227</c:v>
                </c:pt>
                <c:pt idx="9">
                  <c:v>216</c:v>
                </c:pt>
                <c:pt idx="10">
                  <c:v>210</c:v>
                </c:pt>
                <c:pt idx="11">
                  <c:v>196</c:v>
                </c:pt>
                <c:pt idx="12">
                  <c:v>252</c:v>
                </c:pt>
                <c:pt idx="13">
                  <c:v>174</c:v>
                </c:pt>
                <c:pt idx="14">
                  <c:v>227</c:v>
                </c:pt>
                <c:pt idx="15">
                  <c:v>209</c:v>
                </c:pt>
                <c:pt idx="16">
                  <c:v>219</c:v>
                </c:pt>
              </c:numCache>
            </c:numRef>
          </c:val>
        </c:ser>
        <c:dLbls/>
        <c:axId val="115739648"/>
        <c:axId val="115753728"/>
      </c:barChart>
      <c:catAx>
        <c:axId val="115739648"/>
        <c:scaling>
          <c:orientation val="minMax"/>
        </c:scaling>
        <c:axPos val="b"/>
        <c:tickLblPos val="nextTo"/>
        <c:crossAx val="115753728"/>
        <c:crosses val="autoZero"/>
        <c:auto val="1"/>
        <c:lblAlgn val="ctr"/>
        <c:lblOffset val="100"/>
      </c:catAx>
      <c:valAx>
        <c:axId val="115753728"/>
        <c:scaling>
          <c:orientation val="minMax"/>
        </c:scaling>
        <c:axPos val="l"/>
        <c:majorGridlines/>
        <c:numFmt formatCode="0" sourceLinked="1"/>
        <c:tickLblPos val="nextTo"/>
        <c:crossAx val="1157396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'Table 1'!$J$79</c:f>
              <c:strCache>
                <c:ptCount val="1"/>
                <c:pt idx="0">
                  <c:v>Mathematics</c:v>
                </c:pt>
              </c:strCache>
            </c:strRef>
          </c:tx>
          <c:cat>
            <c:strRef>
              <c:f>'Table 1'!$I$80:$I$92</c:f>
              <c:strCache>
                <c:ptCount val="13"/>
                <c:pt idx="0">
                  <c:v>Rida</c:v>
                </c:pt>
                <c:pt idx="1">
                  <c:v>Ritika</c:v>
                </c:pt>
                <c:pt idx="2">
                  <c:v>Akshaya</c:v>
                </c:pt>
                <c:pt idx="3">
                  <c:v>Kavya</c:v>
                </c:pt>
                <c:pt idx="4">
                  <c:v>Srinidhi</c:v>
                </c:pt>
                <c:pt idx="5">
                  <c:v>Sophia</c:v>
                </c:pt>
                <c:pt idx="6">
                  <c:v>Goutami</c:v>
                </c:pt>
                <c:pt idx="7">
                  <c:v>Abirami</c:v>
                </c:pt>
                <c:pt idx="8">
                  <c:v>Monika</c:v>
                </c:pt>
                <c:pt idx="9">
                  <c:v>Priya</c:v>
                </c:pt>
                <c:pt idx="10">
                  <c:v>Deepika</c:v>
                </c:pt>
                <c:pt idx="11">
                  <c:v>Geeta</c:v>
                </c:pt>
                <c:pt idx="12">
                  <c:v>Nisha</c:v>
                </c:pt>
              </c:strCache>
            </c:strRef>
          </c:cat>
          <c:val>
            <c:numRef>
              <c:f>'Table 1'!$J$80:$J$92</c:f>
              <c:numCache>
                <c:formatCode>0</c:formatCode>
                <c:ptCount val="13"/>
                <c:pt idx="0">
                  <c:v>42</c:v>
                </c:pt>
                <c:pt idx="1">
                  <c:v>87</c:v>
                </c:pt>
                <c:pt idx="2">
                  <c:v>71</c:v>
                </c:pt>
                <c:pt idx="3">
                  <c:v>64</c:v>
                </c:pt>
                <c:pt idx="4">
                  <c:v>52</c:v>
                </c:pt>
                <c:pt idx="5">
                  <c:v>89</c:v>
                </c:pt>
                <c:pt idx="6">
                  <c:v>76</c:v>
                </c:pt>
                <c:pt idx="7">
                  <c:v>72</c:v>
                </c:pt>
                <c:pt idx="8">
                  <c:v>78</c:v>
                </c:pt>
                <c:pt idx="9">
                  <c:v>62</c:v>
                </c:pt>
                <c:pt idx="10">
                  <c:v>97</c:v>
                </c:pt>
                <c:pt idx="11">
                  <c:v>87</c:v>
                </c:pt>
                <c:pt idx="12">
                  <c:v>74</c:v>
                </c:pt>
              </c:numCache>
            </c:numRef>
          </c:val>
        </c:ser>
        <c:ser>
          <c:idx val="1"/>
          <c:order val="1"/>
          <c:tx>
            <c:strRef>
              <c:f>'Table 1'!$K$79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'Table 1'!$I$80:$I$92</c:f>
              <c:strCache>
                <c:ptCount val="13"/>
                <c:pt idx="0">
                  <c:v>Rida</c:v>
                </c:pt>
                <c:pt idx="1">
                  <c:v>Ritika</c:v>
                </c:pt>
                <c:pt idx="2">
                  <c:v>Akshaya</c:v>
                </c:pt>
                <c:pt idx="3">
                  <c:v>Kavya</c:v>
                </c:pt>
                <c:pt idx="4">
                  <c:v>Srinidhi</c:v>
                </c:pt>
                <c:pt idx="5">
                  <c:v>Sophia</c:v>
                </c:pt>
                <c:pt idx="6">
                  <c:v>Goutami</c:v>
                </c:pt>
                <c:pt idx="7">
                  <c:v>Abirami</c:v>
                </c:pt>
                <c:pt idx="8">
                  <c:v>Monika</c:v>
                </c:pt>
                <c:pt idx="9">
                  <c:v>Priya</c:v>
                </c:pt>
                <c:pt idx="10">
                  <c:v>Deepika</c:v>
                </c:pt>
                <c:pt idx="11">
                  <c:v>Geeta</c:v>
                </c:pt>
                <c:pt idx="12">
                  <c:v>Nisha</c:v>
                </c:pt>
              </c:strCache>
            </c:strRef>
          </c:cat>
          <c:val>
            <c:numRef>
              <c:f>'Table 1'!$K$80:$K$92</c:f>
              <c:numCache>
                <c:formatCode>0</c:formatCode>
                <c:ptCount val="13"/>
                <c:pt idx="0">
                  <c:v>53</c:v>
                </c:pt>
                <c:pt idx="1">
                  <c:v>64</c:v>
                </c:pt>
                <c:pt idx="2">
                  <c:v>92</c:v>
                </c:pt>
                <c:pt idx="3">
                  <c:v>72</c:v>
                </c:pt>
                <c:pt idx="4">
                  <c:v>64</c:v>
                </c:pt>
                <c:pt idx="5">
                  <c:v>62</c:v>
                </c:pt>
                <c:pt idx="6">
                  <c:v>58</c:v>
                </c:pt>
                <c:pt idx="7">
                  <c:v>92</c:v>
                </c:pt>
                <c:pt idx="8">
                  <c:v>69</c:v>
                </c:pt>
                <c:pt idx="9">
                  <c:v>62</c:v>
                </c:pt>
                <c:pt idx="10">
                  <c:v>91</c:v>
                </c:pt>
                <c:pt idx="11">
                  <c:v>75</c:v>
                </c:pt>
                <c:pt idx="12">
                  <c:v>83</c:v>
                </c:pt>
              </c:numCache>
            </c:numRef>
          </c:val>
        </c:ser>
        <c:ser>
          <c:idx val="2"/>
          <c:order val="2"/>
          <c:tx>
            <c:strRef>
              <c:f>'Table 1'!$L$79</c:f>
              <c:strCache>
                <c:ptCount val="1"/>
                <c:pt idx="0">
                  <c:v>Chemistry</c:v>
                </c:pt>
              </c:strCache>
            </c:strRef>
          </c:tx>
          <c:cat>
            <c:strRef>
              <c:f>'Table 1'!$I$80:$I$92</c:f>
              <c:strCache>
                <c:ptCount val="13"/>
                <c:pt idx="0">
                  <c:v>Rida</c:v>
                </c:pt>
                <c:pt idx="1">
                  <c:v>Ritika</c:v>
                </c:pt>
                <c:pt idx="2">
                  <c:v>Akshaya</c:v>
                </c:pt>
                <c:pt idx="3">
                  <c:v>Kavya</c:v>
                </c:pt>
                <c:pt idx="4">
                  <c:v>Srinidhi</c:v>
                </c:pt>
                <c:pt idx="5">
                  <c:v>Sophia</c:v>
                </c:pt>
                <c:pt idx="6">
                  <c:v>Goutami</c:v>
                </c:pt>
                <c:pt idx="7">
                  <c:v>Abirami</c:v>
                </c:pt>
                <c:pt idx="8">
                  <c:v>Monika</c:v>
                </c:pt>
                <c:pt idx="9">
                  <c:v>Priya</c:v>
                </c:pt>
                <c:pt idx="10">
                  <c:v>Deepika</c:v>
                </c:pt>
                <c:pt idx="11">
                  <c:v>Geeta</c:v>
                </c:pt>
                <c:pt idx="12">
                  <c:v>Nisha</c:v>
                </c:pt>
              </c:strCache>
            </c:strRef>
          </c:cat>
          <c:val>
            <c:numRef>
              <c:f>'Table 1'!$L$80:$L$92</c:f>
              <c:numCache>
                <c:formatCode>0</c:formatCode>
                <c:ptCount val="13"/>
                <c:pt idx="0">
                  <c:v>78</c:v>
                </c:pt>
                <c:pt idx="1">
                  <c:v>89</c:v>
                </c:pt>
                <c:pt idx="2">
                  <c:v>84</c:v>
                </c:pt>
                <c:pt idx="3">
                  <c:v>68</c:v>
                </c:pt>
                <c:pt idx="4">
                  <c:v>71</c:v>
                </c:pt>
                <c:pt idx="5">
                  <c:v>93</c:v>
                </c:pt>
                <c:pt idx="6">
                  <c:v>90</c:v>
                </c:pt>
                <c:pt idx="7">
                  <c:v>97</c:v>
                </c:pt>
                <c:pt idx="8">
                  <c:v>74</c:v>
                </c:pt>
                <c:pt idx="9">
                  <c:v>57</c:v>
                </c:pt>
                <c:pt idx="10">
                  <c:v>88</c:v>
                </c:pt>
                <c:pt idx="11">
                  <c:v>92</c:v>
                </c:pt>
                <c:pt idx="12">
                  <c:v>83</c:v>
                </c:pt>
              </c:numCache>
            </c:numRef>
          </c:val>
        </c:ser>
        <c:ser>
          <c:idx val="3"/>
          <c:order val="3"/>
          <c:tx>
            <c:strRef>
              <c:f>'Table 1'!$M$79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'Table 1'!$I$80:$I$92</c:f>
              <c:strCache>
                <c:ptCount val="13"/>
                <c:pt idx="0">
                  <c:v>Rida</c:v>
                </c:pt>
                <c:pt idx="1">
                  <c:v>Ritika</c:v>
                </c:pt>
                <c:pt idx="2">
                  <c:v>Akshaya</c:v>
                </c:pt>
                <c:pt idx="3">
                  <c:v>Kavya</c:v>
                </c:pt>
                <c:pt idx="4">
                  <c:v>Srinidhi</c:v>
                </c:pt>
                <c:pt idx="5">
                  <c:v>Sophia</c:v>
                </c:pt>
                <c:pt idx="6">
                  <c:v>Goutami</c:v>
                </c:pt>
                <c:pt idx="7">
                  <c:v>Abirami</c:v>
                </c:pt>
                <c:pt idx="8">
                  <c:v>Monika</c:v>
                </c:pt>
                <c:pt idx="9">
                  <c:v>Priya</c:v>
                </c:pt>
                <c:pt idx="10">
                  <c:v>Deepika</c:v>
                </c:pt>
                <c:pt idx="11">
                  <c:v>Geeta</c:v>
                </c:pt>
                <c:pt idx="12">
                  <c:v>Nisha</c:v>
                </c:pt>
              </c:strCache>
            </c:strRef>
          </c:cat>
          <c:val>
            <c:numRef>
              <c:f>'Table 1'!$M$80:$M$92</c:f>
              <c:numCache>
                <c:formatCode>0</c:formatCode>
                <c:ptCount val="13"/>
                <c:pt idx="0">
                  <c:v>173</c:v>
                </c:pt>
                <c:pt idx="1">
                  <c:v>240</c:v>
                </c:pt>
                <c:pt idx="2">
                  <c:v>247</c:v>
                </c:pt>
                <c:pt idx="3">
                  <c:v>204</c:v>
                </c:pt>
                <c:pt idx="4">
                  <c:v>187</c:v>
                </c:pt>
                <c:pt idx="5">
                  <c:v>244</c:v>
                </c:pt>
                <c:pt idx="6">
                  <c:v>224</c:v>
                </c:pt>
                <c:pt idx="7">
                  <c:v>261</c:v>
                </c:pt>
                <c:pt idx="8">
                  <c:v>221</c:v>
                </c:pt>
                <c:pt idx="9">
                  <c:v>181</c:v>
                </c:pt>
                <c:pt idx="10">
                  <c:v>276</c:v>
                </c:pt>
                <c:pt idx="11">
                  <c:v>254</c:v>
                </c:pt>
                <c:pt idx="12">
                  <c:v>240</c:v>
                </c:pt>
              </c:numCache>
            </c:numRef>
          </c:val>
        </c:ser>
        <c:dLbls/>
        <c:axId val="115937280"/>
        <c:axId val="115938816"/>
      </c:barChart>
      <c:catAx>
        <c:axId val="115937280"/>
        <c:scaling>
          <c:orientation val="minMax"/>
        </c:scaling>
        <c:axPos val="b"/>
        <c:tickLblPos val="nextTo"/>
        <c:crossAx val="115938816"/>
        <c:crosses val="autoZero"/>
        <c:auto val="1"/>
        <c:lblAlgn val="ctr"/>
        <c:lblOffset val="100"/>
      </c:catAx>
      <c:valAx>
        <c:axId val="115938816"/>
        <c:scaling>
          <c:orientation val="minMax"/>
        </c:scaling>
        <c:axPos val="l"/>
        <c:majorGridlines/>
        <c:numFmt formatCode="0" sourceLinked="1"/>
        <c:tickLblPos val="nextTo"/>
        <c:crossAx val="11593728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'Table 1'!$H$42:$H$43</c:f>
              <c:strCache>
                <c:ptCount val="1"/>
                <c:pt idx="0">
                  <c:v>Grade System Amount</c:v>
                </c:pt>
              </c:strCache>
            </c:strRef>
          </c:tx>
          <c:marker>
            <c:symbol val="none"/>
          </c:marker>
          <c:cat>
            <c:multiLvlStrRef>
              <c:f>'Table 1'!$F$44:$G$49</c:f>
              <c:multiLvlStrCache>
                <c:ptCount val="6"/>
                <c:lvl>
                  <c:pt idx="0">
                    <c:v>F</c:v>
                  </c:pt>
                  <c:pt idx="1">
                    <c:v>E</c:v>
                  </c:pt>
                  <c:pt idx="2">
                    <c:v>D</c:v>
                  </c:pt>
                  <c:pt idx="3">
                    <c:v>C</c:v>
                  </c:pt>
                  <c:pt idx="4">
                    <c:v>B</c:v>
                  </c:pt>
                  <c:pt idx="5">
                    <c:v>A</c:v>
                  </c:pt>
                </c:lvl>
                <c:lvl>
                  <c:pt idx="0">
                    <c:v>&lt;50</c:v>
                  </c:pt>
                  <c:pt idx="1">
                    <c:v>&gt;=50&gt;60</c:v>
                  </c:pt>
                  <c:pt idx="2">
                    <c:v>&gt;=60&gt;70</c:v>
                  </c:pt>
                  <c:pt idx="3">
                    <c:v>&gt;=70&gt;80</c:v>
                  </c:pt>
                  <c:pt idx="4">
                    <c:v>&gt;=80&gt;90</c:v>
                  </c:pt>
                  <c:pt idx="5">
                    <c:v>&gt;=90&gt;100</c:v>
                  </c:pt>
                </c:lvl>
              </c:multiLvlStrCache>
            </c:multiLvlStrRef>
          </c:cat>
          <c:val>
            <c:numRef>
              <c:f>'Table 1'!$H$44:$H$49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</c:ser>
        <c:ser>
          <c:idx val="1"/>
          <c:order val="1"/>
          <c:tx>
            <c:strRef>
              <c:f>'Table 1'!$I$42:$I$43</c:f>
              <c:strCache>
                <c:ptCount val="1"/>
                <c:pt idx="0">
                  <c:v>Grade System Male</c:v>
                </c:pt>
              </c:strCache>
            </c:strRef>
          </c:tx>
          <c:marker>
            <c:symbol val="none"/>
          </c:marker>
          <c:cat>
            <c:multiLvlStrRef>
              <c:f>'Table 1'!$F$44:$G$49</c:f>
              <c:multiLvlStrCache>
                <c:ptCount val="6"/>
                <c:lvl>
                  <c:pt idx="0">
                    <c:v>F</c:v>
                  </c:pt>
                  <c:pt idx="1">
                    <c:v>E</c:v>
                  </c:pt>
                  <c:pt idx="2">
                    <c:v>D</c:v>
                  </c:pt>
                  <c:pt idx="3">
                    <c:v>C</c:v>
                  </c:pt>
                  <c:pt idx="4">
                    <c:v>B</c:v>
                  </c:pt>
                  <c:pt idx="5">
                    <c:v>A</c:v>
                  </c:pt>
                </c:lvl>
                <c:lvl>
                  <c:pt idx="0">
                    <c:v>&lt;50</c:v>
                  </c:pt>
                  <c:pt idx="1">
                    <c:v>&gt;=50&gt;60</c:v>
                  </c:pt>
                  <c:pt idx="2">
                    <c:v>&gt;=60&gt;70</c:v>
                  </c:pt>
                  <c:pt idx="3">
                    <c:v>&gt;=70&gt;80</c:v>
                  </c:pt>
                  <c:pt idx="4">
                    <c:v>&gt;=80&gt;90</c:v>
                  </c:pt>
                  <c:pt idx="5">
                    <c:v>&gt;=90&gt;100</c:v>
                  </c:pt>
                </c:lvl>
              </c:multiLvlStrCache>
            </c:multiLvlStrRef>
          </c:cat>
          <c:val>
            <c:numRef>
              <c:f>'Table 1'!$I$44:$I$49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2"/>
          <c:order val="2"/>
          <c:tx>
            <c:strRef>
              <c:f>'Table 1'!$J$42:$J$43</c:f>
              <c:strCache>
                <c:ptCount val="1"/>
                <c:pt idx="0">
                  <c:v>Grade System Female</c:v>
                </c:pt>
              </c:strCache>
            </c:strRef>
          </c:tx>
          <c:marker>
            <c:symbol val="none"/>
          </c:marker>
          <c:cat>
            <c:multiLvlStrRef>
              <c:f>'Table 1'!$F$44:$G$49</c:f>
              <c:multiLvlStrCache>
                <c:ptCount val="6"/>
                <c:lvl>
                  <c:pt idx="0">
                    <c:v>F</c:v>
                  </c:pt>
                  <c:pt idx="1">
                    <c:v>E</c:v>
                  </c:pt>
                  <c:pt idx="2">
                    <c:v>D</c:v>
                  </c:pt>
                  <c:pt idx="3">
                    <c:v>C</c:v>
                  </c:pt>
                  <c:pt idx="4">
                    <c:v>B</c:v>
                  </c:pt>
                  <c:pt idx="5">
                    <c:v>A</c:v>
                  </c:pt>
                </c:lvl>
                <c:lvl>
                  <c:pt idx="0">
                    <c:v>&lt;50</c:v>
                  </c:pt>
                  <c:pt idx="1">
                    <c:v>&gt;=50&gt;60</c:v>
                  </c:pt>
                  <c:pt idx="2">
                    <c:v>&gt;=60&gt;70</c:v>
                  </c:pt>
                  <c:pt idx="3">
                    <c:v>&gt;=70&gt;80</c:v>
                  </c:pt>
                  <c:pt idx="4">
                    <c:v>&gt;=80&gt;90</c:v>
                  </c:pt>
                  <c:pt idx="5">
                    <c:v>&gt;=90&gt;100</c:v>
                  </c:pt>
                </c:lvl>
              </c:multiLvlStrCache>
            </c:multiLvlStrRef>
          </c:cat>
          <c:val>
            <c:numRef>
              <c:f>'Table 1'!$J$44:$J$49</c:f>
              <c:numCache>
                <c:formatCode>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</c:ser>
        <c:dLbls/>
        <c:marker val="1"/>
        <c:axId val="115985792"/>
        <c:axId val="116003968"/>
      </c:lineChart>
      <c:catAx>
        <c:axId val="115985792"/>
        <c:scaling>
          <c:orientation val="minMax"/>
        </c:scaling>
        <c:axPos val="b"/>
        <c:tickLblPos val="nextTo"/>
        <c:crossAx val="116003968"/>
        <c:crosses val="autoZero"/>
        <c:auto val="1"/>
        <c:lblAlgn val="ctr"/>
        <c:lblOffset val="100"/>
      </c:catAx>
      <c:valAx>
        <c:axId val="116003968"/>
        <c:scaling>
          <c:orientation val="minMax"/>
        </c:scaling>
        <c:axPos val="l"/>
        <c:majorGridlines/>
        <c:numFmt formatCode="General" sourceLinked="1"/>
        <c:tickLblPos val="nextTo"/>
        <c:crossAx val="1159857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0</xdr:rowOff>
    </xdr:from>
    <xdr:to>
      <xdr:col>12</xdr:col>
      <xdr:colOff>9525</xdr:colOff>
      <xdr:row>18</xdr:row>
      <xdr:rowOff>142875</xdr:rowOff>
    </xdr:to>
    <xdr:sp macro="" textlink="">
      <xdr:nvSpPr>
        <xdr:cNvPr id="2" name="TextBox 1"/>
        <xdr:cNvSpPr txBox="1"/>
      </xdr:nvSpPr>
      <xdr:spPr>
        <a:xfrm>
          <a:off x="542925" y="485775"/>
          <a:ext cx="5867400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Summery:</a:t>
          </a:r>
        </a:p>
        <a:p>
          <a:pPr algn="ctr"/>
          <a:endParaRPr lang="en-US" sz="1100"/>
        </a:p>
        <a:p>
          <a:pPr algn="l"/>
          <a:r>
            <a:rPr lang="en-US" sz="1100"/>
            <a:t>* Is</a:t>
          </a:r>
          <a:r>
            <a:rPr lang="en-US" sz="1100" baseline="0"/>
            <a:t> is observed that in the given dataset there is majority of male students with 17 as compare to famale with 13 students( Graph 1)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*Majority of population is belongs to Chennai( Graph 2)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*Overall performance of female is good as compare to male students (Graph 6 &amp; Graph 7)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*It is observed that females score more marks in Math and Phy where as males performed well in Che( Graph 3)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*It is observed that majority of the students score between 70-80 percentage (Graph  4)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1</xdr:rowOff>
    </xdr:from>
    <xdr:to>
      <xdr:col>8</xdr:col>
      <xdr:colOff>9525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21</xdr:row>
      <xdr:rowOff>9525</xdr:rowOff>
    </xdr:from>
    <xdr:to>
      <xdr:col>9</xdr:col>
      <xdr:colOff>21167</xdr:colOff>
      <xdr:row>38</xdr:row>
      <xdr:rowOff>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10583</xdr:colOff>
      <xdr:row>40</xdr:row>
      <xdr:rowOff>146049</xdr:rowOff>
    </xdr:from>
    <xdr:to>
      <xdr:col>9</xdr:col>
      <xdr:colOff>5292</xdr:colOff>
      <xdr:row>57</xdr:row>
      <xdr:rowOff>136524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</xdr:colOff>
      <xdr:row>3</xdr:row>
      <xdr:rowOff>0</xdr:rowOff>
    </xdr:from>
    <xdr:to>
      <xdr:col>21</xdr:col>
      <xdr:colOff>514350</xdr:colOff>
      <xdr:row>16</xdr:row>
      <xdr:rowOff>10583</xdr:rowOff>
    </xdr:to>
    <xdr:graphicFrame macro="">
      <xdr:nvGraphicFramePr>
        <xdr:cNvPr id="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523874</xdr:colOff>
      <xdr:row>41</xdr:row>
      <xdr:rowOff>19049</xdr:rowOff>
    </xdr:from>
    <xdr:to>
      <xdr:col>28</xdr:col>
      <xdr:colOff>28575</xdr:colOff>
      <xdr:row>60</xdr:row>
      <xdr:rowOff>133349</xdr:rowOff>
    </xdr:to>
    <xdr:graphicFrame macro="">
      <xdr:nvGraphicFramePr>
        <xdr:cNvPr id="7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9524</xdr:colOff>
      <xdr:row>64</xdr:row>
      <xdr:rowOff>9525</xdr:rowOff>
    </xdr:from>
    <xdr:to>
      <xdr:col>27</xdr:col>
      <xdr:colOff>514349</xdr:colOff>
      <xdr:row>82</xdr:row>
      <xdr:rowOff>123825</xdr:rowOff>
    </xdr:to>
    <xdr:graphicFrame macro="">
      <xdr:nvGraphicFramePr>
        <xdr:cNvPr id="8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516467</xdr:colOff>
      <xdr:row>19</xdr:row>
      <xdr:rowOff>42333</xdr:rowOff>
    </xdr:from>
    <xdr:to>
      <xdr:col>28</xdr:col>
      <xdr:colOff>21167</xdr:colOff>
      <xdr:row>38</xdr:row>
      <xdr:rowOff>34924</xdr:rowOff>
    </xdr:to>
    <xdr:graphicFrame macro="">
      <xdr:nvGraphicFramePr>
        <xdr:cNvPr id="9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7" sqref="F27"/>
    </sheetView>
  </sheetViews>
  <sheetFormatPr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63"/>
  <sheetViews>
    <sheetView tabSelected="1" zoomScale="90" zoomScaleNormal="90" workbookViewId="0">
      <selection activeCell="K25" sqref="K25"/>
    </sheetView>
  </sheetViews>
  <sheetFormatPr defaultRowHeight="12.75"/>
  <sheetData>
    <row r="2" spans="2:22">
      <c r="O2" s="58" t="s">
        <v>142</v>
      </c>
      <c r="P2" s="58"/>
      <c r="Q2" s="58"/>
      <c r="R2" s="58"/>
      <c r="S2" s="58"/>
      <c r="T2" s="58"/>
      <c r="U2" s="58"/>
      <c r="V2" s="58"/>
    </row>
    <row r="3" spans="2:22">
      <c r="B3" s="58" t="s">
        <v>141</v>
      </c>
      <c r="C3" s="58"/>
      <c r="D3" s="58"/>
      <c r="E3" s="58"/>
      <c r="F3" s="58"/>
      <c r="G3" s="58"/>
      <c r="H3" s="58"/>
    </row>
    <row r="18" spans="2:28">
      <c r="O18" s="64" t="s">
        <v>147</v>
      </c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6"/>
    </row>
    <row r="20" spans="2:28">
      <c r="B20" s="58" t="s">
        <v>146</v>
      </c>
      <c r="C20" s="58"/>
      <c r="D20" s="58"/>
      <c r="E20" s="58"/>
      <c r="F20" s="58"/>
      <c r="G20" s="58"/>
      <c r="H20" s="58"/>
      <c r="I20" s="58"/>
      <c r="J20" s="27"/>
      <c r="K20" s="27"/>
      <c r="L20" s="27"/>
      <c r="M20" s="27"/>
    </row>
    <row r="26" spans="2:28">
      <c r="K26" s="26"/>
    </row>
    <row r="39" spans="2:28">
      <c r="K39" s="27"/>
    </row>
    <row r="40" spans="2:28">
      <c r="B40" s="58" t="s">
        <v>143</v>
      </c>
      <c r="C40" s="58"/>
      <c r="D40" s="58"/>
      <c r="E40" s="58"/>
      <c r="F40" s="58"/>
      <c r="G40" s="58"/>
      <c r="H40" s="58"/>
      <c r="I40" s="58"/>
      <c r="J40" s="27"/>
      <c r="L40" s="27"/>
      <c r="M40" s="27"/>
      <c r="O40" s="64" t="s">
        <v>144</v>
      </c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6"/>
    </row>
    <row r="63" spans="15:28">
      <c r="O63" s="64" t="s">
        <v>145</v>
      </c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6"/>
    </row>
  </sheetData>
  <mergeCells count="7">
    <mergeCell ref="O2:V2"/>
    <mergeCell ref="O40:AB40"/>
    <mergeCell ref="O63:AB63"/>
    <mergeCell ref="B20:I20"/>
    <mergeCell ref="B3:H3"/>
    <mergeCell ref="B40:I40"/>
    <mergeCell ref="O18:AB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4"/>
  <sheetViews>
    <sheetView workbookViewId="0">
      <selection activeCell="E32" sqref="E32:J36"/>
    </sheetView>
  </sheetViews>
  <sheetFormatPr defaultRowHeight="12.75"/>
  <cols>
    <col min="1" max="1" width="11.5" customWidth="1"/>
    <col min="2" max="2" width="16" customWidth="1"/>
    <col min="3" max="3" width="12.83203125" customWidth="1"/>
    <col min="4" max="4" width="14.6640625" customWidth="1"/>
    <col min="5" max="5" width="13.1640625" customWidth="1"/>
    <col min="6" max="6" width="15.83203125" customWidth="1"/>
    <col min="7" max="7" width="10" customWidth="1"/>
    <col min="8" max="8" width="12.83203125" customWidth="1"/>
    <col min="9" max="9" width="11.5" customWidth="1"/>
    <col min="10" max="10" width="16.33203125" style="23" customWidth="1"/>
    <col min="12" max="12" width="11.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1" t="s">
        <v>112</v>
      </c>
      <c r="K1" s="16" t="s">
        <v>98</v>
      </c>
    </row>
    <row r="2" spans="1:11" ht="15.4" customHeight="1">
      <c r="A2" s="4">
        <v>0</v>
      </c>
      <c r="B2" s="5" t="s">
        <v>9</v>
      </c>
      <c r="C2" s="5" t="s">
        <v>10</v>
      </c>
      <c r="D2" s="5" t="s">
        <v>11</v>
      </c>
      <c r="E2" s="6" t="s">
        <v>12</v>
      </c>
      <c r="F2" s="4">
        <v>68</v>
      </c>
      <c r="G2" s="4">
        <v>64</v>
      </c>
      <c r="H2" s="4">
        <v>78</v>
      </c>
      <c r="I2" s="7">
        <v>210</v>
      </c>
      <c r="J2" s="23">
        <v>70</v>
      </c>
      <c r="K2" t="str">
        <f>IF(J2&gt;80,"A",IF(J2&gt;70,"B",IF(J2&gt;60,"C",IF(J2&gt;50,"E",IF(J2&gt;40,"F")))))</f>
        <v>C</v>
      </c>
    </row>
    <row r="3" spans="1:11" ht="15" customHeight="1">
      <c r="A3" s="4">
        <v>1</v>
      </c>
      <c r="B3" s="5" t="s">
        <v>13</v>
      </c>
      <c r="C3" s="5" t="s">
        <v>10</v>
      </c>
      <c r="D3" s="5" t="s">
        <v>14</v>
      </c>
      <c r="E3" s="6" t="s">
        <v>15</v>
      </c>
      <c r="F3" s="4">
        <v>62</v>
      </c>
      <c r="G3" s="4">
        <v>45</v>
      </c>
      <c r="H3" s="4">
        <v>91</v>
      </c>
      <c r="I3" s="7">
        <v>198</v>
      </c>
      <c r="J3" s="23">
        <f t="shared" ref="J3:J31" si="0">I3/3</f>
        <v>66</v>
      </c>
      <c r="K3" t="str">
        <f t="shared" ref="K3:K31" si="1">IF(J3&gt;80,"A",IF(J3&gt;70,"B",IF(J3&gt;60,"C",IF(J3&gt;50,"E",IF(J3&gt;40,"F")))))</f>
        <v>C</v>
      </c>
    </row>
    <row r="4" spans="1:11" ht="15" customHeight="1">
      <c r="A4" s="4">
        <v>2</v>
      </c>
      <c r="B4" s="5" t="s">
        <v>16</v>
      </c>
      <c r="C4" s="5" t="s">
        <v>10</v>
      </c>
      <c r="D4" s="5" t="s">
        <v>17</v>
      </c>
      <c r="E4" s="8" t="s">
        <v>18</v>
      </c>
      <c r="F4" s="4">
        <v>57</v>
      </c>
      <c r="G4" s="4">
        <v>54</v>
      </c>
      <c r="H4" s="4">
        <v>77</v>
      </c>
      <c r="I4" s="7">
        <v>188</v>
      </c>
      <c r="J4" s="23">
        <f t="shared" si="0"/>
        <v>62.666666666666664</v>
      </c>
      <c r="K4" t="str">
        <f t="shared" si="1"/>
        <v>C</v>
      </c>
    </row>
    <row r="5" spans="1:11" ht="15" customHeight="1">
      <c r="A5" s="4">
        <v>3</v>
      </c>
      <c r="B5" s="5" t="s">
        <v>19</v>
      </c>
      <c r="C5" s="5" t="s">
        <v>20</v>
      </c>
      <c r="D5" s="5" t="s">
        <v>21</v>
      </c>
      <c r="E5" s="8" t="s">
        <v>18</v>
      </c>
      <c r="F5" s="4">
        <v>42</v>
      </c>
      <c r="G5" s="4">
        <v>53</v>
      </c>
      <c r="H5" s="4">
        <v>78</v>
      </c>
      <c r="I5" s="7">
        <v>173</v>
      </c>
      <c r="J5" s="23">
        <f t="shared" si="0"/>
        <v>57.666666666666664</v>
      </c>
      <c r="K5" t="str">
        <f t="shared" si="1"/>
        <v>E</v>
      </c>
    </row>
    <row r="6" spans="1:11" ht="15" customHeight="1">
      <c r="A6" s="4">
        <v>4</v>
      </c>
      <c r="B6" s="5" t="s">
        <v>22</v>
      </c>
      <c r="C6" s="5" t="s">
        <v>20</v>
      </c>
      <c r="D6" s="5" t="s">
        <v>23</v>
      </c>
      <c r="E6" s="8" t="s">
        <v>24</v>
      </c>
      <c r="F6" s="4">
        <v>87</v>
      </c>
      <c r="G6" s="4">
        <v>64</v>
      </c>
      <c r="H6" s="4">
        <v>89</v>
      </c>
      <c r="I6" s="7">
        <v>240</v>
      </c>
      <c r="J6" s="23">
        <f t="shared" si="0"/>
        <v>80</v>
      </c>
      <c r="K6" t="str">
        <f t="shared" si="1"/>
        <v>B</v>
      </c>
    </row>
    <row r="7" spans="1:11" ht="15" customHeight="1">
      <c r="A7" s="4">
        <v>5</v>
      </c>
      <c r="B7" s="5" t="s">
        <v>25</v>
      </c>
      <c r="C7" s="5" t="s">
        <v>20</v>
      </c>
      <c r="D7" s="5" t="s">
        <v>26</v>
      </c>
      <c r="E7" s="8" t="s">
        <v>18</v>
      </c>
      <c r="F7" s="4">
        <v>71</v>
      </c>
      <c r="G7" s="4">
        <v>92</v>
      </c>
      <c r="H7" s="4">
        <v>84</v>
      </c>
      <c r="I7" s="7">
        <v>247</v>
      </c>
      <c r="J7" s="23">
        <f t="shared" si="0"/>
        <v>82.333333333333329</v>
      </c>
      <c r="K7" t="str">
        <f t="shared" si="1"/>
        <v>A</v>
      </c>
    </row>
    <row r="8" spans="1:11" ht="15" customHeight="1">
      <c r="A8" s="4">
        <v>6</v>
      </c>
      <c r="B8" s="5" t="s">
        <v>27</v>
      </c>
      <c r="C8" s="5" t="s">
        <v>10</v>
      </c>
      <c r="D8" s="5" t="s">
        <v>28</v>
      </c>
      <c r="E8" s="6" t="s">
        <v>29</v>
      </c>
      <c r="F8" s="4">
        <v>81</v>
      </c>
      <c r="G8" s="4">
        <v>82</v>
      </c>
      <c r="H8" s="4">
        <v>87</v>
      </c>
      <c r="I8" s="7">
        <v>250</v>
      </c>
      <c r="J8" s="23">
        <f t="shared" si="0"/>
        <v>83.333333333333329</v>
      </c>
      <c r="K8" t="str">
        <f t="shared" si="1"/>
        <v>A</v>
      </c>
    </row>
    <row r="9" spans="1:11" ht="15" customHeight="1">
      <c r="A9" s="4">
        <v>7</v>
      </c>
      <c r="B9" s="5" t="s">
        <v>30</v>
      </c>
      <c r="C9" s="5" t="s">
        <v>10</v>
      </c>
      <c r="D9" s="5" t="s">
        <v>31</v>
      </c>
      <c r="E9" s="6" t="s">
        <v>32</v>
      </c>
      <c r="F9" s="4">
        <v>84</v>
      </c>
      <c r="G9" s="4">
        <v>92</v>
      </c>
      <c r="H9" s="4">
        <v>76</v>
      </c>
      <c r="I9" s="7">
        <v>252</v>
      </c>
      <c r="J9" s="23">
        <f t="shared" si="0"/>
        <v>84</v>
      </c>
      <c r="K9" t="str">
        <f t="shared" si="1"/>
        <v>A</v>
      </c>
    </row>
    <row r="10" spans="1:11" ht="15" customHeight="1">
      <c r="A10" s="4">
        <v>8</v>
      </c>
      <c r="B10" s="5" t="s">
        <v>33</v>
      </c>
      <c r="C10" s="5" t="s">
        <v>10</v>
      </c>
      <c r="D10" s="5" t="s">
        <v>34</v>
      </c>
      <c r="E10" s="9" t="s">
        <v>35</v>
      </c>
      <c r="F10" s="4">
        <v>74</v>
      </c>
      <c r="G10" s="4">
        <v>64</v>
      </c>
      <c r="H10" s="4">
        <v>51</v>
      </c>
      <c r="I10" s="7">
        <v>189</v>
      </c>
      <c r="J10" s="23">
        <f t="shared" si="0"/>
        <v>63</v>
      </c>
      <c r="K10" t="str">
        <f t="shared" si="1"/>
        <v>C</v>
      </c>
    </row>
    <row r="11" spans="1:11" ht="15" customHeight="1">
      <c r="A11" s="4">
        <v>9</v>
      </c>
      <c r="B11" s="5" t="s">
        <v>36</v>
      </c>
      <c r="C11" s="5" t="s">
        <v>10</v>
      </c>
      <c r="D11" s="5" t="s">
        <v>37</v>
      </c>
      <c r="E11" s="9" t="s">
        <v>35</v>
      </c>
      <c r="F11" s="4">
        <v>63</v>
      </c>
      <c r="G11" s="4">
        <v>88</v>
      </c>
      <c r="H11" s="4">
        <v>73</v>
      </c>
      <c r="I11" s="7">
        <v>224</v>
      </c>
      <c r="J11" s="23">
        <f t="shared" si="0"/>
        <v>74.666666666666671</v>
      </c>
      <c r="K11" t="str">
        <f t="shared" si="1"/>
        <v>B</v>
      </c>
    </row>
    <row r="12" spans="1:11" ht="15" customHeight="1">
      <c r="A12" s="4">
        <v>10</v>
      </c>
      <c r="B12" s="5" t="s">
        <v>38</v>
      </c>
      <c r="C12" s="5" t="s">
        <v>20</v>
      </c>
      <c r="D12" s="5" t="s">
        <v>39</v>
      </c>
      <c r="E12" s="8" t="s">
        <v>18</v>
      </c>
      <c r="F12" s="4">
        <v>64</v>
      </c>
      <c r="G12" s="4">
        <v>72</v>
      </c>
      <c r="H12" s="4">
        <v>68</v>
      </c>
      <c r="I12" s="7">
        <v>204</v>
      </c>
      <c r="J12" s="23">
        <f t="shared" si="0"/>
        <v>68</v>
      </c>
      <c r="K12" t="str">
        <f t="shared" si="1"/>
        <v>C</v>
      </c>
    </row>
    <row r="13" spans="1:11" ht="15.4" customHeight="1">
      <c r="A13" s="4">
        <v>11</v>
      </c>
      <c r="B13" s="5" t="s">
        <v>40</v>
      </c>
      <c r="C13" s="5" t="s">
        <v>10</v>
      </c>
      <c r="D13" s="5" t="s">
        <v>41</v>
      </c>
      <c r="E13" s="9" t="s">
        <v>35</v>
      </c>
      <c r="F13" s="4">
        <v>97</v>
      </c>
      <c r="G13" s="4">
        <v>92</v>
      </c>
      <c r="H13" s="4">
        <v>92</v>
      </c>
      <c r="I13" s="7">
        <v>281</v>
      </c>
      <c r="J13" s="23">
        <f t="shared" si="0"/>
        <v>93.666666666666671</v>
      </c>
      <c r="K13" t="str">
        <f t="shared" si="1"/>
        <v>A</v>
      </c>
    </row>
    <row r="14" spans="1:11" ht="15.4" customHeight="1">
      <c r="A14" s="4">
        <v>12</v>
      </c>
      <c r="B14" s="5" t="s">
        <v>42</v>
      </c>
      <c r="C14" s="5" t="s">
        <v>20</v>
      </c>
      <c r="D14" s="5" t="s">
        <v>43</v>
      </c>
      <c r="E14" s="8" t="s">
        <v>18</v>
      </c>
      <c r="F14" s="4">
        <v>52</v>
      </c>
      <c r="G14" s="4">
        <v>64</v>
      </c>
      <c r="H14" s="4">
        <v>71</v>
      </c>
      <c r="I14" s="7">
        <v>187</v>
      </c>
      <c r="J14" s="23">
        <f t="shared" si="0"/>
        <v>62.333333333333336</v>
      </c>
      <c r="K14" t="str">
        <f t="shared" si="1"/>
        <v>C</v>
      </c>
    </row>
    <row r="15" spans="1:11" ht="15" customHeight="1">
      <c r="A15" s="4">
        <v>13</v>
      </c>
      <c r="B15" s="5" t="s">
        <v>44</v>
      </c>
      <c r="C15" s="5" t="s">
        <v>10</v>
      </c>
      <c r="D15" s="5" t="s">
        <v>45</v>
      </c>
      <c r="E15" s="8" t="s">
        <v>24</v>
      </c>
      <c r="F15" s="4">
        <v>65</v>
      </c>
      <c r="G15" s="4">
        <v>73</v>
      </c>
      <c r="H15" s="4">
        <v>89</v>
      </c>
      <c r="I15" s="7">
        <v>227</v>
      </c>
      <c r="J15" s="23">
        <f t="shared" si="0"/>
        <v>75.666666666666671</v>
      </c>
      <c r="K15" t="str">
        <f t="shared" si="1"/>
        <v>B</v>
      </c>
    </row>
    <row r="16" spans="1:11" ht="15" customHeight="1">
      <c r="A16" s="4">
        <v>14</v>
      </c>
      <c r="B16" s="5" t="s">
        <v>46</v>
      </c>
      <c r="C16" s="5" t="s">
        <v>20</v>
      </c>
      <c r="D16" s="5" t="s">
        <v>47</v>
      </c>
      <c r="E16" s="6" t="s">
        <v>48</v>
      </c>
      <c r="F16" s="4">
        <v>89</v>
      </c>
      <c r="G16" s="4">
        <v>62</v>
      </c>
      <c r="H16" s="4">
        <v>93</v>
      </c>
      <c r="I16" s="7">
        <v>244</v>
      </c>
      <c r="J16" s="23">
        <f t="shared" si="0"/>
        <v>81.333333333333329</v>
      </c>
      <c r="K16" t="str">
        <f t="shared" si="1"/>
        <v>A</v>
      </c>
    </row>
    <row r="17" spans="1:11" ht="15" customHeight="1">
      <c r="A17" s="4">
        <v>15</v>
      </c>
      <c r="B17" s="5" t="s">
        <v>49</v>
      </c>
      <c r="C17" s="5" t="s">
        <v>20</v>
      </c>
      <c r="D17" s="5" t="s">
        <v>50</v>
      </c>
      <c r="E17" s="6" t="s">
        <v>51</v>
      </c>
      <c r="F17" s="4">
        <v>76</v>
      </c>
      <c r="G17" s="4">
        <v>58</v>
      </c>
      <c r="H17" s="4">
        <v>90</v>
      </c>
      <c r="I17" s="7">
        <v>224</v>
      </c>
      <c r="J17" s="23">
        <f t="shared" si="0"/>
        <v>74.666666666666671</v>
      </c>
      <c r="K17" t="str">
        <f t="shared" si="1"/>
        <v>B</v>
      </c>
    </row>
    <row r="18" spans="1:11" ht="15" customHeight="1">
      <c r="A18" s="4">
        <v>16</v>
      </c>
      <c r="B18" s="5" t="s">
        <v>52</v>
      </c>
      <c r="C18" s="5" t="s">
        <v>10</v>
      </c>
      <c r="D18" s="5" t="s">
        <v>53</v>
      </c>
      <c r="E18" s="6" t="s">
        <v>48</v>
      </c>
      <c r="F18" s="4">
        <v>87</v>
      </c>
      <c r="G18" s="4">
        <v>86</v>
      </c>
      <c r="H18" s="4">
        <v>43</v>
      </c>
      <c r="I18" s="7">
        <v>216</v>
      </c>
      <c r="J18" s="23">
        <f t="shared" si="0"/>
        <v>72</v>
      </c>
      <c r="K18" t="str">
        <f t="shared" si="1"/>
        <v>B</v>
      </c>
    </row>
    <row r="19" spans="1:11" ht="15" customHeight="1">
      <c r="A19" s="4">
        <v>17</v>
      </c>
      <c r="B19" s="5" t="s">
        <v>54</v>
      </c>
      <c r="C19" s="5" t="s">
        <v>10</v>
      </c>
      <c r="D19" s="5" t="s">
        <v>55</v>
      </c>
      <c r="E19" s="8" t="s">
        <v>18</v>
      </c>
      <c r="F19" s="4">
        <v>62</v>
      </c>
      <c r="G19" s="4">
        <v>81</v>
      </c>
      <c r="H19" s="4">
        <v>67</v>
      </c>
      <c r="I19" s="7">
        <v>210</v>
      </c>
      <c r="J19" s="23">
        <f t="shared" si="0"/>
        <v>70</v>
      </c>
      <c r="K19" t="str">
        <f t="shared" si="1"/>
        <v>C</v>
      </c>
    </row>
    <row r="20" spans="1:11" ht="15" customHeight="1">
      <c r="A20" s="4">
        <v>18</v>
      </c>
      <c r="B20" s="5" t="s">
        <v>56</v>
      </c>
      <c r="C20" s="5" t="s">
        <v>20</v>
      </c>
      <c r="D20" s="5" t="s">
        <v>57</v>
      </c>
      <c r="E20" s="6" t="s">
        <v>12</v>
      </c>
      <c r="F20" s="4">
        <v>72</v>
      </c>
      <c r="G20" s="4">
        <v>92</v>
      </c>
      <c r="H20" s="4">
        <v>97</v>
      </c>
      <c r="I20" s="7">
        <v>261</v>
      </c>
      <c r="J20" s="23">
        <f t="shared" si="0"/>
        <v>87</v>
      </c>
      <c r="K20" t="str">
        <f t="shared" si="1"/>
        <v>A</v>
      </c>
    </row>
    <row r="21" spans="1:11" ht="15" customHeight="1">
      <c r="A21" s="4">
        <v>19</v>
      </c>
      <c r="B21" s="5" t="s">
        <v>58</v>
      </c>
      <c r="C21" s="5" t="s">
        <v>10</v>
      </c>
      <c r="D21" s="5" t="s">
        <v>59</v>
      </c>
      <c r="E21" s="6" t="s">
        <v>48</v>
      </c>
      <c r="F21" s="4">
        <v>56</v>
      </c>
      <c r="G21" s="4">
        <v>78</v>
      </c>
      <c r="H21" s="4">
        <v>62</v>
      </c>
      <c r="I21" s="7">
        <v>196</v>
      </c>
      <c r="J21" s="23">
        <f t="shared" si="0"/>
        <v>65.333333333333329</v>
      </c>
      <c r="K21" t="str">
        <f t="shared" si="1"/>
        <v>C</v>
      </c>
    </row>
    <row r="22" spans="1:11" ht="15" customHeight="1">
      <c r="A22" s="4">
        <v>20</v>
      </c>
      <c r="B22" s="5" t="s">
        <v>60</v>
      </c>
      <c r="C22" s="5" t="s">
        <v>10</v>
      </c>
      <c r="D22" s="5" t="s">
        <v>61</v>
      </c>
      <c r="E22" s="6" t="s">
        <v>32</v>
      </c>
      <c r="F22" s="4">
        <v>93</v>
      </c>
      <c r="G22" s="4">
        <v>68</v>
      </c>
      <c r="H22" s="4">
        <v>91</v>
      </c>
      <c r="I22" s="7">
        <v>252</v>
      </c>
      <c r="J22" s="23">
        <f t="shared" si="0"/>
        <v>84</v>
      </c>
      <c r="K22" t="str">
        <f t="shared" si="1"/>
        <v>A</v>
      </c>
    </row>
    <row r="23" spans="1:11" ht="15" customHeight="1">
      <c r="A23" s="4">
        <v>21</v>
      </c>
      <c r="B23" s="5" t="s">
        <v>62</v>
      </c>
      <c r="C23" s="5" t="s">
        <v>20</v>
      </c>
      <c r="D23" s="5" t="s">
        <v>31</v>
      </c>
      <c r="E23" s="9" t="s">
        <v>35</v>
      </c>
      <c r="F23" s="4">
        <v>78</v>
      </c>
      <c r="G23" s="4">
        <v>69</v>
      </c>
      <c r="H23" s="4">
        <v>74</v>
      </c>
      <c r="I23" s="7">
        <v>221</v>
      </c>
      <c r="J23" s="23">
        <f t="shared" si="0"/>
        <v>73.666666666666671</v>
      </c>
      <c r="K23" t="str">
        <f t="shared" si="1"/>
        <v>B</v>
      </c>
    </row>
    <row r="24" spans="1:11" ht="15" customHeight="1">
      <c r="A24" s="4">
        <v>22</v>
      </c>
      <c r="B24" s="5" t="s">
        <v>63</v>
      </c>
      <c r="C24" s="5" t="s">
        <v>20</v>
      </c>
      <c r="D24" s="5" t="s">
        <v>64</v>
      </c>
      <c r="E24" s="8" t="s">
        <v>65</v>
      </c>
      <c r="F24" s="4">
        <v>62</v>
      </c>
      <c r="G24" s="4">
        <v>62</v>
      </c>
      <c r="H24" s="4">
        <v>57</v>
      </c>
      <c r="I24" s="7">
        <v>181</v>
      </c>
      <c r="J24" s="23">
        <f t="shared" si="0"/>
        <v>60.333333333333336</v>
      </c>
      <c r="K24" t="str">
        <f t="shared" si="1"/>
        <v>C</v>
      </c>
    </row>
    <row r="25" spans="1:11" ht="15.4" customHeight="1">
      <c r="A25" s="4">
        <v>23</v>
      </c>
      <c r="B25" s="5" t="s">
        <v>66</v>
      </c>
      <c r="C25" s="5" t="s">
        <v>20</v>
      </c>
      <c r="D25" s="5" t="s">
        <v>67</v>
      </c>
      <c r="E25" s="9" t="s">
        <v>35</v>
      </c>
      <c r="F25" s="4">
        <v>97</v>
      </c>
      <c r="G25" s="4">
        <v>91</v>
      </c>
      <c r="H25" s="4">
        <v>88</v>
      </c>
      <c r="I25" s="7">
        <v>276</v>
      </c>
      <c r="J25" s="23">
        <f t="shared" si="0"/>
        <v>92</v>
      </c>
      <c r="K25" t="str">
        <f t="shared" si="1"/>
        <v>A</v>
      </c>
    </row>
    <row r="26" spans="1:11" ht="15" customHeight="1">
      <c r="A26" s="4">
        <v>24</v>
      </c>
      <c r="B26" s="5" t="s">
        <v>68</v>
      </c>
      <c r="C26" s="5" t="s">
        <v>10</v>
      </c>
      <c r="D26" s="5" t="s">
        <v>69</v>
      </c>
      <c r="E26" s="8" t="s">
        <v>24</v>
      </c>
      <c r="F26" s="4">
        <v>44</v>
      </c>
      <c r="G26" s="4">
        <v>72</v>
      </c>
      <c r="H26" s="4">
        <v>58</v>
      </c>
      <c r="I26" s="7">
        <v>174</v>
      </c>
      <c r="J26" s="23">
        <f t="shared" si="0"/>
        <v>58</v>
      </c>
      <c r="K26" t="str">
        <f t="shared" si="1"/>
        <v>E</v>
      </c>
    </row>
    <row r="27" spans="1:11" ht="15" customHeight="1">
      <c r="A27" s="4">
        <v>25</v>
      </c>
      <c r="B27" s="5" t="s">
        <v>70</v>
      </c>
      <c r="C27" s="5" t="s">
        <v>20</v>
      </c>
      <c r="D27" s="5" t="s">
        <v>71</v>
      </c>
      <c r="E27" s="8" t="s">
        <v>18</v>
      </c>
      <c r="F27" s="4">
        <v>87</v>
      </c>
      <c r="G27" s="4">
        <v>75</v>
      </c>
      <c r="H27" s="4">
        <v>92</v>
      </c>
      <c r="I27" s="7">
        <v>254</v>
      </c>
      <c r="J27" s="23">
        <f t="shared" si="0"/>
        <v>84.666666666666671</v>
      </c>
      <c r="K27" t="str">
        <f t="shared" si="1"/>
        <v>A</v>
      </c>
    </row>
    <row r="28" spans="1:11" ht="15" customHeight="1">
      <c r="A28" s="4">
        <v>26</v>
      </c>
      <c r="B28" s="5" t="s">
        <v>72</v>
      </c>
      <c r="C28" s="5" t="s">
        <v>10</v>
      </c>
      <c r="D28" s="5" t="s">
        <v>73</v>
      </c>
      <c r="E28" s="8" t="s">
        <v>18</v>
      </c>
      <c r="F28" s="4">
        <v>74</v>
      </c>
      <c r="G28" s="4">
        <v>71</v>
      </c>
      <c r="H28" s="4">
        <v>82</v>
      </c>
      <c r="I28" s="7">
        <v>227</v>
      </c>
      <c r="J28" s="23">
        <f t="shared" si="0"/>
        <v>75.666666666666671</v>
      </c>
      <c r="K28" t="str">
        <f t="shared" si="1"/>
        <v>B</v>
      </c>
    </row>
    <row r="29" spans="1:11" ht="15" customHeight="1">
      <c r="A29" s="4">
        <v>27</v>
      </c>
      <c r="B29" s="5" t="s">
        <v>74</v>
      </c>
      <c r="C29" s="5" t="s">
        <v>10</v>
      </c>
      <c r="D29" s="5" t="s">
        <v>75</v>
      </c>
      <c r="E29" s="8" t="s">
        <v>24</v>
      </c>
      <c r="F29" s="4">
        <v>81</v>
      </c>
      <c r="G29" s="4">
        <v>76</v>
      </c>
      <c r="H29" s="4">
        <v>52</v>
      </c>
      <c r="I29" s="7">
        <v>209</v>
      </c>
      <c r="J29" s="23">
        <f t="shared" si="0"/>
        <v>69.666666666666671</v>
      </c>
      <c r="K29" t="str">
        <f t="shared" si="1"/>
        <v>C</v>
      </c>
    </row>
    <row r="30" spans="1:11" ht="15" customHeight="1">
      <c r="A30" s="4">
        <v>28</v>
      </c>
      <c r="B30" s="5" t="s">
        <v>76</v>
      </c>
      <c r="C30" s="5" t="s">
        <v>20</v>
      </c>
      <c r="D30" s="5" t="s">
        <v>77</v>
      </c>
      <c r="E30" s="8" t="s">
        <v>24</v>
      </c>
      <c r="F30" s="4">
        <v>74</v>
      </c>
      <c r="G30" s="4">
        <v>83</v>
      </c>
      <c r="H30" s="4">
        <v>83</v>
      </c>
      <c r="I30" s="7">
        <v>240</v>
      </c>
      <c r="J30" s="23">
        <f t="shared" si="0"/>
        <v>80</v>
      </c>
      <c r="K30" t="str">
        <f t="shared" si="1"/>
        <v>B</v>
      </c>
    </row>
    <row r="31" spans="1:11" ht="15" customHeight="1">
      <c r="A31" s="4">
        <v>29</v>
      </c>
      <c r="B31" s="5" t="s">
        <v>78</v>
      </c>
      <c r="C31" s="5" t="s">
        <v>10</v>
      </c>
      <c r="D31" s="5" t="s">
        <v>79</v>
      </c>
      <c r="E31" s="6" t="s">
        <v>32</v>
      </c>
      <c r="F31" s="4">
        <v>72</v>
      </c>
      <c r="G31" s="4">
        <v>66</v>
      </c>
      <c r="H31" s="4">
        <v>81</v>
      </c>
      <c r="I31" s="7">
        <v>219</v>
      </c>
      <c r="J31" s="23">
        <f t="shared" si="0"/>
        <v>73</v>
      </c>
      <c r="K31" t="str">
        <f t="shared" si="1"/>
        <v>B</v>
      </c>
    </row>
    <row r="41" spans="2:10">
      <c r="D41" s="13"/>
    </row>
    <row r="42" spans="2:10">
      <c r="B42" s="58" t="s">
        <v>80</v>
      </c>
      <c r="C42" s="58"/>
      <c r="F42" s="63" t="s">
        <v>97</v>
      </c>
      <c r="G42" s="63"/>
      <c r="H42" s="63"/>
      <c r="I42" s="63"/>
      <c r="J42" s="63"/>
    </row>
    <row r="43" spans="2:10">
      <c r="B43" s="30" t="s">
        <v>96</v>
      </c>
      <c r="C43" s="14">
        <f>COUNTIF(C2:C31,B43)</f>
        <v>17</v>
      </c>
      <c r="F43" s="19" t="s">
        <v>97</v>
      </c>
      <c r="G43" s="39" t="s">
        <v>98</v>
      </c>
      <c r="H43" s="19" t="s">
        <v>99</v>
      </c>
      <c r="I43" s="19" t="s">
        <v>81</v>
      </c>
      <c r="J43" s="39" t="s">
        <v>82</v>
      </c>
    </row>
    <row r="44" spans="2:10">
      <c r="B44" s="15" t="s">
        <v>20</v>
      </c>
      <c r="C44" s="12">
        <f>COUNTIF(C2:C31,B44)</f>
        <v>13</v>
      </c>
      <c r="F44" s="17" t="s">
        <v>100</v>
      </c>
      <c r="G44" s="32" t="s">
        <v>111</v>
      </c>
      <c r="H44" s="12">
        <f>COUNTIF(K2:K31,G44)</f>
        <v>0</v>
      </c>
      <c r="I44" s="12">
        <f>COUNTIF(O58:O74,G44)</f>
        <v>0</v>
      </c>
      <c r="J44" s="21">
        <f>COUNTIF(O80:O92,G44)</f>
        <v>0</v>
      </c>
    </row>
    <row r="45" spans="2:10">
      <c r="B45" s="20"/>
      <c r="F45" s="17" t="s">
        <v>102</v>
      </c>
      <c r="G45" s="17" t="s">
        <v>110</v>
      </c>
      <c r="H45" s="12">
        <f>COUNTIF(K2:K31,G45)</f>
        <v>2</v>
      </c>
      <c r="I45" s="12">
        <f>COUNTIF(O58:O74,G45)</f>
        <v>1</v>
      </c>
      <c r="J45" s="21">
        <f>COUNTIF(O80:O92,G45)</f>
        <v>1</v>
      </c>
    </row>
    <row r="46" spans="2:10">
      <c r="B46" s="20"/>
      <c r="F46" s="17" t="s">
        <v>103</v>
      </c>
      <c r="G46" s="17" t="s">
        <v>109</v>
      </c>
      <c r="H46" s="12">
        <f>COUNTIF(K2:K31,G46)</f>
        <v>0</v>
      </c>
      <c r="I46" s="12">
        <f>COUNTIF(O58:O74,G46)</f>
        <v>0</v>
      </c>
      <c r="J46" s="21">
        <f>COUNTIF(O80:O92,G46)</f>
        <v>0</v>
      </c>
    </row>
    <row r="47" spans="2:10">
      <c r="B47" s="20"/>
      <c r="F47" s="17" t="s">
        <v>101</v>
      </c>
      <c r="G47" s="17" t="s">
        <v>108</v>
      </c>
      <c r="H47" s="12">
        <f>COUNTIF(K2:K2:K31,G47)</f>
        <v>10</v>
      </c>
      <c r="I47" s="12">
        <f>COUNTIF(O58:O74,G47)</f>
        <v>7</v>
      </c>
      <c r="J47" s="21">
        <f>COUNTIF(O80:O92,G47)</f>
        <v>3</v>
      </c>
    </row>
    <row r="48" spans="2:10">
      <c r="B48" s="20"/>
      <c r="F48" s="17" t="s">
        <v>104</v>
      </c>
      <c r="G48" s="17" t="s">
        <v>107</v>
      </c>
      <c r="H48" s="12">
        <f>COUNTIF(K2:K31,G48)</f>
        <v>9</v>
      </c>
      <c r="I48" s="12">
        <f>COUNTIF(O58:O74,G48)</f>
        <v>5</v>
      </c>
      <c r="J48" s="21">
        <f>COUNTIF(O80:O92,G48)</f>
        <v>4</v>
      </c>
    </row>
    <row r="49" spans="2:15">
      <c r="F49" s="17" t="s">
        <v>105</v>
      </c>
      <c r="G49" s="17" t="s">
        <v>106</v>
      </c>
      <c r="H49" s="12">
        <f>COUNTIF(K2:K31,G49)</f>
        <v>9</v>
      </c>
      <c r="I49" s="12">
        <f>COUNTIF(O58:O74,G49)</f>
        <v>4</v>
      </c>
      <c r="J49" s="21">
        <f>COUNTIF(O80:O92,G49)</f>
        <v>5</v>
      </c>
    </row>
    <row r="51" spans="2:15">
      <c r="B51" s="58" t="s">
        <v>88</v>
      </c>
      <c r="C51" s="58"/>
    </row>
    <row r="52" spans="2:15">
      <c r="B52" s="22" t="s">
        <v>86</v>
      </c>
      <c r="C52" s="59" t="s">
        <v>87</v>
      </c>
      <c r="D52" s="60"/>
    </row>
    <row r="53" spans="2:15">
      <c r="B53" s="18" t="s">
        <v>83</v>
      </c>
      <c r="C53" s="12">
        <f>MODE(F2:F31)</f>
        <v>62</v>
      </c>
    </row>
    <row r="54" spans="2:15">
      <c r="B54" s="18" t="s">
        <v>84</v>
      </c>
      <c r="C54" s="12">
        <f>MODE(G2:G31)</f>
        <v>64</v>
      </c>
    </row>
    <row r="55" spans="2:15">
      <c r="B55" s="18" t="s">
        <v>85</v>
      </c>
      <c r="C55" s="12">
        <f>MODE(H2:H31)</f>
        <v>78</v>
      </c>
      <c r="I55" s="61" t="s">
        <v>115</v>
      </c>
      <c r="J55" s="62"/>
      <c r="K55" s="62"/>
      <c r="L55" s="62"/>
      <c r="M55" s="62"/>
      <c r="N55" s="62"/>
      <c r="O55" s="62"/>
    </row>
    <row r="57" spans="2:15" ht="18" customHeight="1">
      <c r="F57" s="40"/>
      <c r="I57" s="33" t="s">
        <v>113</v>
      </c>
      <c r="J57" s="33" t="s">
        <v>5</v>
      </c>
      <c r="K57" s="33" t="s">
        <v>6</v>
      </c>
      <c r="L57" s="33" t="s">
        <v>7</v>
      </c>
      <c r="M57" s="34" t="s">
        <v>8</v>
      </c>
      <c r="N57" s="33" t="s">
        <v>112</v>
      </c>
      <c r="O57" s="33" t="s">
        <v>98</v>
      </c>
    </row>
    <row r="58" spans="2:15" ht="15" customHeight="1">
      <c r="B58" s="58" t="s">
        <v>89</v>
      </c>
      <c r="C58" s="58"/>
      <c r="D58" s="58"/>
      <c r="E58" s="58"/>
      <c r="F58" s="58"/>
      <c r="I58" s="11" t="s">
        <v>9</v>
      </c>
      <c r="J58" s="35">
        <v>68</v>
      </c>
      <c r="K58" s="35">
        <v>64</v>
      </c>
      <c r="L58" s="35">
        <v>78</v>
      </c>
      <c r="M58" s="36">
        <v>210</v>
      </c>
      <c r="N58" s="21">
        <v>70</v>
      </c>
      <c r="O58" s="12" t="s">
        <v>108</v>
      </c>
    </row>
    <row r="59" spans="2:15">
      <c r="B59" s="22" t="s">
        <v>90</v>
      </c>
      <c r="C59" s="22" t="s">
        <v>83</v>
      </c>
      <c r="D59" s="22" t="s">
        <v>84</v>
      </c>
      <c r="E59" s="22" t="s">
        <v>85</v>
      </c>
      <c r="F59" s="12" t="s">
        <v>116</v>
      </c>
      <c r="I59" s="11" t="s">
        <v>13</v>
      </c>
      <c r="J59" s="35">
        <v>62</v>
      </c>
      <c r="K59" s="35">
        <v>45</v>
      </c>
      <c r="L59" s="35">
        <v>91</v>
      </c>
      <c r="M59" s="36">
        <v>198</v>
      </c>
      <c r="N59" s="21">
        <v>66</v>
      </c>
      <c r="O59" s="12" t="s">
        <v>108</v>
      </c>
    </row>
    <row r="60" spans="2:15">
      <c r="B60" s="17" t="s">
        <v>81</v>
      </c>
      <c r="C60" s="21">
        <f>AVERAGE(F2:F31)</f>
        <v>72.36666666666666</v>
      </c>
      <c r="D60" s="21">
        <f>AVERAGE(G2:G31)</f>
        <v>72.966666666666669</v>
      </c>
      <c r="E60" s="21">
        <f>AVERAGE(H2:H31)</f>
        <v>77.13333333333334</v>
      </c>
      <c r="F60" s="21">
        <f>SUM(C60:E60)</f>
        <v>222.46666666666664</v>
      </c>
      <c r="I60" s="11" t="s">
        <v>16</v>
      </c>
      <c r="J60" s="35">
        <v>57</v>
      </c>
      <c r="K60" s="35">
        <v>54</v>
      </c>
      <c r="L60" s="35">
        <v>77</v>
      </c>
      <c r="M60" s="36">
        <v>188</v>
      </c>
      <c r="N60" s="21">
        <v>62.666666666666664</v>
      </c>
      <c r="O60" s="12" t="s">
        <v>108</v>
      </c>
    </row>
    <row r="61" spans="2:15">
      <c r="B61" s="17" t="s">
        <v>82</v>
      </c>
      <c r="C61" s="21">
        <f>AVERAGE(F5:F30)</f>
        <v>73.538461538461533</v>
      </c>
      <c r="D61" s="21">
        <f>AVERAGE(G5:G30)</f>
        <v>75.384615384615387</v>
      </c>
      <c r="E61" s="21">
        <f>AVERAGE(H5:H30)</f>
        <v>76.42307692307692</v>
      </c>
      <c r="F61" s="21">
        <f>SUM(C61:E61)</f>
        <v>225.34615384615381</v>
      </c>
      <c r="I61" s="11" t="s">
        <v>27</v>
      </c>
      <c r="J61" s="35">
        <v>81</v>
      </c>
      <c r="K61" s="35">
        <v>82</v>
      </c>
      <c r="L61" s="35">
        <v>87</v>
      </c>
      <c r="M61" s="36">
        <v>250</v>
      </c>
      <c r="N61" s="21">
        <v>83.333333333333329</v>
      </c>
      <c r="O61" s="12" t="s">
        <v>106</v>
      </c>
    </row>
    <row r="62" spans="2:15">
      <c r="I62" s="11" t="s">
        <v>30</v>
      </c>
      <c r="J62" s="35">
        <v>84</v>
      </c>
      <c r="K62" s="35">
        <v>92</v>
      </c>
      <c r="L62" s="35">
        <v>76</v>
      </c>
      <c r="M62" s="36">
        <v>252</v>
      </c>
      <c r="N62" s="21">
        <v>84</v>
      </c>
      <c r="O62" s="12" t="s">
        <v>106</v>
      </c>
    </row>
    <row r="63" spans="2:15">
      <c r="I63" s="11" t="s">
        <v>33</v>
      </c>
      <c r="J63" s="35">
        <v>74</v>
      </c>
      <c r="K63" s="35">
        <v>64</v>
      </c>
      <c r="L63" s="35">
        <v>51</v>
      </c>
      <c r="M63" s="36">
        <v>189</v>
      </c>
      <c r="N63" s="21">
        <v>63</v>
      </c>
      <c r="O63" s="12" t="s">
        <v>108</v>
      </c>
    </row>
    <row r="64" spans="2:15">
      <c r="B64" s="22" t="s">
        <v>91</v>
      </c>
      <c r="C64" s="12"/>
      <c r="D64" s="12"/>
      <c r="E64" s="12"/>
      <c r="I64" s="11" t="s">
        <v>36</v>
      </c>
      <c r="J64" s="35">
        <v>63</v>
      </c>
      <c r="K64" s="35">
        <v>88</v>
      </c>
      <c r="L64" s="35">
        <v>73</v>
      </c>
      <c r="M64" s="36">
        <v>224</v>
      </c>
      <c r="N64" s="21">
        <v>74.666666666666671</v>
      </c>
      <c r="O64" s="12" t="s">
        <v>107</v>
      </c>
    </row>
    <row r="65" spans="2:15">
      <c r="B65" s="22" t="s">
        <v>90</v>
      </c>
      <c r="C65" s="22" t="s">
        <v>83</v>
      </c>
      <c r="D65" s="22" t="s">
        <v>84</v>
      </c>
      <c r="E65" s="22" t="s">
        <v>85</v>
      </c>
      <c r="I65" s="11" t="s">
        <v>40</v>
      </c>
      <c r="J65" s="35">
        <v>97</v>
      </c>
      <c r="K65" s="35">
        <v>92</v>
      </c>
      <c r="L65" s="35">
        <v>92</v>
      </c>
      <c r="M65" s="36">
        <v>281</v>
      </c>
      <c r="N65" s="21">
        <v>93.666666666666671</v>
      </c>
      <c r="O65" s="12" t="s">
        <v>106</v>
      </c>
    </row>
    <row r="66" spans="2:15">
      <c r="B66" s="17" t="s">
        <v>81</v>
      </c>
      <c r="C66" s="21">
        <f>MEDIAN(F2:F31)</f>
        <v>73</v>
      </c>
      <c r="D66" s="21">
        <f>MEDIAN(G2:G31)</f>
        <v>72</v>
      </c>
      <c r="E66" s="21">
        <f>MEDIAN(H2:H31)</f>
        <v>79.5</v>
      </c>
      <c r="I66" s="11" t="s">
        <v>44</v>
      </c>
      <c r="J66" s="35">
        <v>65</v>
      </c>
      <c r="K66" s="35">
        <v>73</v>
      </c>
      <c r="L66" s="35">
        <v>89</v>
      </c>
      <c r="M66" s="36">
        <v>227</v>
      </c>
      <c r="N66" s="21">
        <v>75.666666666666671</v>
      </c>
      <c r="O66" s="12" t="s">
        <v>107</v>
      </c>
    </row>
    <row r="67" spans="2:15">
      <c r="B67" s="17" t="s">
        <v>82</v>
      </c>
      <c r="C67" s="21">
        <f>MEDIAN(F5:F30)</f>
        <v>74</v>
      </c>
      <c r="D67" s="21">
        <f>MEDIAN(G5:G30)</f>
        <v>74</v>
      </c>
      <c r="E67" s="21">
        <f>MEDIAN(H5:H30)</f>
        <v>80</v>
      </c>
      <c r="I67" s="11" t="s">
        <v>52</v>
      </c>
      <c r="J67" s="35">
        <v>87</v>
      </c>
      <c r="K67" s="35">
        <v>86</v>
      </c>
      <c r="L67" s="35">
        <v>43</v>
      </c>
      <c r="M67" s="36">
        <v>216</v>
      </c>
      <c r="N67" s="21">
        <v>72</v>
      </c>
      <c r="O67" s="12" t="s">
        <v>107</v>
      </c>
    </row>
    <row r="68" spans="2:15">
      <c r="D68" s="26"/>
      <c r="I68" s="11" t="s">
        <v>54</v>
      </c>
      <c r="J68" s="35">
        <v>62</v>
      </c>
      <c r="K68" s="35">
        <v>81</v>
      </c>
      <c r="L68" s="35">
        <v>67</v>
      </c>
      <c r="M68" s="36">
        <v>210</v>
      </c>
      <c r="N68" s="21">
        <v>70</v>
      </c>
      <c r="O68" s="12" t="s">
        <v>108</v>
      </c>
    </row>
    <row r="69" spans="2:15">
      <c r="I69" s="11" t="s">
        <v>58</v>
      </c>
      <c r="J69" s="35">
        <v>56</v>
      </c>
      <c r="K69" s="35">
        <v>78</v>
      </c>
      <c r="L69" s="35">
        <v>62</v>
      </c>
      <c r="M69" s="36">
        <v>196</v>
      </c>
      <c r="N69" s="21">
        <v>65.333333333333329</v>
      </c>
      <c r="O69" s="12" t="s">
        <v>108</v>
      </c>
    </row>
    <row r="70" spans="2:15">
      <c r="B70" s="24" t="s">
        <v>92</v>
      </c>
      <c r="I70" s="11" t="s">
        <v>60</v>
      </c>
      <c r="J70" s="35">
        <v>93</v>
      </c>
      <c r="K70" s="35">
        <v>68</v>
      </c>
      <c r="L70" s="35">
        <v>91</v>
      </c>
      <c r="M70" s="36">
        <v>252</v>
      </c>
      <c r="N70" s="21">
        <v>84</v>
      </c>
      <c r="O70" s="12" t="s">
        <v>106</v>
      </c>
    </row>
    <row r="71" spans="2:15">
      <c r="B71" s="27" t="s">
        <v>93</v>
      </c>
      <c r="C71" s="28" t="s">
        <v>94</v>
      </c>
      <c r="I71" s="11" t="s">
        <v>68</v>
      </c>
      <c r="J71" s="35">
        <v>44</v>
      </c>
      <c r="K71" s="35">
        <v>72</v>
      </c>
      <c r="L71" s="35">
        <v>58</v>
      </c>
      <c r="M71" s="36">
        <v>174</v>
      </c>
      <c r="N71" s="21">
        <v>58</v>
      </c>
      <c r="O71" s="12" t="s">
        <v>110</v>
      </c>
    </row>
    <row r="72" spans="2:15">
      <c r="B72" s="29" t="s">
        <v>12</v>
      </c>
      <c r="C72" s="12">
        <f>COUNTIF(E2:E31,B72)</f>
        <v>2</v>
      </c>
      <c r="I72" s="11" t="s">
        <v>72</v>
      </c>
      <c r="J72" s="35">
        <v>74</v>
      </c>
      <c r="K72" s="35">
        <v>71</v>
      </c>
      <c r="L72" s="35">
        <v>82</v>
      </c>
      <c r="M72" s="36">
        <v>227</v>
      </c>
      <c r="N72" s="21">
        <v>75.666666666666671</v>
      </c>
      <c r="O72" s="12" t="s">
        <v>107</v>
      </c>
    </row>
    <row r="73" spans="2:15">
      <c r="B73" s="29" t="s">
        <v>15</v>
      </c>
      <c r="C73" s="12">
        <f>COUNTIF(E2:E31,B73)</f>
        <v>1</v>
      </c>
      <c r="I73" s="11" t="s">
        <v>74</v>
      </c>
      <c r="J73" s="35">
        <v>81</v>
      </c>
      <c r="K73" s="35">
        <v>76</v>
      </c>
      <c r="L73" s="35">
        <v>52</v>
      </c>
      <c r="M73" s="36">
        <v>209</v>
      </c>
      <c r="N73" s="21">
        <v>69.666666666666671</v>
      </c>
      <c r="O73" s="12" t="s">
        <v>108</v>
      </c>
    </row>
    <row r="74" spans="2:15">
      <c r="B74" s="29" t="s">
        <v>18</v>
      </c>
      <c r="C74" s="12">
        <f>COUNTIF(E3:E31,B74)</f>
        <v>8</v>
      </c>
      <c r="I74" s="11" t="s">
        <v>78</v>
      </c>
      <c r="J74" s="35">
        <v>72</v>
      </c>
      <c r="K74" s="35">
        <v>66</v>
      </c>
      <c r="L74" s="35">
        <v>81</v>
      </c>
      <c r="M74" s="36">
        <v>219</v>
      </c>
      <c r="N74" s="21">
        <v>73</v>
      </c>
      <c r="O74" s="12" t="s">
        <v>107</v>
      </c>
    </row>
    <row r="75" spans="2:15">
      <c r="B75" s="29" t="s">
        <v>24</v>
      </c>
      <c r="C75" s="12">
        <f>COUNTIF(E4:E31,B75)</f>
        <v>5</v>
      </c>
    </row>
    <row r="76" spans="2:15">
      <c r="B76" s="29" t="s">
        <v>29</v>
      </c>
      <c r="C76" s="12">
        <f>COUNTIF(E5:E31,B76)</f>
        <v>1</v>
      </c>
    </row>
    <row r="77" spans="2:15">
      <c r="B77" s="29" t="s">
        <v>32</v>
      </c>
      <c r="C77" s="12">
        <f>COUNTIF(E6:E31,B77)</f>
        <v>3</v>
      </c>
      <c r="I77" s="61" t="s">
        <v>114</v>
      </c>
      <c r="J77" s="62"/>
      <c r="K77" s="62"/>
      <c r="L77" s="62"/>
      <c r="M77" s="62"/>
      <c r="N77" s="62"/>
      <c r="O77" s="62"/>
    </row>
    <row r="78" spans="2:15">
      <c r="B78" s="29" t="s">
        <v>35</v>
      </c>
      <c r="C78" s="12">
        <f>COUNTIF(E7:E31,B78)</f>
        <v>5</v>
      </c>
    </row>
    <row r="79" spans="2:15" ht="25.5">
      <c r="B79" s="29" t="s">
        <v>48</v>
      </c>
      <c r="C79" s="12">
        <f>COUNTIF(E8:E37,B79)</f>
        <v>3</v>
      </c>
      <c r="I79" s="1" t="s">
        <v>1</v>
      </c>
      <c r="J79" s="1" t="s">
        <v>5</v>
      </c>
      <c r="K79" s="1" t="s">
        <v>6</v>
      </c>
      <c r="L79" s="1" t="s">
        <v>7</v>
      </c>
      <c r="M79" s="3" t="s">
        <v>8</v>
      </c>
      <c r="N79" s="38" t="s">
        <v>112</v>
      </c>
      <c r="O79" s="38" t="s">
        <v>98</v>
      </c>
    </row>
    <row r="80" spans="2:15">
      <c r="B80" s="29" t="s">
        <v>51</v>
      </c>
      <c r="C80" s="12">
        <f>COUNTIF(E9:E38,B80)</f>
        <v>1</v>
      </c>
      <c r="I80" s="5" t="s">
        <v>19</v>
      </c>
      <c r="J80" s="4">
        <v>42</v>
      </c>
      <c r="K80" s="4">
        <v>53</v>
      </c>
      <c r="L80" s="4">
        <v>78</v>
      </c>
      <c r="M80" s="37">
        <v>173</v>
      </c>
      <c r="N80" s="21">
        <v>57.666666666666664</v>
      </c>
      <c r="O80" s="12" t="s">
        <v>110</v>
      </c>
    </row>
    <row r="81" spans="2:15">
      <c r="B81" s="29" t="s">
        <v>65</v>
      </c>
      <c r="C81" s="12">
        <f>COUNTIF(E10:E39,B81)</f>
        <v>1</v>
      </c>
      <c r="I81" s="5" t="s">
        <v>22</v>
      </c>
      <c r="J81" s="4">
        <v>87</v>
      </c>
      <c r="K81" s="4">
        <v>64</v>
      </c>
      <c r="L81" s="4">
        <v>89</v>
      </c>
      <c r="M81" s="37">
        <v>240</v>
      </c>
      <c r="N81" s="21">
        <v>80</v>
      </c>
      <c r="O81" s="12" t="s">
        <v>107</v>
      </c>
    </row>
    <row r="82" spans="2:15">
      <c r="B82" s="27" t="s">
        <v>95</v>
      </c>
      <c r="C82" s="27" t="str">
        <f>INDEX(E2:E31,MODE(MATCH(E2:E31,E2:E31,0)))</f>
        <v>Chennai</v>
      </c>
      <c r="I82" s="5" t="s">
        <v>25</v>
      </c>
      <c r="J82" s="4">
        <v>71</v>
      </c>
      <c r="K82" s="4">
        <v>92</v>
      </c>
      <c r="L82" s="4">
        <v>84</v>
      </c>
      <c r="M82" s="37">
        <v>247</v>
      </c>
      <c r="N82" s="21">
        <v>82.333333333333329</v>
      </c>
      <c r="O82" s="12" t="s">
        <v>106</v>
      </c>
    </row>
    <row r="83" spans="2:15">
      <c r="I83" s="5" t="s">
        <v>38</v>
      </c>
      <c r="J83" s="4">
        <v>64</v>
      </c>
      <c r="K83" s="4">
        <v>72</v>
      </c>
      <c r="L83" s="4">
        <v>68</v>
      </c>
      <c r="M83" s="37">
        <v>204</v>
      </c>
      <c r="N83" s="21">
        <v>68</v>
      </c>
      <c r="O83" s="12" t="s">
        <v>108</v>
      </c>
    </row>
    <row r="84" spans="2:15">
      <c r="I84" s="5" t="s">
        <v>42</v>
      </c>
      <c r="J84" s="4">
        <v>52</v>
      </c>
      <c r="K84" s="4">
        <v>64</v>
      </c>
      <c r="L84" s="4">
        <v>71</v>
      </c>
      <c r="M84" s="37">
        <v>187</v>
      </c>
      <c r="N84" s="21">
        <v>62.333333333333336</v>
      </c>
      <c r="O84" s="12" t="s">
        <v>108</v>
      </c>
    </row>
    <row r="85" spans="2:15">
      <c r="I85" s="5" t="s">
        <v>46</v>
      </c>
      <c r="J85" s="4">
        <v>89</v>
      </c>
      <c r="K85" s="4">
        <v>62</v>
      </c>
      <c r="L85" s="4">
        <v>93</v>
      </c>
      <c r="M85" s="37">
        <v>244</v>
      </c>
      <c r="N85" s="21">
        <v>81.333333333333329</v>
      </c>
      <c r="O85" s="12" t="s">
        <v>106</v>
      </c>
    </row>
    <row r="86" spans="2:15">
      <c r="I86" s="5" t="s">
        <v>49</v>
      </c>
      <c r="J86" s="4">
        <v>76</v>
      </c>
      <c r="K86" s="4">
        <v>58</v>
      </c>
      <c r="L86" s="4">
        <v>90</v>
      </c>
      <c r="M86" s="37">
        <v>224</v>
      </c>
      <c r="N86" s="21">
        <v>74.666666666666671</v>
      </c>
      <c r="O86" s="12" t="s">
        <v>107</v>
      </c>
    </row>
    <row r="87" spans="2:15">
      <c r="I87" s="5" t="s">
        <v>56</v>
      </c>
      <c r="J87" s="4">
        <v>72</v>
      </c>
      <c r="K87" s="4">
        <v>92</v>
      </c>
      <c r="L87" s="4">
        <v>97</v>
      </c>
      <c r="M87" s="37">
        <v>261</v>
      </c>
      <c r="N87" s="21">
        <v>87</v>
      </c>
      <c r="O87" s="12" t="s">
        <v>106</v>
      </c>
    </row>
    <row r="88" spans="2:15">
      <c r="I88" s="5" t="s">
        <v>62</v>
      </c>
      <c r="J88" s="4">
        <v>78</v>
      </c>
      <c r="K88" s="4">
        <v>69</v>
      </c>
      <c r="L88" s="4">
        <v>74</v>
      </c>
      <c r="M88" s="37">
        <v>221</v>
      </c>
      <c r="N88" s="21">
        <v>73.666666666666671</v>
      </c>
      <c r="O88" s="12" t="s">
        <v>107</v>
      </c>
    </row>
    <row r="89" spans="2:15">
      <c r="I89" s="5" t="s">
        <v>63</v>
      </c>
      <c r="J89" s="4">
        <v>62</v>
      </c>
      <c r="K89" s="4">
        <v>62</v>
      </c>
      <c r="L89" s="4">
        <v>57</v>
      </c>
      <c r="M89" s="37">
        <v>181</v>
      </c>
      <c r="N89" s="21">
        <v>60.333333333333336</v>
      </c>
      <c r="O89" s="12" t="s">
        <v>108</v>
      </c>
    </row>
    <row r="90" spans="2:15">
      <c r="I90" s="5" t="s">
        <v>66</v>
      </c>
      <c r="J90" s="4">
        <v>97</v>
      </c>
      <c r="K90" s="4">
        <v>91</v>
      </c>
      <c r="L90" s="4">
        <v>88</v>
      </c>
      <c r="M90" s="37">
        <v>276</v>
      </c>
      <c r="N90" s="21">
        <v>92</v>
      </c>
      <c r="O90" s="12" t="s">
        <v>106</v>
      </c>
    </row>
    <row r="91" spans="2:15">
      <c r="I91" s="5" t="s">
        <v>70</v>
      </c>
      <c r="J91" s="4">
        <v>87</v>
      </c>
      <c r="K91" s="4">
        <v>75</v>
      </c>
      <c r="L91" s="4">
        <v>92</v>
      </c>
      <c r="M91" s="37">
        <v>254</v>
      </c>
      <c r="N91" s="21">
        <v>84.666666666666671</v>
      </c>
      <c r="O91" s="12" t="s">
        <v>106</v>
      </c>
    </row>
    <row r="92" spans="2:15">
      <c r="B92" s="16"/>
      <c r="I92" s="5" t="s">
        <v>76</v>
      </c>
      <c r="J92" s="4">
        <v>74</v>
      </c>
      <c r="K92" s="4">
        <v>83</v>
      </c>
      <c r="L92" s="4">
        <v>83</v>
      </c>
      <c r="M92" s="37">
        <v>240</v>
      </c>
      <c r="N92" s="21">
        <v>80</v>
      </c>
      <c r="O92" s="12" t="s">
        <v>107</v>
      </c>
    </row>
    <row r="93" spans="2:15">
      <c r="B93" s="16"/>
    </row>
    <row r="94" spans="2:15">
      <c r="B94" s="16"/>
    </row>
  </sheetData>
  <autoFilter ref="A1:I31"/>
  <mergeCells count="7">
    <mergeCell ref="B42:C42"/>
    <mergeCell ref="B51:C51"/>
    <mergeCell ref="C52:D52"/>
    <mergeCell ref="I55:O55"/>
    <mergeCell ref="I77:O77"/>
    <mergeCell ref="F42:J42"/>
    <mergeCell ref="B58:F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H27"/>
  <sheetViews>
    <sheetView workbookViewId="0">
      <selection activeCell="C33" sqref="C33"/>
    </sheetView>
  </sheetViews>
  <sheetFormatPr defaultRowHeight="12.75"/>
  <cols>
    <col min="2" max="2" width="16.83203125" customWidth="1"/>
    <col min="6" max="6" width="9.6640625" bestFit="1" customWidth="1"/>
  </cols>
  <sheetData>
    <row r="3" spans="2:8" ht="12.75" customHeight="1">
      <c r="B3" s="42" t="s">
        <v>117</v>
      </c>
      <c r="C3" s="43"/>
      <c r="D3" s="43"/>
      <c r="E3" s="43"/>
      <c r="F3" s="43"/>
      <c r="G3" s="41"/>
      <c r="H3" s="41"/>
    </row>
    <row r="4" spans="2:8">
      <c r="B4" s="13" t="s">
        <v>118</v>
      </c>
      <c r="C4" s="13"/>
      <c r="D4" s="13"/>
      <c r="E4" s="13"/>
      <c r="F4" s="41"/>
      <c r="G4" s="41"/>
      <c r="H4" s="41"/>
    </row>
    <row r="5" spans="2:8">
      <c r="B5" s="44" t="s">
        <v>121</v>
      </c>
      <c r="C5" s="41"/>
      <c r="D5" s="41"/>
      <c r="E5" s="41"/>
      <c r="F5" s="41"/>
      <c r="G5" s="41"/>
      <c r="H5" s="41"/>
    </row>
    <row r="6" spans="2:8">
      <c r="B6" s="44" t="s">
        <v>122</v>
      </c>
      <c r="C6" s="41"/>
      <c r="D6" s="41"/>
      <c r="E6" s="13"/>
      <c r="F6" s="41"/>
      <c r="G6" s="41"/>
      <c r="H6" s="41"/>
    </row>
    <row r="9" spans="2:8">
      <c r="B9" s="24" t="s">
        <v>123</v>
      </c>
    </row>
    <row r="10" spans="2:8">
      <c r="B10" s="16" t="s">
        <v>124</v>
      </c>
    </row>
    <row r="11" spans="2:8">
      <c r="B11" s="45" t="s">
        <v>132</v>
      </c>
      <c r="C11" s="16" t="s">
        <v>128</v>
      </c>
      <c r="D11">
        <f>97-42</f>
        <v>55</v>
      </c>
    </row>
    <row r="12" spans="2:8">
      <c r="B12" s="45" t="s">
        <v>133</v>
      </c>
      <c r="C12" s="16" t="s">
        <v>129</v>
      </c>
      <c r="D12">
        <f>92-45</f>
        <v>47</v>
      </c>
    </row>
    <row r="13" spans="2:8">
      <c r="B13" s="45" t="s">
        <v>134</v>
      </c>
      <c r="C13" s="16" t="s">
        <v>130</v>
      </c>
      <c r="D13">
        <f>97-43</f>
        <v>54</v>
      </c>
    </row>
    <row r="14" spans="2:8">
      <c r="B14" s="45" t="s">
        <v>135</v>
      </c>
      <c r="C14" s="16" t="s">
        <v>131</v>
      </c>
      <c r="D14">
        <f>281-173</f>
        <v>108</v>
      </c>
    </row>
    <row r="16" spans="2:8">
      <c r="B16" s="24" t="s">
        <v>136</v>
      </c>
    </row>
    <row r="17" spans="2:5">
      <c r="B17" s="24" t="s">
        <v>139</v>
      </c>
    </row>
    <row r="19" spans="2:5">
      <c r="B19" s="24" t="s">
        <v>90</v>
      </c>
      <c r="C19" s="24" t="s">
        <v>125</v>
      </c>
      <c r="D19" s="24" t="s">
        <v>137</v>
      </c>
      <c r="E19" s="24" t="s">
        <v>138</v>
      </c>
    </row>
    <row r="20" spans="2:5">
      <c r="B20" s="16" t="s">
        <v>81</v>
      </c>
      <c r="C20">
        <v>72</v>
      </c>
      <c r="D20">
        <v>73</v>
      </c>
      <c r="E20">
        <v>77</v>
      </c>
    </row>
    <row r="21" spans="2:5">
      <c r="B21" s="16" t="s">
        <v>82</v>
      </c>
      <c r="C21">
        <v>74</v>
      </c>
      <c r="D21">
        <v>75</v>
      </c>
      <c r="E21">
        <v>76</v>
      </c>
    </row>
    <row r="23" spans="2:5">
      <c r="B23" s="24" t="s">
        <v>140</v>
      </c>
    </row>
    <row r="25" spans="2:5">
      <c r="B25" s="24" t="s">
        <v>90</v>
      </c>
      <c r="C25" s="24" t="s">
        <v>125</v>
      </c>
      <c r="D25" s="24" t="s">
        <v>137</v>
      </c>
      <c r="E25" s="24" t="s">
        <v>138</v>
      </c>
    </row>
    <row r="26" spans="2:5">
      <c r="B26" s="16" t="s">
        <v>81</v>
      </c>
      <c r="C26">
        <v>73</v>
      </c>
      <c r="D26">
        <v>72</v>
      </c>
      <c r="E26">
        <v>80</v>
      </c>
    </row>
    <row r="27" spans="2:5">
      <c r="B27" s="16" t="s">
        <v>82</v>
      </c>
      <c r="C27">
        <v>74</v>
      </c>
      <c r="D27">
        <v>74</v>
      </c>
      <c r="E27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I40"/>
  <sheetViews>
    <sheetView topLeftCell="A13" workbookViewId="0">
      <selection activeCell="D38" sqref="D38"/>
    </sheetView>
  </sheetViews>
  <sheetFormatPr defaultRowHeight="12.75"/>
  <cols>
    <col min="2" max="2" width="14.1640625" customWidth="1"/>
    <col min="3" max="3" width="16.1640625" customWidth="1"/>
    <col min="5" max="5" width="13" customWidth="1"/>
    <col min="7" max="7" width="9.33203125" style="10"/>
  </cols>
  <sheetData>
    <row r="3" spans="2:9">
      <c r="B3" s="25" t="s">
        <v>113</v>
      </c>
      <c r="C3" s="52" t="s">
        <v>5</v>
      </c>
      <c r="D3" s="5" t="s">
        <v>6</v>
      </c>
      <c r="E3" s="5" t="s">
        <v>7</v>
      </c>
      <c r="F3" s="53" t="s">
        <v>8</v>
      </c>
      <c r="G3" s="50" t="s">
        <v>112</v>
      </c>
      <c r="H3" s="50" t="s">
        <v>98</v>
      </c>
      <c r="I3" s="10"/>
    </row>
    <row r="4" spans="2:9">
      <c r="B4" s="29" t="s">
        <v>9</v>
      </c>
      <c r="C4" s="46">
        <v>68</v>
      </c>
      <c r="D4" s="4">
        <v>64</v>
      </c>
      <c r="E4" s="4">
        <v>78</v>
      </c>
      <c r="F4" s="37">
        <v>210</v>
      </c>
      <c r="G4" s="51">
        <v>70</v>
      </c>
      <c r="H4" s="12" t="str">
        <f>IF(G4&gt;80,"A",IF(G4&gt;70,"B",IF(G4&gt;60,"C",IF(G4&gt;50,"E",IF(G4&gt;40,"F")))))</f>
        <v>C</v>
      </c>
    </row>
    <row r="5" spans="2:9">
      <c r="B5" s="47" t="s">
        <v>13</v>
      </c>
      <c r="C5" s="4">
        <v>62</v>
      </c>
      <c r="D5" s="4">
        <v>45</v>
      </c>
      <c r="E5" s="4">
        <v>91</v>
      </c>
      <c r="F5" s="37">
        <v>198</v>
      </c>
      <c r="G5" s="51">
        <f t="shared" ref="G5:G33" si="0">F5/3</f>
        <v>66</v>
      </c>
      <c r="H5" s="12" t="str">
        <f t="shared" ref="H5:H33" si="1">IF(G5&gt;80,"A",IF(G5&gt;70,"B",IF(G5&gt;60,"C",IF(G5&gt;50,"E",IF(G5&gt;40,"F")))))</f>
        <v>C</v>
      </c>
    </row>
    <row r="6" spans="2:9">
      <c r="B6" s="9" t="s">
        <v>16</v>
      </c>
      <c r="C6" s="4">
        <v>57</v>
      </c>
      <c r="D6" s="4">
        <v>54</v>
      </c>
      <c r="E6" s="4">
        <v>77</v>
      </c>
      <c r="F6" s="37">
        <v>188</v>
      </c>
      <c r="G6" s="51">
        <f t="shared" si="0"/>
        <v>62.666666666666664</v>
      </c>
      <c r="H6" s="12" t="str">
        <f t="shared" si="1"/>
        <v>C</v>
      </c>
    </row>
    <row r="7" spans="2:9">
      <c r="B7" s="9" t="s">
        <v>19</v>
      </c>
      <c r="C7" s="4">
        <v>42</v>
      </c>
      <c r="D7" s="4">
        <v>53</v>
      </c>
      <c r="E7" s="4">
        <v>78</v>
      </c>
      <c r="F7" s="37">
        <v>173</v>
      </c>
      <c r="G7" s="51">
        <f t="shared" si="0"/>
        <v>57.666666666666664</v>
      </c>
      <c r="H7" s="12" t="str">
        <f t="shared" si="1"/>
        <v>E</v>
      </c>
    </row>
    <row r="8" spans="2:9">
      <c r="B8" s="9" t="s">
        <v>22</v>
      </c>
      <c r="C8" s="4">
        <v>87</v>
      </c>
      <c r="D8" s="4">
        <v>64</v>
      </c>
      <c r="E8" s="4">
        <v>89</v>
      </c>
      <c r="F8" s="37">
        <v>240</v>
      </c>
      <c r="G8" s="51">
        <f t="shared" si="0"/>
        <v>80</v>
      </c>
      <c r="H8" s="12" t="str">
        <f t="shared" si="1"/>
        <v>B</v>
      </c>
    </row>
    <row r="9" spans="2:9">
      <c r="B9" s="9" t="s">
        <v>25</v>
      </c>
      <c r="C9" s="48">
        <v>71</v>
      </c>
      <c r="D9" s="46">
        <v>92</v>
      </c>
      <c r="E9" s="4">
        <v>84</v>
      </c>
      <c r="F9" s="37">
        <v>247</v>
      </c>
      <c r="G9" s="51">
        <f t="shared" si="0"/>
        <v>82.333333333333329</v>
      </c>
      <c r="H9" s="12" t="str">
        <f t="shared" si="1"/>
        <v>A</v>
      </c>
    </row>
    <row r="10" spans="2:9">
      <c r="B10" s="9" t="s">
        <v>27</v>
      </c>
      <c r="C10" s="4">
        <v>81</v>
      </c>
      <c r="D10" s="4">
        <v>82</v>
      </c>
      <c r="E10" s="4">
        <v>87</v>
      </c>
      <c r="F10" s="37">
        <v>250</v>
      </c>
      <c r="G10" s="51">
        <f t="shared" si="0"/>
        <v>83.333333333333329</v>
      </c>
      <c r="H10" s="12" t="str">
        <f t="shared" si="1"/>
        <v>A</v>
      </c>
    </row>
    <row r="11" spans="2:9">
      <c r="B11" s="9" t="s">
        <v>30</v>
      </c>
      <c r="C11" s="4">
        <v>84</v>
      </c>
      <c r="D11" s="4">
        <v>92</v>
      </c>
      <c r="E11" s="4">
        <v>76</v>
      </c>
      <c r="F11" s="37">
        <v>252</v>
      </c>
      <c r="G11" s="51">
        <f t="shared" si="0"/>
        <v>84</v>
      </c>
      <c r="H11" s="12" t="str">
        <f t="shared" si="1"/>
        <v>A</v>
      </c>
    </row>
    <row r="12" spans="2:9">
      <c r="B12" s="9" t="s">
        <v>33</v>
      </c>
      <c r="C12" s="4">
        <v>74</v>
      </c>
      <c r="D12" s="4">
        <v>64</v>
      </c>
      <c r="E12" s="4">
        <v>51</v>
      </c>
      <c r="F12" s="37">
        <v>189</v>
      </c>
      <c r="G12" s="51">
        <f t="shared" si="0"/>
        <v>63</v>
      </c>
      <c r="H12" s="12" t="str">
        <f t="shared" si="1"/>
        <v>C</v>
      </c>
    </row>
    <row r="13" spans="2:9">
      <c r="B13" s="9" t="s">
        <v>36</v>
      </c>
      <c r="C13" s="4">
        <v>63</v>
      </c>
      <c r="D13" s="4">
        <v>88</v>
      </c>
      <c r="E13" s="4">
        <v>73</v>
      </c>
      <c r="F13" s="37">
        <v>224</v>
      </c>
      <c r="G13" s="51">
        <f t="shared" si="0"/>
        <v>74.666666666666671</v>
      </c>
      <c r="H13" s="12" t="str">
        <f t="shared" si="1"/>
        <v>B</v>
      </c>
    </row>
    <row r="14" spans="2:9">
      <c r="B14" s="9" t="s">
        <v>38</v>
      </c>
      <c r="C14" s="4">
        <v>64</v>
      </c>
      <c r="D14" s="4">
        <v>72</v>
      </c>
      <c r="E14" s="4">
        <v>68</v>
      </c>
      <c r="F14" s="37">
        <v>204</v>
      </c>
      <c r="G14" s="51">
        <f t="shared" si="0"/>
        <v>68</v>
      </c>
      <c r="H14" s="12" t="str">
        <f t="shared" si="1"/>
        <v>C</v>
      </c>
    </row>
    <row r="15" spans="2:9">
      <c r="B15" s="9" t="s">
        <v>40</v>
      </c>
      <c r="C15" s="4">
        <v>97</v>
      </c>
      <c r="D15" s="4">
        <v>92</v>
      </c>
      <c r="E15" s="4">
        <v>92</v>
      </c>
      <c r="F15" s="37">
        <v>281</v>
      </c>
      <c r="G15" s="51">
        <f t="shared" si="0"/>
        <v>93.666666666666671</v>
      </c>
      <c r="H15" s="12" t="str">
        <f t="shared" si="1"/>
        <v>A</v>
      </c>
    </row>
    <row r="16" spans="2:9">
      <c r="B16" s="9" t="s">
        <v>42</v>
      </c>
      <c r="C16" s="4">
        <v>52</v>
      </c>
      <c r="D16" s="4">
        <v>64</v>
      </c>
      <c r="E16" s="4">
        <v>71</v>
      </c>
      <c r="F16" s="37">
        <v>187</v>
      </c>
      <c r="G16" s="51">
        <f t="shared" si="0"/>
        <v>62.333333333333336</v>
      </c>
      <c r="H16" s="12" t="str">
        <f t="shared" si="1"/>
        <v>C</v>
      </c>
    </row>
    <row r="17" spans="2:8">
      <c r="B17" s="9" t="s">
        <v>44</v>
      </c>
      <c r="C17" s="4">
        <v>65</v>
      </c>
      <c r="D17" s="4">
        <v>73</v>
      </c>
      <c r="E17" s="4">
        <v>89</v>
      </c>
      <c r="F17" s="37">
        <v>227</v>
      </c>
      <c r="G17" s="51">
        <f t="shared" si="0"/>
        <v>75.666666666666671</v>
      </c>
      <c r="H17" s="12" t="str">
        <f t="shared" si="1"/>
        <v>B</v>
      </c>
    </row>
    <row r="18" spans="2:8">
      <c r="B18" s="9" t="s">
        <v>46</v>
      </c>
      <c r="C18" s="4">
        <v>89</v>
      </c>
      <c r="D18" s="4">
        <v>62</v>
      </c>
      <c r="E18" s="4">
        <v>93</v>
      </c>
      <c r="F18" s="37">
        <v>244</v>
      </c>
      <c r="G18" s="51">
        <f t="shared" si="0"/>
        <v>81.333333333333329</v>
      </c>
      <c r="H18" s="12" t="str">
        <f t="shared" si="1"/>
        <v>A</v>
      </c>
    </row>
    <row r="19" spans="2:8">
      <c r="B19" s="9" t="s">
        <v>49</v>
      </c>
      <c r="C19" s="4">
        <v>76</v>
      </c>
      <c r="D19" s="4">
        <v>58</v>
      </c>
      <c r="E19" s="4">
        <v>90</v>
      </c>
      <c r="F19" s="37">
        <v>224</v>
      </c>
      <c r="G19" s="51">
        <f t="shared" si="0"/>
        <v>74.666666666666671</v>
      </c>
      <c r="H19" s="12" t="str">
        <f t="shared" si="1"/>
        <v>B</v>
      </c>
    </row>
    <row r="20" spans="2:8">
      <c r="B20" s="9" t="s">
        <v>52</v>
      </c>
      <c r="C20" s="4">
        <v>87</v>
      </c>
      <c r="D20" s="4">
        <v>86</v>
      </c>
      <c r="E20" s="4">
        <v>43</v>
      </c>
      <c r="F20" s="37">
        <v>216</v>
      </c>
      <c r="G20" s="51">
        <f t="shared" si="0"/>
        <v>72</v>
      </c>
      <c r="H20" s="12" t="str">
        <f t="shared" si="1"/>
        <v>B</v>
      </c>
    </row>
    <row r="21" spans="2:8">
      <c r="B21" s="9" t="s">
        <v>54</v>
      </c>
      <c r="C21" s="4">
        <v>62</v>
      </c>
      <c r="D21" s="4">
        <v>81</v>
      </c>
      <c r="E21" s="4">
        <v>67</v>
      </c>
      <c r="F21" s="37">
        <v>210</v>
      </c>
      <c r="G21" s="51">
        <f t="shared" si="0"/>
        <v>70</v>
      </c>
      <c r="H21" s="12" t="str">
        <f t="shared" si="1"/>
        <v>C</v>
      </c>
    </row>
    <row r="22" spans="2:8">
      <c r="B22" s="9" t="s">
        <v>56</v>
      </c>
      <c r="C22" s="4">
        <v>72</v>
      </c>
      <c r="D22" s="4">
        <v>92</v>
      </c>
      <c r="E22" s="4">
        <v>97</v>
      </c>
      <c r="F22" s="37">
        <v>261</v>
      </c>
      <c r="G22" s="51">
        <f t="shared" si="0"/>
        <v>87</v>
      </c>
      <c r="H22" s="12" t="str">
        <f t="shared" si="1"/>
        <v>A</v>
      </c>
    </row>
    <row r="23" spans="2:8">
      <c r="B23" s="9" t="s">
        <v>58</v>
      </c>
      <c r="C23" s="4">
        <v>56</v>
      </c>
      <c r="D23" s="4">
        <v>78</v>
      </c>
      <c r="E23" s="4">
        <v>62</v>
      </c>
      <c r="F23" s="37">
        <v>196</v>
      </c>
      <c r="G23" s="51">
        <f t="shared" si="0"/>
        <v>65.333333333333329</v>
      </c>
      <c r="H23" s="12" t="str">
        <f t="shared" si="1"/>
        <v>C</v>
      </c>
    </row>
    <row r="24" spans="2:8">
      <c r="B24" s="9" t="s">
        <v>60</v>
      </c>
      <c r="C24" s="4">
        <v>93</v>
      </c>
      <c r="D24" s="4">
        <v>68</v>
      </c>
      <c r="E24" s="4">
        <v>91</v>
      </c>
      <c r="F24" s="37">
        <v>252</v>
      </c>
      <c r="G24" s="51">
        <f t="shared" si="0"/>
        <v>84</v>
      </c>
      <c r="H24" s="12" t="str">
        <f t="shared" si="1"/>
        <v>A</v>
      </c>
    </row>
    <row r="25" spans="2:8">
      <c r="B25" s="9" t="s">
        <v>62</v>
      </c>
      <c r="C25" s="4">
        <v>78</v>
      </c>
      <c r="D25" s="4">
        <v>69</v>
      </c>
      <c r="E25" s="4">
        <v>74</v>
      </c>
      <c r="F25" s="37">
        <v>221</v>
      </c>
      <c r="G25" s="51">
        <f t="shared" si="0"/>
        <v>73.666666666666671</v>
      </c>
      <c r="H25" s="12" t="str">
        <f t="shared" si="1"/>
        <v>B</v>
      </c>
    </row>
    <row r="26" spans="2:8">
      <c r="B26" s="9" t="s">
        <v>63</v>
      </c>
      <c r="C26" s="4">
        <v>62</v>
      </c>
      <c r="D26" s="4">
        <v>62</v>
      </c>
      <c r="E26" s="4">
        <v>57</v>
      </c>
      <c r="F26" s="37">
        <v>181</v>
      </c>
      <c r="G26" s="51">
        <f t="shared" si="0"/>
        <v>60.333333333333336</v>
      </c>
      <c r="H26" s="12" t="str">
        <f t="shared" si="1"/>
        <v>C</v>
      </c>
    </row>
    <row r="27" spans="2:8">
      <c r="B27" s="9" t="s">
        <v>66</v>
      </c>
      <c r="C27" s="4">
        <v>97</v>
      </c>
      <c r="D27" s="4">
        <v>91</v>
      </c>
      <c r="E27" s="4">
        <v>88</v>
      </c>
      <c r="F27" s="37">
        <v>276</v>
      </c>
      <c r="G27" s="51">
        <f t="shared" si="0"/>
        <v>92</v>
      </c>
      <c r="H27" s="12" t="str">
        <f t="shared" si="1"/>
        <v>A</v>
      </c>
    </row>
    <row r="28" spans="2:8">
      <c r="B28" s="9" t="s">
        <v>68</v>
      </c>
      <c r="C28" s="4">
        <v>44</v>
      </c>
      <c r="D28" s="4">
        <v>72</v>
      </c>
      <c r="E28" s="4">
        <v>58</v>
      </c>
      <c r="F28" s="37">
        <v>174</v>
      </c>
      <c r="G28" s="51">
        <f t="shared" si="0"/>
        <v>58</v>
      </c>
      <c r="H28" s="12" t="str">
        <f t="shared" si="1"/>
        <v>E</v>
      </c>
    </row>
    <row r="29" spans="2:8">
      <c r="B29" s="9" t="s">
        <v>70</v>
      </c>
      <c r="C29" s="4">
        <v>87</v>
      </c>
      <c r="D29" s="4">
        <v>75</v>
      </c>
      <c r="E29" s="4">
        <v>92</v>
      </c>
      <c r="F29" s="37">
        <v>254</v>
      </c>
      <c r="G29" s="51">
        <f t="shared" si="0"/>
        <v>84.666666666666671</v>
      </c>
      <c r="H29" s="12" t="str">
        <f t="shared" si="1"/>
        <v>A</v>
      </c>
    </row>
    <row r="30" spans="2:8">
      <c r="B30" s="9" t="s">
        <v>72</v>
      </c>
      <c r="C30" s="4">
        <v>74</v>
      </c>
      <c r="D30" s="4">
        <v>71</v>
      </c>
      <c r="E30" s="4">
        <v>82</v>
      </c>
      <c r="F30" s="37">
        <v>227</v>
      </c>
      <c r="G30" s="51">
        <f t="shared" si="0"/>
        <v>75.666666666666671</v>
      </c>
      <c r="H30" s="12" t="str">
        <f t="shared" si="1"/>
        <v>B</v>
      </c>
    </row>
    <row r="31" spans="2:8">
      <c r="B31" s="9" t="s">
        <v>74</v>
      </c>
      <c r="C31" s="4">
        <v>81</v>
      </c>
      <c r="D31" s="4">
        <v>76</v>
      </c>
      <c r="E31" s="4">
        <v>52</v>
      </c>
      <c r="F31" s="37">
        <v>209</v>
      </c>
      <c r="G31" s="51">
        <f t="shared" si="0"/>
        <v>69.666666666666671</v>
      </c>
      <c r="H31" s="12" t="str">
        <f t="shared" si="1"/>
        <v>C</v>
      </c>
    </row>
    <row r="32" spans="2:8">
      <c r="B32" s="9" t="s">
        <v>76</v>
      </c>
      <c r="C32" s="4">
        <v>74</v>
      </c>
      <c r="D32" s="4">
        <v>83</v>
      </c>
      <c r="E32" s="4">
        <v>83</v>
      </c>
      <c r="F32" s="37">
        <v>240</v>
      </c>
      <c r="G32" s="51">
        <f t="shared" si="0"/>
        <v>80</v>
      </c>
      <c r="H32" s="12" t="str">
        <f t="shared" si="1"/>
        <v>B</v>
      </c>
    </row>
    <row r="33" spans="2:8">
      <c r="B33" s="9" t="s">
        <v>78</v>
      </c>
      <c r="C33" s="4">
        <v>72</v>
      </c>
      <c r="D33" s="4">
        <v>66</v>
      </c>
      <c r="E33" s="4">
        <v>81</v>
      </c>
      <c r="F33" s="37">
        <v>219</v>
      </c>
      <c r="G33" s="51">
        <f t="shared" si="0"/>
        <v>73</v>
      </c>
      <c r="H33" s="12" t="str">
        <f t="shared" si="1"/>
        <v>B</v>
      </c>
    </row>
    <row r="34" spans="2:8">
      <c r="B34" s="54"/>
      <c r="C34" s="55"/>
      <c r="D34" s="55"/>
      <c r="E34" s="55"/>
      <c r="F34" s="56"/>
      <c r="G34" s="49"/>
    </row>
    <row r="35" spans="2:8">
      <c r="B35" s="54"/>
      <c r="C35" s="55"/>
      <c r="D35" s="55"/>
      <c r="E35" s="55"/>
      <c r="F35" s="56"/>
      <c r="G35" s="49"/>
    </row>
    <row r="36" spans="2:8">
      <c r="B36" s="25" t="s">
        <v>119</v>
      </c>
      <c r="C36" s="51">
        <f>AVERAGE('Table 1'!F2:F31)</f>
        <v>72.36666666666666</v>
      </c>
      <c r="D36" s="51">
        <f>AVERAGE('Table 1'!G2:G31)</f>
        <v>72.966666666666669</v>
      </c>
      <c r="E36" s="51">
        <f>AVERAGE('Table 1'!H2:H31)</f>
        <v>77.13333333333334</v>
      </c>
      <c r="F36" s="51">
        <f>AVERAGE('Table 1'!I2:I31)</f>
        <v>222.46666666666667</v>
      </c>
      <c r="G36" s="51">
        <f>AVERAGE('Table 1'!J2:J31)</f>
        <v>74.155555555555551</v>
      </c>
    </row>
    <row r="37" spans="2:8">
      <c r="B37" s="25" t="s">
        <v>120</v>
      </c>
      <c r="C37" s="51">
        <f>MEDIAN('Table 1'!F2:F31)</f>
        <v>73</v>
      </c>
      <c r="D37" s="51">
        <f>MEDIAN('Table 1'!G2:G31)</f>
        <v>72</v>
      </c>
      <c r="E37" s="51">
        <f>MEDIAN('Table 1'!H2:H31)</f>
        <v>79.5</v>
      </c>
      <c r="F37" s="51">
        <f>MEDIAN('Table 1'!I2:I31)</f>
        <v>222.5</v>
      </c>
      <c r="G37" s="51">
        <f>MEDIAN('Table 1'!J2:J31)</f>
        <v>74.166666666666671</v>
      </c>
    </row>
    <row r="38" spans="2:8">
      <c r="B38" s="25" t="s">
        <v>95</v>
      </c>
      <c r="C38" s="57">
        <f>MODE('Table 1'!F2:F31)</f>
        <v>62</v>
      </c>
      <c r="D38" s="57">
        <f>MODE('Table 1'!G2:G31)</f>
        <v>64</v>
      </c>
      <c r="E38" s="57">
        <f>MODE('Table 1'!H2:H31)</f>
        <v>78</v>
      </c>
      <c r="F38" s="57">
        <f>MODE('Table 1'!I2:I31)</f>
        <v>210</v>
      </c>
      <c r="G38" s="57">
        <f>MODE('Table 1'!J2:J31)</f>
        <v>70</v>
      </c>
    </row>
    <row r="39" spans="2:8">
      <c r="B39" s="25" t="s">
        <v>126</v>
      </c>
      <c r="C39" s="51">
        <f>MIN('Table 1'!F2:F31)</f>
        <v>42</v>
      </c>
      <c r="D39" s="51">
        <f>MIN('Table 1'!G2:G31)</f>
        <v>45</v>
      </c>
      <c r="E39" s="51">
        <f>MIN('Table 1'!H2:H31)</f>
        <v>43</v>
      </c>
      <c r="F39" s="51">
        <f>MIN('Table 1'!I2:I31)</f>
        <v>173</v>
      </c>
      <c r="G39" s="51">
        <f>MIN('Table 1'!J2:J31)</f>
        <v>57.666666666666664</v>
      </c>
    </row>
    <row r="40" spans="2:8">
      <c r="B40" s="25" t="s">
        <v>127</v>
      </c>
      <c r="C40" s="51">
        <f>MAX('Table 1'!F2:F31)</f>
        <v>97</v>
      </c>
      <c r="D40" s="51">
        <f>MAX('Table 1'!G2:G31)</f>
        <v>92</v>
      </c>
      <c r="E40" s="51">
        <f>MAX('Table 1'!H2:H31)</f>
        <v>97</v>
      </c>
      <c r="F40" s="51">
        <f>MAX('Table 1'!I2:I31)</f>
        <v>281</v>
      </c>
      <c r="G40" s="51">
        <f>MAX('Table 1'!J2:J31)</f>
        <v>93.666666666666671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Summery</vt:lpstr>
      <vt:lpstr>Graphical Representation</vt:lpstr>
      <vt:lpstr>Table 1</vt:lpstr>
      <vt:lpstr>Overall Finding</vt:lpstr>
      <vt:lpstr>Discriptive 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user</cp:lastModifiedBy>
  <dcterms:created xsi:type="dcterms:W3CDTF">2022-04-27T14:25:45Z</dcterms:created>
  <dcterms:modified xsi:type="dcterms:W3CDTF">2022-07-25T14:35:03Z</dcterms:modified>
</cp:coreProperties>
</file>