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ndi\Dropbox\Dyad 16\Dyad Workshop 2016\Excel\"/>
    </mc:Choice>
  </mc:AlternateContent>
  <bookViews>
    <workbookView xWindow="120" yWindow="120" windowWidth="15135" windowHeight="9300"/>
  </bookViews>
  <sheets>
    <sheet name="Attachment by Time Emmeans" sheetId="6" r:id="rId1"/>
    <sheet name="Attachment by Time Formulas" sheetId="5" r:id="rId2"/>
    <sheet name="gender x time data" sheetId="1" r:id="rId3"/>
  </sheets>
  <calcPr calcId="152511"/>
</workbook>
</file>

<file path=xl/calcChain.xml><?xml version="1.0" encoding="utf-8"?>
<calcChain xmlns="http://schemas.openxmlformats.org/spreadsheetml/2006/main">
  <c r="K22" i="5" l="1"/>
  <c r="K21" i="5"/>
  <c r="K20" i="5"/>
  <c r="K7" i="5"/>
  <c r="G4" i="5"/>
  <c r="G3" i="5"/>
  <c r="D4" i="5"/>
  <c r="D21" i="5"/>
  <c r="D3" i="5"/>
  <c r="C8" i="5"/>
  <c r="C20" i="5"/>
  <c r="C16" i="5"/>
  <c r="C12" i="5"/>
  <c r="D4" i="1"/>
  <c r="D18" i="1" s="1"/>
  <c r="G4" i="1"/>
  <c r="D19" i="1" s="1"/>
  <c r="D3" i="1"/>
  <c r="C21" i="1"/>
  <c r="G3" i="1"/>
  <c r="C19" i="1"/>
  <c r="C18" i="1"/>
  <c r="C14" i="1"/>
  <c r="C10" i="1"/>
  <c r="C8" i="1"/>
  <c r="C12" i="1"/>
  <c r="C16" i="1"/>
  <c r="C20" i="1"/>
  <c r="C9" i="1"/>
  <c r="C13" i="1"/>
  <c r="C17" i="1"/>
  <c r="C9" i="5"/>
  <c r="C13" i="5"/>
  <c r="C17" i="5"/>
  <c r="C21" i="5"/>
  <c r="C11" i="1"/>
  <c r="C15" i="1"/>
  <c r="D11" i="5"/>
  <c r="D15" i="5"/>
  <c r="D19" i="5"/>
  <c r="D9" i="5"/>
  <c r="D13" i="5"/>
  <c r="D17" i="5"/>
  <c r="D18" i="5"/>
  <c r="D14" i="5"/>
  <c r="D10" i="5"/>
  <c r="D20" i="5"/>
  <c r="D16" i="5"/>
  <c r="D12" i="5"/>
  <c r="D8" i="5"/>
  <c r="C19" i="5"/>
  <c r="C15" i="5"/>
  <c r="C11" i="5"/>
  <c r="C10" i="5"/>
  <c r="C14" i="5"/>
  <c r="C18" i="5"/>
  <c r="D10" i="1" l="1"/>
  <c r="D17" i="1"/>
  <c r="D12" i="1"/>
  <c r="D11" i="1"/>
  <c r="D21" i="1"/>
  <c r="D16" i="1"/>
  <c r="D13" i="1"/>
  <c r="D8" i="1"/>
  <c r="D14" i="1"/>
  <c r="D15" i="1"/>
  <c r="D9" i="1"/>
  <c r="D20" i="1"/>
</calcChain>
</file>

<file path=xl/sharedStrings.xml><?xml version="1.0" encoding="utf-8"?>
<sst xmlns="http://schemas.openxmlformats.org/spreadsheetml/2006/main" count="26" uniqueCount="16">
  <si>
    <t>intercept</t>
  </si>
  <si>
    <t>Time</t>
  </si>
  <si>
    <t>Gender</t>
  </si>
  <si>
    <t>Timex Gender</t>
  </si>
  <si>
    <t>Women</t>
  </si>
  <si>
    <t>Men</t>
  </si>
  <si>
    <t>TIME</t>
  </si>
  <si>
    <t>WOMEN</t>
  </si>
  <si>
    <t>MEN</t>
  </si>
  <si>
    <t>ACTOR AVOID</t>
  </si>
  <si>
    <t>Timex ACTOR AVOID</t>
  </si>
  <si>
    <t>HIGH AVOID</t>
  </si>
  <si>
    <t>LOW AVOID</t>
  </si>
  <si>
    <t>High Partner Avoidance</t>
  </si>
  <si>
    <t>Low Partner Avoidance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</si>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</sst>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#,##0.000"/>
  </numFmts>
  <fonts count="4" x14ac:knownFonts="1">
    <font>
      <sz val="10"/>
      <name val="Arial"/>
    </font>
    <font>
      <sz val="8"/>
      <name val="Arial"/>
    </font>
    <font>
      <b/>
      <sz val="10"/>
      <color indexed="17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 CURVE FOR HIGH AND LOW PARTNER AVOIDANCE</a:t>
            </a:r>
          </a:p>
        </c:rich>
      </c:tx>
      <c:layout>
        <c:manualLayout>
          <c:xMode val="edge"/>
          <c:yMode val="edge"/>
          <c:x val="0.13480810731991835"/>
          <c:y val="2.637653401432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7745698454362"/>
          <c:y val="0.15211605306093495"/>
          <c:w val="0.77892787012734521"/>
          <c:h val="0.72350344044832238"/>
        </c:manualLayout>
      </c:layout>
      <c:lineChart>
        <c:grouping val="standard"/>
        <c:varyColors val="0"/>
        <c:ser>
          <c:idx val="0"/>
          <c:order val="0"/>
          <c:tx>
            <c:strRef>
              <c:f>'Attachment by Time Emmeans'!$C$7</c:f>
              <c:strCache>
                <c:ptCount val="1"/>
                <c:pt idx="0">
                  <c:v>High Partner Avoidance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2"/>
              <c:pt idx="0">
                <c:v>1</c:v>
              </c:pt>
              <c:pt idx="1">
                <c:v>14</c:v>
              </c:pt>
            </c:numLit>
          </c:cat>
          <c:val>
            <c:numRef>
              <c:f>'Attachment by Time Emmeans'!$C$8:$C$9</c:f>
              <c:numCache>
                <c:formatCode>General</c:formatCode>
                <c:ptCount val="2"/>
                <c:pt idx="0">
                  <c:v>6.1210000000000004</c:v>
                </c:pt>
                <c:pt idx="1">
                  <c:v>6.4349999999999996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'Attachment by Time Emmeans'!$D$7</c:f>
              <c:strCache>
                <c:ptCount val="1"/>
                <c:pt idx="0">
                  <c:v>Low Partner Avoidance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2"/>
              <c:pt idx="0">
                <c:v>1</c:v>
              </c:pt>
              <c:pt idx="1">
                <c:v>14</c:v>
              </c:pt>
            </c:numLit>
          </c:cat>
          <c:val>
            <c:numRef>
              <c:f>'Attachment by Time Emmeans'!$D$8:$D$9</c:f>
              <c:numCache>
                <c:formatCode>#,##0.000</c:formatCode>
                <c:ptCount val="2"/>
                <c:pt idx="0" formatCode="General">
                  <c:v>6.3390000000000004</c:v>
                </c:pt>
                <c:pt idx="1">
                  <c:v>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36176"/>
        <c:axId val="385338528"/>
      </c:lineChart>
      <c:catAx>
        <c:axId val="38533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9023622047244092"/>
              <c:y val="0.9346344612328864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/>
            </a:pPr>
            <a:endParaRPr lang="en-US"/>
          </a:p>
        </c:txPr>
        <c:crossAx val="38533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5338528"/>
        <c:scaling>
          <c:orientation val="minMax"/>
          <c:max val="6.5"/>
          <c:min val="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Satisfaction</a:t>
                </a:r>
              </a:p>
            </c:rich>
          </c:tx>
          <c:layout>
            <c:manualLayout>
              <c:xMode val="edge"/>
              <c:yMode val="edge"/>
              <c:x val="2.5264216972878391E-2"/>
              <c:y val="0.399868908278357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/>
            </a:pPr>
            <a:endParaRPr lang="en-US"/>
          </a:p>
        </c:txPr>
        <c:crossAx val="385336176"/>
        <c:crosses val="autoZero"/>
        <c:crossBetween val="between"/>
        <c:majorUnit val="0.1"/>
        <c:minorUnit val="0.0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0993010595897745"/>
          <c:y val="0.50394452720436966"/>
          <c:w val="0.2852754599704887"/>
          <c:h val="0.121931900404341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Times New Roman" panose="02020603050405020304" pitchFamily="18" charset="0"/>
          <a:ea typeface="Arial"/>
          <a:cs typeface="Times New Roman" panose="02020603050405020304" pitchFamily="18" charset="0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CURVE FOR HIGH AND LOW PARTNER AVOIDANCE</a:t>
            </a:r>
          </a:p>
        </c:rich>
      </c:tx>
      <c:layout>
        <c:manualLayout>
          <c:xMode val="edge"/>
          <c:yMode val="edge"/>
          <c:x val="0.19121836274517831"/>
          <c:y val="3.0232364058309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62811400792067"/>
          <c:y val="0.11247637051039698"/>
          <c:w val="0.80798772999391277"/>
          <c:h val="0.79017013232514177"/>
        </c:manualLayout>
      </c:layout>
      <c:lineChart>
        <c:grouping val="standard"/>
        <c:varyColors val="0"/>
        <c:ser>
          <c:idx val="0"/>
          <c:order val="0"/>
          <c:tx>
            <c:strRef>
              <c:f>'Attachment by Time Formulas'!$C$7</c:f>
              <c:strCache>
                <c:ptCount val="1"/>
                <c:pt idx="0">
                  <c:v>High Partner Avoidance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val>
            <c:numRef>
              <c:f>'Attachment by Time Formulas'!$C$8:$C$21</c:f>
              <c:numCache>
                <c:formatCode>General</c:formatCode>
                <c:ptCount val="14"/>
                <c:pt idx="0">
                  <c:v>6.120911456</c:v>
                </c:pt>
                <c:pt idx="1">
                  <c:v>6.1450728999999988</c:v>
                </c:pt>
                <c:pt idx="2">
                  <c:v>6.1692343439999995</c:v>
                </c:pt>
                <c:pt idx="3">
                  <c:v>6.1933957880000001</c:v>
                </c:pt>
                <c:pt idx="4">
                  <c:v>6.217557231999999</c:v>
                </c:pt>
                <c:pt idx="5">
                  <c:v>6.2417186759999996</c:v>
                </c:pt>
                <c:pt idx="6">
                  <c:v>6.2658801200000003</c:v>
                </c:pt>
                <c:pt idx="7">
                  <c:v>6.2900415639999991</c:v>
                </c:pt>
                <c:pt idx="8">
                  <c:v>6.3142030079999998</c:v>
                </c:pt>
                <c:pt idx="9">
                  <c:v>6.3383644520000004</c:v>
                </c:pt>
                <c:pt idx="10">
                  <c:v>6.3625258959999993</c:v>
                </c:pt>
                <c:pt idx="11">
                  <c:v>6.3866873399999999</c:v>
                </c:pt>
                <c:pt idx="12">
                  <c:v>6.4108487840000006</c:v>
                </c:pt>
                <c:pt idx="13">
                  <c:v>6.4350102279999994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'Attachment by Time Formulas'!$D$7</c:f>
              <c:strCache>
                <c:ptCount val="1"/>
                <c:pt idx="0">
                  <c:v>Low Partner Avoidance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'Attachment by Time Formulas'!$D$8:$D$21</c:f>
              <c:numCache>
                <c:formatCode>General</c:formatCode>
                <c:ptCount val="14"/>
                <c:pt idx="0">
                  <c:v>6.3388905439999998</c:v>
                </c:pt>
                <c:pt idx="1">
                  <c:v>6.3435690999999998</c:v>
                </c:pt>
                <c:pt idx="2">
                  <c:v>6.3482476559999998</c:v>
                </c:pt>
                <c:pt idx="3">
                  <c:v>6.3529262119999999</c:v>
                </c:pt>
                <c:pt idx="4">
                  <c:v>6.3576047679999999</c:v>
                </c:pt>
                <c:pt idx="5">
                  <c:v>6.3622833239999999</c:v>
                </c:pt>
                <c:pt idx="6">
                  <c:v>6.3669618799999999</c:v>
                </c:pt>
                <c:pt idx="7">
                  <c:v>6.3716404359999999</c:v>
                </c:pt>
                <c:pt idx="8">
                  <c:v>6.3763189919999999</c:v>
                </c:pt>
                <c:pt idx="9">
                  <c:v>6.3809975479999999</c:v>
                </c:pt>
                <c:pt idx="10">
                  <c:v>6.3856761039999999</c:v>
                </c:pt>
                <c:pt idx="11">
                  <c:v>6.3903546599999999</c:v>
                </c:pt>
                <c:pt idx="12">
                  <c:v>6.3950332159999999</c:v>
                </c:pt>
                <c:pt idx="13">
                  <c:v>6.3997117719999999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40096"/>
        <c:axId val="385336960"/>
      </c:lineChart>
      <c:catAx>
        <c:axId val="38534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POINT</a:t>
                </a:r>
              </a:p>
            </c:rich>
          </c:tx>
          <c:layout>
            <c:manualLayout>
              <c:xMode val="edge"/>
              <c:yMode val="edge"/>
              <c:x val="0.39393983275601518"/>
              <c:y val="0.95085066162570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33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5336960"/>
        <c:scaling>
          <c:orientation val="minMax"/>
          <c:max val="6.5"/>
          <c:min val="6"/>
        </c:scaling>
        <c:delete val="0"/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Satisfaction</a:t>
                </a:r>
              </a:p>
            </c:rich>
          </c:tx>
          <c:layout>
            <c:manualLayout>
              <c:xMode val="edge"/>
              <c:yMode val="edge"/>
              <c:x val="1.0449320794148381E-2"/>
              <c:y val="0.439508506616257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340096"/>
        <c:crosses val="autoZero"/>
        <c:crossBetween val="between"/>
        <c:majorUnit val="0.1"/>
        <c:minorUnit val="0.0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1448848223169816"/>
          <c:y val="0.55750668159153594"/>
          <c:w val="0.28527545342098698"/>
          <c:h val="6.42742955807272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Women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'gender x time data'!$C$8:$C$21</c:f>
              <c:numCache>
                <c:formatCode>0.0000</c:formatCode>
                <c:ptCount val="14"/>
                <c:pt idx="0">
                  <c:v>6.3205425000000002</c:v>
                </c:pt>
                <c:pt idx="1">
                  <c:v>6.330397500000001</c:v>
                </c:pt>
                <c:pt idx="2">
                  <c:v>6.340252500000001</c:v>
                </c:pt>
                <c:pt idx="3">
                  <c:v>6.3501075000000009</c:v>
                </c:pt>
                <c:pt idx="4">
                  <c:v>6.3599625000000009</c:v>
                </c:pt>
                <c:pt idx="5">
                  <c:v>6.3698175000000008</c:v>
                </c:pt>
                <c:pt idx="6">
                  <c:v>6.3796725000000007</c:v>
                </c:pt>
                <c:pt idx="7">
                  <c:v>6.3895275000000007</c:v>
                </c:pt>
                <c:pt idx="8">
                  <c:v>6.3993825000000006</c:v>
                </c:pt>
                <c:pt idx="9">
                  <c:v>6.4092375000000006</c:v>
                </c:pt>
                <c:pt idx="10">
                  <c:v>6.4190925000000005</c:v>
                </c:pt>
                <c:pt idx="11">
                  <c:v>6.4289475000000005</c:v>
                </c:pt>
                <c:pt idx="12">
                  <c:v>6.4388025000000004</c:v>
                </c:pt>
                <c:pt idx="13">
                  <c:v>6.4486575000000013</c:v>
                </c:pt>
              </c:numCache>
            </c:numRef>
          </c:val>
          <c:smooth val="0"/>
        </c:ser>
        <c:ser>
          <c:idx val="1"/>
          <c:order val="1"/>
          <c:tx>
            <c:v>Men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'gender x time data'!$D$8:$D$21</c:f>
              <c:numCache>
                <c:formatCode>0.0000</c:formatCode>
                <c:ptCount val="14"/>
                <c:pt idx="0">
                  <c:v>6.1306975000000001</c:v>
                </c:pt>
                <c:pt idx="1">
                  <c:v>6.1498824999999995</c:v>
                </c:pt>
                <c:pt idx="2">
                  <c:v>6.1690674999999997</c:v>
                </c:pt>
                <c:pt idx="3">
                  <c:v>6.1882524999999999</c:v>
                </c:pt>
                <c:pt idx="4">
                  <c:v>6.2074375000000002</c:v>
                </c:pt>
                <c:pt idx="5">
                  <c:v>6.2266225000000004</c:v>
                </c:pt>
                <c:pt idx="6">
                  <c:v>6.2458075000000006</c:v>
                </c:pt>
                <c:pt idx="7">
                  <c:v>6.2649924999999991</c:v>
                </c:pt>
                <c:pt idx="8">
                  <c:v>6.2841774999999993</c:v>
                </c:pt>
                <c:pt idx="9">
                  <c:v>6.3033624999999995</c:v>
                </c:pt>
                <c:pt idx="10">
                  <c:v>6.3225474999999998</c:v>
                </c:pt>
                <c:pt idx="11">
                  <c:v>6.3417325</c:v>
                </c:pt>
                <c:pt idx="12">
                  <c:v>6.3609175000000002</c:v>
                </c:pt>
                <c:pt idx="13">
                  <c:v>6.3801024999999996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40488"/>
        <c:axId val="385340880"/>
      </c:lineChart>
      <c:catAx>
        <c:axId val="38534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5340880"/>
        <c:crosses val="autoZero"/>
        <c:auto val="1"/>
        <c:lblAlgn val="ctr"/>
        <c:lblOffset val="100"/>
        <c:noMultiLvlLbl val="0"/>
      </c:catAx>
      <c:valAx>
        <c:axId val="385340880"/>
        <c:scaling>
          <c:orientation val="minMax"/>
          <c:max val="6.6"/>
          <c:min val="6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Satisfaction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385340488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42835752148628486"/>
          <c:y val="0.61336957880264964"/>
          <c:w val="0.25178940867685656"/>
          <c:h val="0.2241335904440516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76201</xdr:colOff>
      <xdr:row>5</xdr:row>
      <xdr:rowOff>133350</xdr:rowOff>
    </xdr:from>
    <xdr:to>
      <xdr:col>19</xdr:col>
      <xdr:colOff>476251</xdr:colOff>
      <xdr:row>49</xdr:row>
      <xdr:rowOff>57150</xdr:rowOff>
    </xdr:to>
    <xdr:graphicFrame macro="">
      <xdr:nvGraphicFramePr>
        <xdr:cNvPr id="1229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5</xdr:row>
      <xdr:rowOff>47625</xdr:rowOff>
    </xdr:from>
    <xdr:to>
      <xdr:col>26</xdr:col>
      <xdr:colOff>400049</xdr:colOff>
      <xdr:row>46</xdr:row>
      <xdr:rowOff>142874</xdr:rowOff>
    </xdr:to>
    <xdr:graphicFrame macro="">
      <xdr:nvGraphicFramePr>
        <xdr:cNvPr id="10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104775</xdr:rowOff>
    </xdr:from>
    <xdr:to>
      <xdr:col>20</xdr:col>
      <xdr:colOff>552450</xdr:colOff>
      <xdr:row>39</xdr:row>
      <xdr:rowOff>47625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9"/>
  <sheetViews>
    <sheetView tabSelected="1" workbookViewId="0">
      <selection activeCell="C22" sqref="C22"/>
    </sheetView>
  </sheetViews>
  <sheetFormatPr defaultRowHeight="12.75" x14ac:dyDescent="0.2"/>
  <cols>
    <col min="3" max="3" width="14.42578125" customWidth="1"/>
    <col min="4" max="4" width="20.7109375" customWidth="1"/>
    <col min="6" max="6" width="13.5703125" customWidth="1"/>
    <col min="7" max="7" width="25" customWidth="1"/>
  </cols>
  <sheetData>
    <row r="7" spans="1:4" x14ac:dyDescent="0.2">
      <c r="A7" s="3" t="s">
        <v>6</v>
      </c>
      <c r="B7" t="s">
        <v>15</v>
      </c>
      <c r="C7" s="5" t="s">
        <v>13</v>
      </c>
      <c r="D7" s="5" t="s">
        <v>14</v>
      </c>
    </row>
    <row r="8" spans="1:4" x14ac:dyDescent="0.2">
      <c r="A8" s="3">
        <v>-6.5</v>
      </c>
      <c r="B8">
        <v>1</v>
      </c>
      <c r="C8">
        <v>6.1210000000000004</v>
      </c>
      <c r="D8">
        <v>6.3390000000000004</v>
      </c>
    </row>
    <row r="9" spans="1:4" x14ac:dyDescent="0.2">
      <c r="A9" s="3">
        <v>6.5</v>
      </c>
      <c r="B9">
        <v>14</v>
      </c>
      <c r="C9">
        <v>6.4349999999999996</v>
      </c>
      <c r="D9" s="6">
        <v>6.4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C1" workbookViewId="0">
      <selection activeCell="H38" sqref="H38"/>
    </sheetView>
  </sheetViews>
  <sheetFormatPr defaultRowHeight="12.75" x14ac:dyDescent="0.2"/>
  <cols>
    <col min="3" max="3" width="14.42578125" customWidth="1"/>
    <col min="4" max="4" width="13.85546875" customWidth="1"/>
    <col min="6" max="6" width="13.5703125" customWidth="1"/>
    <col min="7" max="7" width="25" customWidth="1"/>
  </cols>
  <sheetData>
    <row r="1" spans="1:11" x14ac:dyDescent="0.2">
      <c r="A1" s="3" t="s">
        <v>0</v>
      </c>
      <c r="B1" s="3" t="s">
        <v>1</v>
      </c>
      <c r="C1" s="3"/>
      <c r="D1" s="3" t="s">
        <v>9</v>
      </c>
      <c r="E1" s="3"/>
      <c r="F1" s="3"/>
      <c r="G1" s="3" t="s">
        <v>10</v>
      </c>
    </row>
    <row r="2" spans="1:11" x14ac:dyDescent="0.2">
      <c r="A2" s="3">
        <v>6.3236309999999998</v>
      </c>
      <c r="B2" s="3">
        <v>1.4420000000000001E-2</v>
      </c>
      <c r="C2" s="3"/>
      <c r="D2" s="3">
        <v>-4.5579000000000001E-2</v>
      </c>
      <c r="E2" s="3"/>
      <c r="F2" s="3"/>
      <c r="G2" s="3">
        <v>9.7219999999999997E-3</v>
      </c>
    </row>
    <row r="3" spans="1:11" x14ac:dyDescent="0.2">
      <c r="C3" t="s">
        <v>11</v>
      </c>
      <c r="D3">
        <f xml:space="preserve"> ($D$2*1.002)</f>
        <v>-4.5670158000000002E-2</v>
      </c>
      <c r="F3" t="s">
        <v>11</v>
      </c>
      <c r="G3">
        <f>$G$2*1.002</f>
        <v>9.7414440000000001E-3</v>
      </c>
    </row>
    <row r="4" spans="1:11" x14ac:dyDescent="0.2">
      <c r="C4" t="s">
        <v>12</v>
      </c>
      <c r="D4">
        <f xml:space="preserve"> ($D$2*-1.002)</f>
        <v>4.5670158000000002E-2</v>
      </c>
      <c r="F4" t="s">
        <v>12</v>
      </c>
      <c r="G4">
        <f>$G$2*-1.002</f>
        <v>-9.7414440000000001E-3</v>
      </c>
    </row>
    <row r="7" spans="1:11" x14ac:dyDescent="0.2">
      <c r="C7" s="5" t="s">
        <v>13</v>
      </c>
      <c r="D7" s="5" t="s">
        <v>14</v>
      </c>
      <c r="G7" s="3" t="s">
        <v>6</v>
      </c>
      <c r="I7">
        <v>-5.966367419</v>
      </c>
      <c r="J7">
        <v>6.3051245810000003</v>
      </c>
      <c r="K7">
        <f>SUM(I7:J7)</f>
        <v>0.33875716200000028</v>
      </c>
    </row>
    <row r="8" spans="1:11" x14ac:dyDescent="0.2">
      <c r="C8">
        <f>$A$2+($B$2*$G8)+$D$3+($G$3*$G8)</f>
        <v>6.120911456</v>
      </c>
      <c r="D8">
        <f t="shared" ref="D8:D21" si="0">$A$2+($B$2*$G8)+$D$4+($G$4*$G8)</f>
        <v>6.3388905439999998</v>
      </c>
      <c r="G8" s="3">
        <v>-6.5</v>
      </c>
      <c r="I8">
        <v>5.9901454250000006</v>
      </c>
      <c r="J8">
        <v>6.3198785749999997</v>
      </c>
    </row>
    <row r="9" spans="1:11" x14ac:dyDescent="0.2">
      <c r="C9">
        <f t="shared" ref="C9:C21" si="1">$A$2+($B$2*$G9)+$D$3+($G$3*$G9)</f>
        <v>6.1450728999999988</v>
      </c>
      <c r="D9">
        <f t="shared" si="0"/>
        <v>6.3435690999999998</v>
      </c>
      <c r="G9" s="3">
        <v>-5.5</v>
      </c>
      <c r="I9">
        <v>6.0139234310000003</v>
      </c>
      <c r="J9">
        <v>6.334632569</v>
      </c>
    </row>
    <row r="10" spans="1:11" x14ac:dyDescent="0.2">
      <c r="C10">
        <f t="shared" si="1"/>
        <v>6.1692343439999995</v>
      </c>
      <c r="D10">
        <f t="shared" si="0"/>
        <v>6.3482476559999998</v>
      </c>
      <c r="G10" s="3">
        <v>-4.5</v>
      </c>
      <c r="I10">
        <v>6.0377014369999999</v>
      </c>
      <c r="J10">
        <v>6.3493865630000004</v>
      </c>
    </row>
    <row r="11" spans="1:11" x14ac:dyDescent="0.2">
      <c r="C11">
        <f t="shared" si="1"/>
        <v>6.1933957880000001</v>
      </c>
      <c r="D11">
        <f t="shared" si="0"/>
        <v>6.3529262119999999</v>
      </c>
      <c r="G11" s="3">
        <v>-3.5</v>
      </c>
      <c r="I11">
        <v>6.0614794430000005</v>
      </c>
      <c r="J11">
        <v>6.3641405569999998</v>
      </c>
    </row>
    <row r="12" spans="1:11" x14ac:dyDescent="0.2">
      <c r="C12">
        <f t="shared" si="1"/>
        <v>6.217557231999999</v>
      </c>
      <c r="D12">
        <f t="shared" si="0"/>
        <v>6.3576047679999999</v>
      </c>
      <c r="G12" s="3">
        <v>-2.5</v>
      </c>
      <c r="I12">
        <v>6.0852574490000002</v>
      </c>
      <c r="J12">
        <v>6.3788945510000001</v>
      </c>
    </row>
    <row r="13" spans="1:11" x14ac:dyDescent="0.2">
      <c r="C13">
        <f t="shared" si="1"/>
        <v>6.2417186759999996</v>
      </c>
      <c r="D13">
        <f t="shared" si="0"/>
        <v>6.3622833239999999</v>
      </c>
      <c r="G13" s="3">
        <v>-1.5</v>
      </c>
      <c r="I13">
        <v>6.1090354549999999</v>
      </c>
      <c r="J13">
        <v>6.3936485450000005</v>
      </c>
    </row>
    <row r="14" spans="1:11" x14ac:dyDescent="0.2">
      <c r="C14">
        <f t="shared" si="1"/>
        <v>6.2658801200000003</v>
      </c>
      <c r="D14">
        <f t="shared" si="0"/>
        <v>6.3669618799999999</v>
      </c>
      <c r="G14" s="3">
        <v>-0.5</v>
      </c>
      <c r="I14">
        <v>6.1328134610000005</v>
      </c>
      <c r="J14">
        <v>6.4084025389999999</v>
      </c>
    </row>
    <row r="15" spans="1:11" x14ac:dyDescent="0.2">
      <c r="C15">
        <f t="shared" si="1"/>
        <v>6.2900415639999991</v>
      </c>
      <c r="D15">
        <f t="shared" si="0"/>
        <v>6.3716404359999999</v>
      </c>
      <c r="G15" s="3">
        <v>0.5</v>
      </c>
      <c r="I15">
        <v>6.1565914670000002</v>
      </c>
      <c r="J15">
        <v>6.4231565330000002</v>
      </c>
    </row>
    <row r="16" spans="1:11" x14ac:dyDescent="0.2">
      <c r="C16">
        <f t="shared" si="1"/>
        <v>6.3142030079999998</v>
      </c>
      <c r="D16">
        <f t="shared" si="0"/>
        <v>6.3763189919999999</v>
      </c>
      <c r="G16" s="3">
        <v>1.5</v>
      </c>
      <c r="I16">
        <v>6.1803694729999998</v>
      </c>
      <c r="J16">
        <v>6.4379105270000005</v>
      </c>
    </row>
    <row r="17" spans="3:11" x14ac:dyDescent="0.2">
      <c r="C17">
        <f t="shared" si="1"/>
        <v>6.3383644520000004</v>
      </c>
      <c r="D17">
        <f t="shared" si="0"/>
        <v>6.3809975479999999</v>
      </c>
      <c r="G17" s="3">
        <v>2.5</v>
      </c>
      <c r="I17">
        <v>6.2041474790000004</v>
      </c>
      <c r="J17">
        <v>6.452664521</v>
      </c>
    </row>
    <row r="18" spans="3:11" x14ac:dyDescent="0.2">
      <c r="C18">
        <f t="shared" si="1"/>
        <v>6.3625258959999993</v>
      </c>
      <c r="D18">
        <f t="shared" si="0"/>
        <v>6.3856761039999999</v>
      </c>
      <c r="G18" s="3">
        <v>3.5</v>
      </c>
      <c r="I18">
        <v>6.2279254850000001</v>
      </c>
      <c r="J18">
        <v>6.4674185150000003</v>
      </c>
    </row>
    <row r="19" spans="3:11" x14ac:dyDescent="0.2">
      <c r="C19">
        <f t="shared" si="1"/>
        <v>6.3866873399999999</v>
      </c>
      <c r="D19">
        <f t="shared" si="0"/>
        <v>6.3903546599999999</v>
      </c>
      <c r="G19" s="3">
        <v>4.5</v>
      </c>
      <c r="I19">
        <v>6.2517034909999998</v>
      </c>
      <c r="J19">
        <v>6.4821725090000006</v>
      </c>
    </row>
    <row r="20" spans="3:11" x14ac:dyDescent="0.2">
      <c r="C20">
        <f t="shared" si="1"/>
        <v>6.4108487840000006</v>
      </c>
      <c r="D20">
        <f t="shared" si="0"/>
        <v>6.3950332159999999</v>
      </c>
      <c r="G20" s="3">
        <v>5.5</v>
      </c>
      <c r="I20">
        <v>-6.2754814970000004</v>
      </c>
      <c r="J20">
        <v>6.4969265030000001</v>
      </c>
      <c r="K20">
        <f>SUM(I20:J20)</f>
        <v>0.22144500599999972</v>
      </c>
    </row>
    <row r="21" spans="3:11" x14ac:dyDescent="0.2">
      <c r="C21">
        <f t="shared" si="1"/>
        <v>6.4350102279999994</v>
      </c>
      <c r="D21">
        <f t="shared" si="0"/>
        <v>6.3997117719999999</v>
      </c>
      <c r="G21" s="3">
        <v>6.5</v>
      </c>
      <c r="I21">
        <v>-6.1379999999999999</v>
      </c>
      <c r="J21">
        <v>6.3360000000000003</v>
      </c>
      <c r="K21">
        <f>SUM(I21:J21)</f>
        <v>0.1980000000000004</v>
      </c>
    </row>
    <row r="22" spans="3:11" x14ac:dyDescent="0.2">
      <c r="I22">
        <v>-6.3220000000000001</v>
      </c>
      <c r="J22">
        <v>6.4989999999999997</v>
      </c>
      <c r="K22">
        <f>SUM(I22:J22)</f>
        <v>0.1769999999999996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R36" sqref="R36"/>
    </sheetView>
  </sheetViews>
  <sheetFormatPr defaultRowHeight="12.75" x14ac:dyDescent="0.2"/>
  <cols>
    <col min="4" max="4" width="13.85546875" customWidth="1"/>
    <col min="7" max="7" width="12.7109375" customWidth="1"/>
  </cols>
  <sheetData>
    <row r="1" spans="1:7" x14ac:dyDescent="0.2">
      <c r="A1" s="3" t="s">
        <v>0</v>
      </c>
      <c r="B1" s="3" t="s">
        <v>1</v>
      </c>
      <c r="C1" s="3"/>
      <c r="D1" s="3" t="s">
        <v>2</v>
      </c>
      <c r="E1" s="3"/>
      <c r="F1" s="3"/>
      <c r="G1" s="3" t="s">
        <v>3</v>
      </c>
    </row>
    <row r="2" spans="1:7" x14ac:dyDescent="0.2">
      <c r="A2" s="3">
        <v>6.32</v>
      </c>
      <c r="B2" s="3">
        <v>1.452E-2</v>
      </c>
      <c r="C2" s="3"/>
      <c r="D2" s="3">
        <v>-6.4600000000000005E-2</v>
      </c>
      <c r="E2" s="3"/>
      <c r="F2" s="3"/>
      <c r="G2" s="3">
        <v>4.6649999999999999E-3</v>
      </c>
    </row>
    <row r="3" spans="1:7" x14ac:dyDescent="0.2">
      <c r="C3" t="s">
        <v>4</v>
      </c>
      <c r="D3">
        <f xml:space="preserve"> ($D$2*-1)</f>
        <v>6.4600000000000005E-2</v>
      </c>
      <c r="E3" t="s">
        <v>4</v>
      </c>
      <c r="G3">
        <f>($G$2*-1)</f>
        <v>-4.6649999999999999E-3</v>
      </c>
    </row>
    <row r="4" spans="1:7" x14ac:dyDescent="0.2">
      <c r="C4" t="s">
        <v>5</v>
      </c>
      <c r="D4">
        <f xml:space="preserve"> ($D$2*1)</f>
        <v>-6.4600000000000005E-2</v>
      </c>
      <c r="E4" t="s">
        <v>5</v>
      </c>
      <c r="G4">
        <f>($G$2*1)</f>
        <v>4.6649999999999999E-3</v>
      </c>
    </row>
    <row r="7" spans="1:7" x14ac:dyDescent="0.2">
      <c r="C7" s="1" t="s">
        <v>7</v>
      </c>
      <c r="D7" s="1" t="s">
        <v>8</v>
      </c>
      <c r="E7" s="1"/>
      <c r="F7" s="1"/>
      <c r="G7" s="4" t="s">
        <v>6</v>
      </c>
    </row>
    <row r="8" spans="1:7" x14ac:dyDescent="0.2">
      <c r="C8" s="2">
        <f t="shared" ref="C8:C21" si="0">$A$2+($B$2*$G8)+$D$3+($G$3*$G8)</f>
        <v>6.3205425000000002</v>
      </c>
      <c r="D8" s="2">
        <f t="shared" ref="D8:D21" si="1">$A$2+($B$2*$G8)+$D$4+($G$4*$G8)</f>
        <v>6.1306975000000001</v>
      </c>
      <c r="G8" s="3">
        <v>-6.5</v>
      </c>
    </row>
    <row r="9" spans="1:7" x14ac:dyDescent="0.2">
      <c r="C9" s="2">
        <f t="shared" si="0"/>
        <v>6.330397500000001</v>
      </c>
      <c r="D9" s="2">
        <f t="shared" si="1"/>
        <v>6.1498824999999995</v>
      </c>
      <c r="G9" s="3">
        <v>-5.5</v>
      </c>
    </row>
    <row r="10" spans="1:7" x14ac:dyDescent="0.2">
      <c r="C10" s="2">
        <f t="shared" si="0"/>
        <v>6.340252500000001</v>
      </c>
      <c r="D10" s="2">
        <f t="shared" si="1"/>
        <v>6.1690674999999997</v>
      </c>
      <c r="G10" s="3">
        <v>-4.5</v>
      </c>
    </row>
    <row r="11" spans="1:7" x14ac:dyDescent="0.2">
      <c r="C11" s="2">
        <f t="shared" si="0"/>
        <v>6.3501075000000009</v>
      </c>
      <c r="D11" s="2">
        <f t="shared" si="1"/>
        <v>6.1882524999999999</v>
      </c>
      <c r="G11" s="3">
        <v>-3.5</v>
      </c>
    </row>
    <row r="12" spans="1:7" x14ac:dyDescent="0.2">
      <c r="C12" s="2">
        <f t="shared" si="0"/>
        <v>6.3599625000000009</v>
      </c>
      <c r="D12" s="2">
        <f t="shared" si="1"/>
        <v>6.2074375000000002</v>
      </c>
      <c r="G12" s="3">
        <v>-2.5</v>
      </c>
    </row>
    <row r="13" spans="1:7" x14ac:dyDescent="0.2">
      <c r="C13" s="2">
        <f t="shared" si="0"/>
        <v>6.3698175000000008</v>
      </c>
      <c r="D13" s="2">
        <f t="shared" si="1"/>
        <v>6.2266225000000004</v>
      </c>
      <c r="G13" s="3">
        <v>-1.5</v>
      </c>
    </row>
    <row r="14" spans="1:7" x14ac:dyDescent="0.2">
      <c r="C14" s="2">
        <f t="shared" si="0"/>
        <v>6.3796725000000007</v>
      </c>
      <c r="D14" s="2">
        <f t="shared" si="1"/>
        <v>6.2458075000000006</v>
      </c>
      <c r="G14" s="3">
        <v>-0.5</v>
      </c>
    </row>
    <row r="15" spans="1:7" x14ac:dyDescent="0.2">
      <c r="C15" s="2">
        <f t="shared" si="0"/>
        <v>6.3895275000000007</v>
      </c>
      <c r="D15" s="2">
        <f t="shared" si="1"/>
        <v>6.2649924999999991</v>
      </c>
      <c r="G15" s="3">
        <v>0.5</v>
      </c>
    </row>
    <row r="16" spans="1:7" x14ac:dyDescent="0.2">
      <c r="C16" s="2">
        <f t="shared" si="0"/>
        <v>6.3993825000000006</v>
      </c>
      <c r="D16" s="2">
        <f t="shared" si="1"/>
        <v>6.2841774999999993</v>
      </c>
      <c r="G16" s="3">
        <v>1.5</v>
      </c>
    </row>
    <row r="17" spans="3:7" x14ac:dyDescent="0.2">
      <c r="C17" s="2">
        <f t="shared" si="0"/>
        <v>6.4092375000000006</v>
      </c>
      <c r="D17" s="2">
        <f t="shared" si="1"/>
        <v>6.3033624999999995</v>
      </c>
      <c r="G17" s="3">
        <v>2.5</v>
      </c>
    </row>
    <row r="18" spans="3:7" x14ac:dyDescent="0.2">
      <c r="C18" s="2">
        <f t="shared" si="0"/>
        <v>6.4190925000000005</v>
      </c>
      <c r="D18" s="2">
        <f t="shared" si="1"/>
        <v>6.3225474999999998</v>
      </c>
      <c r="G18" s="3">
        <v>3.5</v>
      </c>
    </row>
    <row r="19" spans="3:7" x14ac:dyDescent="0.2">
      <c r="C19" s="2">
        <f t="shared" si="0"/>
        <v>6.4289475000000005</v>
      </c>
      <c r="D19" s="2">
        <f t="shared" si="1"/>
        <v>6.3417325</v>
      </c>
      <c r="G19" s="3">
        <v>4.5</v>
      </c>
    </row>
    <row r="20" spans="3:7" x14ac:dyDescent="0.2">
      <c r="C20" s="2">
        <f t="shared" si="0"/>
        <v>6.4388025000000004</v>
      </c>
      <c r="D20" s="2">
        <f t="shared" si="1"/>
        <v>6.3609175000000002</v>
      </c>
      <c r="G20" s="3">
        <v>5.5</v>
      </c>
    </row>
    <row r="21" spans="3:7" x14ac:dyDescent="0.2">
      <c r="C21" s="2">
        <f t="shared" si="0"/>
        <v>6.4486575000000013</v>
      </c>
      <c r="D21" s="2">
        <f t="shared" si="1"/>
        <v>6.3801024999999996</v>
      </c>
      <c r="G21" s="3">
        <v>6.5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Attachment by Time Emmeans</vt:lpstr>
      <vt:lpstr>Attachment by Time Formulas</vt:lpstr>
      <vt:lpstr>gender x time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dkenny</dc:creator>
  <cp:lastModifiedBy>Randi</cp:lastModifiedBy>
  <cp:lastPrinted>2015-06-07T18:48:43Z</cp:lastPrinted>
  <dcterms:created xsi:type="dcterms:W3CDTF">1996-10-14T23:33:28Z</dcterms:created>
  <dcterms:modified xsi:type="dcterms:W3CDTF">2016-05-25T20:37:03Z</dcterms:modified>
</cp:coreProperties>
</file>