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136FE839-9B02-4DE7-B8E4-DE271287B7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PIO" sheetId="7" r:id="rId1"/>
    <sheet name="Options" sheetId="8" r:id="rId2"/>
  </sheets>
  <definedNames>
    <definedName name="_xlnm._FilterDatabase" localSheetId="0" hidden="1">GPIO!$A$1:$O$10</definedName>
    <definedName name="AltFn">Options!$K$2:$K$10</definedName>
    <definedName name="Mode">Options!$A$2:$A$5</definedName>
    <definedName name="OutputInit">Options!$I$2:$I$4</definedName>
    <definedName name="OutputSpeed">Options!$E$2:$E$6</definedName>
    <definedName name="OutputType">Options!$C$2:$C$4</definedName>
    <definedName name="Pull">Options!$G$2:$G$4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7" l="1"/>
  <c r="S4" i="7"/>
  <c r="Q4" i="7"/>
  <c r="O4" i="7"/>
  <c r="M4" i="7"/>
  <c r="K4" i="7"/>
  <c r="I4" i="7"/>
  <c r="G4" i="7"/>
  <c r="E4" i="7"/>
  <c r="U3" i="7"/>
  <c r="S3" i="7"/>
  <c r="Q3" i="7"/>
  <c r="O3" i="7"/>
  <c r="M3" i="7"/>
  <c r="K3" i="7"/>
  <c r="I3" i="7"/>
  <c r="G3" i="7"/>
  <c r="E3" i="7"/>
  <c r="U2" i="7"/>
  <c r="S2" i="7"/>
  <c r="Q2" i="7"/>
  <c r="O2" i="7"/>
  <c r="M2" i="7"/>
  <c r="K2" i="7"/>
  <c r="I2" i="7"/>
  <c r="G2" i="7"/>
  <c r="E2" i="7"/>
  <c r="S6" i="7"/>
  <c r="U6" i="7"/>
  <c r="Q6" i="7"/>
  <c r="O6" i="7"/>
  <c r="M6" i="7"/>
  <c r="K6" i="7"/>
  <c r="I6" i="7"/>
  <c r="G6" i="7"/>
  <c r="E6" i="7"/>
  <c r="S5" i="7"/>
  <c r="U5" i="7"/>
  <c r="Q5" i="7"/>
  <c r="O5" i="7"/>
  <c r="M5" i="7"/>
  <c r="K5" i="7"/>
  <c r="I5" i="7"/>
  <c r="G5" i="7"/>
  <c r="E5" i="7"/>
  <c r="S10" i="7" l="1"/>
  <c r="S7" i="7"/>
  <c r="S8" i="7"/>
  <c r="U10" i="7" l="1"/>
  <c r="U7" i="7"/>
  <c r="U8" i="7"/>
  <c r="Q10" i="7"/>
  <c r="Q7" i="7"/>
  <c r="Q8" i="7"/>
  <c r="O10" i="7"/>
  <c r="O7" i="7"/>
  <c r="O8" i="7"/>
  <c r="M10" i="7"/>
  <c r="M7" i="7"/>
  <c r="M8" i="7"/>
  <c r="K10" i="7"/>
  <c r="K7" i="7"/>
  <c r="K8" i="7"/>
  <c r="I10" i="7"/>
  <c r="I7" i="7"/>
  <c r="I8" i="7"/>
  <c r="G10" i="7"/>
  <c r="G7" i="7"/>
  <c r="G8" i="7"/>
  <c r="E10" i="7"/>
  <c r="E7" i="7"/>
  <c r="E8" i="7"/>
</calcChain>
</file>

<file path=xl/sharedStrings.xml><?xml version="1.0" encoding="utf-8"?>
<sst xmlns="http://schemas.openxmlformats.org/spreadsheetml/2006/main" count="109" uniqueCount="49">
  <si>
    <t>Mode</t>
  </si>
  <si>
    <t>PX_GPIO_MODE_IN</t>
  </si>
  <si>
    <t>PX_GPIO_MODE_OUT</t>
  </si>
  <si>
    <t>OutputType</t>
  </si>
  <si>
    <t>OutputSpeed</t>
  </si>
  <si>
    <t>Pull</t>
  </si>
  <si>
    <t>PX_GPIO_PULL_UP</t>
  </si>
  <si>
    <t>OutputInit</t>
  </si>
  <si>
    <t>AltFn</t>
  </si>
  <si>
    <t>Name</t>
  </si>
  <si>
    <t>Port</t>
  </si>
  <si>
    <t>Pin</t>
  </si>
  <si>
    <t>A</t>
  </si>
  <si>
    <t>PX_GPIO_MODE_AF</t>
  </si>
  <si>
    <t>PX_GPIO_MODE_ANA</t>
  </si>
  <si>
    <t>PX_GPIO_OTYPE_NA</t>
  </si>
  <si>
    <t>PX_GPIO_OTYPE_PP</t>
  </si>
  <si>
    <t>PX_GPIO_OTYPE_OD</t>
  </si>
  <si>
    <t>PX_GPIO_OSPEED_NA</t>
  </si>
  <si>
    <t>PX_GPIO_OSPEED_LO</t>
  </si>
  <si>
    <t>PX_GPIO_OSPEED_HI</t>
  </si>
  <si>
    <t>PX_GPIO_OSPEED_VH</t>
  </si>
  <si>
    <t>PX_GPIO_OSPEED_MD</t>
  </si>
  <si>
    <t>PX_GPIO_PULL_NO</t>
  </si>
  <si>
    <t>PX_GPIO_PULL_DN</t>
  </si>
  <si>
    <t>PX_GPIO_OUT_INIT_NA</t>
  </si>
  <si>
    <t>PX_GPIO_OUT_INIT_LO</t>
  </si>
  <si>
    <t>PX_GPIO_OUT_INIT_HI</t>
  </si>
  <si>
    <t>PX_GPIO_AF_NA</t>
  </si>
  <si>
    <t>PX_GPIO_AF_0</t>
  </si>
  <si>
    <t>PX_GPIO_AF_1</t>
  </si>
  <si>
    <t>PX_GPIO_AF_2</t>
  </si>
  <si>
    <t>PX_GPIO_AF_3</t>
  </si>
  <si>
    <t>PX_GPIO_AF_4</t>
  </si>
  <si>
    <t>PX_GPIO_AF_5</t>
  </si>
  <si>
    <t>PX_GPIO_AF_6</t>
  </si>
  <si>
    <t>PX_GPIO_AF_7</t>
  </si>
  <si>
    <t>PX_GPIO_UART2_TX</t>
  </si>
  <si>
    <t>PX_GPIO_UART2_RX</t>
  </si>
  <si>
    <t>PX_GPIO_SWDIO</t>
  </si>
  <si>
    <t>PX_GPIO_SWDCK</t>
  </si>
  <si>
    <t>Definitions</t>
  </si>
  <si>
    <t>Global variables</t>
  </si>
  <si>
    <t>Map</t>
  </si>
  <si>
    <t>PX_GPIO_LED</t>
  </si>
  <si>
    <t>B</t>
  </si>
  <si>
    <t>PX_GPIO_UART_DBG_TX</t>
  </si>
  <si>
    <t>PX_GPIO_UART_DBG_RX</t>
  </si>
  <si>
    <t>PX_GPIO_ADC_JOYSTICK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</si>
</sst>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8"/>
      <color rgb="FF1010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A82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2" borderId="3" xfId="0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</cellXfs>
  <cellStyles count="1">
    <cellStyle name="Normal" xfId="0" builtinId="0"/>
  </cellStyles>
  <dxfs count="18"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</dxfs>
  <tableStyles count="0" defaultTableStyle="TableStyleMedium2" defaultPivotStyle="PivotStyleMedium9"/>
  <colors>
    <mruColors>
      <color rgb="FF808080"/>
      <color rgb="FFFF00FF"/>
      <color rgb="FF0000FF"/>
      <color rgb="FF00FFFF"/>
      <color rgb="FF00FF00"/>
      <color rgb="FFFFFF00"/>
      <color rgb="FFFF0000"/>
      <color rgb="FF101010"/>
      <color rgb="FFC0A820"/>
      <color rgb="FFC0A0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A020"/>
  </sheetPr>
  <dimension ref="A1:U11"/>
  <sheetViews>
    <sheetView tabSelected="1" workbookViewId="0">
      <selection activeCell="A12" sqref="A12"/>
    </sheetView>
  </sheetViews>
  <sheetFormatPr defaultRowHeight="11.25" x14ac:dyDescent="0.2"/>
  <cols>
    <col min="1" max="1" width="18.7109375" style="3" customWidth="1"/>
    <col min="2" max="2" width="4.28515625" style="3" bestFit="1" customWidth="1"/>
    <col min="3" max="3" width="3.42578125" style="3" bestFit="1" customWidth="1"/>
    <col min="4" max="4" width="18.7109375" style="3" customWidth="1"/>
    <col min="5" max="5" width="2.7109375" style="3" customWidth="1"/>
    <col min="6" max="6" width="18.7109375" style="3" customWidth="1"/>
    <col min="7" max="7" width="2.7109375" style="3" customWidth="1"/>
    <col min="8" max="8" width="18.7109375" style="3" customWidth="1"/>
    <col min="9" max="9" width="2.7109375" style="3" customWidth="1"/>
    <col min="10" max="10" width="18.7109375" style="3" customWidth="1"/>
    <col min="11" max="11" width="2.7109375" style="3" customWidth="1"/>
    <col min="12" max="12" width="18.7109375" style="3" customWidth="1"/>
    <col min="13" max="13" width="2.7109375" style="3" customWidth="1"/>
    <col min="14" max="14" width="18.7109375" style="3" customWidth="1"/>
    <col min="15" max="16" width="2.7109375" style="3" customWidth="1"/>
    <col min="17" max="17" width="129.42578125" style="3" bestFit="1" customWidth="1"/>
    <col min="18" max="18" width="2.7109375" style="3" customWidth="1"/>
    <col min="19" max="19" width="32.28515625" style="3" bestFit="1" customWidth="1"/>
    <col min="20" max="20" width="2.7109375" style="3" customWidth="1"/>
    <col min="21" max="21" width="53.5703125" style="3" bestFit="1" customWidth="1"/>
    <col min="22" max="16384" width="9.140625" style="3"/>
  </cols>
  <sheetData>
    <row r="1" spans="1:21" x14ac:dyDescent="0.2">
      <c r="A1" s="1" t="s">
        <v>9</v>
      </c>
      <c r="B1" s="1" t="s">
        <v>10</v>
      </c>
      <c r="C1" s="1" t="s">
        <v>11</v>
      </c>
      <c r="D1" s="1" t="s">
        <v>0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  <c r="L1" s="1" t="s">
        <v>7</v>
      </c>
      <c r="M1" s="1"/>
      <c r="N1" s="1" t="s">
        <v>8</v>
      </c>
      <c r="O1" s="1"/>
      <c r="P1" s="2"/>
      <c r="Q1" s="1" t="s">
        <v>41</v>
      </c>
      <c r="S1" s="1" t="s">
        <v>43</v>
      </c>
      <c r="U1" s="1" t="s">
        <v>42</v>
      </c>
    </row>
    <row r="2" spans="1:21" x14ac:dyDescent="0.2">
      <c r="A2" s="4" t="s">
        <v>37</v>
      </c>
      <c r="B2" s="4" t="s">
        <v>12</v>
      </c>
      <c r="C2" s="4">
        <v>2</v>
      </c>
      <c r="D2" s="4" t="s">
        <v>13</v>
      </c>
      <c r="E2" s="7">
        <f>VLOOKUP(D2,Options!A$2:B$100,2,FALSE)</f>
        <v>3</v>
      </c>
      <c r="F2" s="5" t="s">
        <v>16</v>
      </c>
      <c r="G2" s="7">
        <f>VLOOKUP(F2,Options!C$2:D$100,2,FALSE)</f>
        <v>2</v>
      </c>
      <c r="H2" s="5" t="s">
        <v>19</v>
      </c>
      <c r="I2" s="7">
        <f>VLOOKUP(H2,Options!E$2:F$100,2,FALSE)</f>
        <v>2</v>
      </c>
      <c r="J2" s="5" t="s">
        <v>23</v>
      </c>
      <c r="K2" s="7">
        <f>VLOOKUP(J2,Options!G$2:H$100,2,FALSE)</f>
        <v>1</v>
      </c>
      <c r="L2" s="4" t="s">
        <v>27</v>
      </c>
      <c r="M2" s="7">
        <f>VLOOKUP(L2,Options!I$2:J$100,2,FALSE)</f>
        <v>3</v>
      </c>
      <c r="N2" s="4" t="s">
        <v>30</v>
      </c>
      <c r="O2" s="7">
        <f>VLOOKUP(N2,Options!K$2:L$100,2,FALSE)</f>
        <v>3</v>
      </c>
      <c r="P2" s="2"/>
      <c r="Q2" s="3" t="str">
        <f t="shared" ref="Q2:Q8" si="0">CONCATENATE("#define ",$A2," PX_GPIO(",$B2,", ",$C2,", ",$D2,", ",$F2,", ",$H2,", ",$J2,", ",$L2,", ",$N2,")")</f>
        <v>#define PX_GPIO_UART2_TX PX_GPIO(A, 2, PX_GPIO_MODE_AF, PX_GPIO_OTYPE_PP, PX_GPIO_OSPEED_LO, PX_GPIO_PULL_NO, PX_GPIO_OUT_INIT_HI, PX_GPIO_AF_1)</v>
      </c>
      <c r="S2" s="3" t="str">
        <f t="shared" ref="S2:S8" si="1">CONCATENATE("#define PX_GPIO_",$B2,$C2," ",$A2)</f>
        <v>#define PX_GPIO_A2 PX_GPIO_UART2_TX</v>
      </c>
      <c r="U2" s="3" t="str">
        <f t="shared" ref="U2:U8" si="2">CONCATENATE("static const px_gpio_handle_t ",LOWER($A2)," = {",$A2,"};")</f>
        <v>static const px_gpio_handle_t px_gpio_uart2_tx = {PX_GPIO_UART2_TX};</v>
      </c>
    </row>
    <row r="3" spans="1:21" x14ac:dyDescent="0.2">
      <c r="A3" s="4" t="s">
        <v>38</v>
      </c>
      <c r="B3" s="4" t="s">
        <v>12</v>
      </c>
      <c r="C3" s="4">
        <v>3</v>
      </c>
      <c r="D3" s="4" t="s">
        <v>13</v>
      </c>
      <c r="E3" s="7">
        <f>VLOOKUP(D3,Options!A$2:B$100,2,FALSE)</f>
        <v>3</v>
      </c>
      <c r="F3" s="5" t="s">
        <v>15</v>
      </c>
      <c r="G3" s="7">
        <f>VLOOKUP(F3,Options!C$2:D$100,2,FALSE)</f>
        <v>1</v>
      </c>
      <c r="H3" s="5" t="s">
        <v>18</v>
      </c>
      <c r="I3" s="7">
        <f>VLOOKUP(H3,Options!E$2:F$100,2,FALSE)</f>
        <v>1</v>
      </c>
      <c r="J3" s="5" t="s">
        <v>6</v>
      </c>
      <c r="K3" s="7">
        <f>VLOOKUP(J3,Options!G$2:H$100,2,FALSE)</f>
        <v>2</v>
      </c>
      <c r="L3" s="4" t="s">
        <v>25</v>
      </c>
      <c r="M3" s="7">
        <f>VLOOKUP(L3,Options!I$2:J$100,2,FALSE)</f>
        <v>1</v>
      </c>
      <c r="N3" s="4" t="s">
        <v>30</v>
      </c>
      <c r="O3" s="7">
        <f>VLOOKUP(N3,Options!K$2:L$100,2,FALSE)</f>
        <v>3</v>
      </c>
      <c r="P3" s="2"/>
      <c r="Q3" s="3" t="str">
        <f t="shared" si="0"/>
        <v>#define PX_GPIO_UART2_RX PX_GPIO(A, 3, PX_GPIO_MODE_AF, PX_GPIO_OTYPE_NA, PX_GPIO_OSPEED_NA, PX_GPIO_PULL_UP, PX_GPIO_OUT_INIT_NA, PX_GPIO_AF_1)</v>
      </c>
      <c r="S3" s="3" t="str">
        <f t="shared" si="1"/>
        <v>#define PX_GPIO_A3 PX_GPIO_UART2_RX</v>
      </c>
      <c r="U3" s="3" t="str">
        <f t="shared" si="2"/>
        <v>static const px_gpio_handle_t px_gpio_uart2_rx = {PX_GPIO_UART2_RX};</v>
      </c>
    </row>
    <row r="4" spans="1:21" x14ac:dyDescent="0.2">
      <c r="A4" s="4" t="s">
        <v>48</v>
      </c>
      <c r="B4" s="4" t="s">
        <v>12</v>
      </c>
      <c r="C4" s="4">
        <v>8</v>
      </c>
      <c r="D4" s="4" t="s">
        <v>14</v>
      </c>
      <c r="E4" s="7">
        <f>VLOOKUP(D4,Options!A$2:B$100,2,FALSE)</f>
        <v>4</v>
      </c>
      <c r="F4" s="5" t="s">
        <v>15</v>
      </c>
      <c r="G4" s="7">
        <f>VLOOKUP(F4,Options!C$2:D$100,2,FALSE)</f>
        <v>1</v>
      </c>
      <c r="H4" s="5" t="s">
        <v>18</v>
      </c>
      <c r="I4" s="7">
        <f>VLOOKUP(H4,Options!E$2:F$100,2,FALSE)</f>
        <v>1</v>
      </c>
      <c r="J4" s="5" t="s">
        <v>23</v>
      </c>
      <c r="K4" s="7">
        <f>VLOOKUP(J4,Options!G$2:H$100,2,FALSE)</f>
        <v>1</v>
      </c>
      <c r="L4" s="4" t="s">
        <v>25</v>
      </c>
      <c r="M4" s="7">
        <f>VLOOKUP(L4,Options!I$2:J$100,2,FALSE)</f>
        <v>1</v>
      </c>
      <c r="N4" s="4" t="s">
        <v>28</v>
      </c>
      <c r="O4" s="7">
        <f>VLOOKUP(N4,Options!K$2:L$100,2,FALSE)</f>
        <v>1</v>
      </c>
      <c r="P4" s="2"/>
      <c r="Q4" s="3" t="str">
        <f t="shared" si="0"/>
        <v>#define PX_GPIO_ADC_JOYSTICK PX_GPIO(A, 8, PX_GPIO_MODE_ANA, PX_GPIO_OTYPE_NA, PX_GPIO_OSPEED_NA, PX_GPIO_PULL_NO, PX_GPIO_OUT_INIT_NA, PX_GPIO_AF_NA)</v>
      </c>
      <c r="S4" s="3" t="str">
        <f t="shared" si="1"/>
        <v>#define PX_GPIO_A8 PX_GPIO_ADC_JOYSTICK</v>
      </c>
      <c r="U4" s="3" t="str">
        <f t="shared" si="2"/>
        <v>static const px_gpio_handle_t px_gpio_adc_joystick = {PX_GPIO_ADC_JOYSTICK};</v>
      </c>
    </row>
    <row r="5" spans="1:21" x14ac:dyDescent="0.2">
      <c r="A5" s="4" t="s">
        <v>46</v>
      </c>
      <c r="B5" s="4" t="s">
        <v>12</v>
      </c>
      <c r="C5" s="4">
        <v>9</v>
      </c>
      <c r="D5" s="4" t="s">
        <v>13</v>
      </c>
      <c r="E5" s="7">
        <f>VLOOKUP(D5,Options!A$2:B$100,2,FALSE)</f>
        <v>3</v>
      </c>
      <c r="F5" s="5" t="s">
        <v>16</v>
      </c>
      <c r="G5" s="7">
        <f>VLOOKUP(F5,Options!C$2:D$100,2,FALSE)</f>
        <v>2</v>
      </c>
      <c r="H5" s="5" t="s">
        <v>19</v>
      </c>
      <c r="I5" s="7">
        <f>VLOOKUP(H5,Options!E$2:F$100,2,FALSE)</f>
        <v>2</v>
      </c>
      <c r="J5" s="5" t="s">
        <v>23</v>
      </c>
      <c r="K5" s="7">
        <f>VLOOKUP(J5,Options!G$2:H$100,2,FALSE)</f>
        <v>1</v>
      </c>
      <c r="L5" s="4" t="s">
        <v>27</v>
      </c>
      <c r="M5" s="7">
        <f>VLOOKUP(L5,Options!I$2:J$100,2,FALSE)</f>
        <v>3</v>
      </c>
      <c r="N5" s="4" t="s">
        <v>30</v>
      </c>
      <c r="O5" s="7">
        <f>VLOOKUP(N5,Options!K$2:L$100,2,FALSE)</f>
        <v>3</v>
      </c>
      <c r="P5" s="2"/>
      <c r="Q5" s="3" t="str">
        <f t="shared" si="0"/>
        <v>#define PX_GPIO_UART_DBG_TX PX_GPIO(A, 9, PX_GPIO_MODE_AF, PX_GPIO_OTYPE_PP, PX_GPIO_OSPEED_LO, PX_GPIO_PULL_NO, PX_GPIO_OUT_INIT_HI, PX_GPIO_AF_1)</v>
      </c>
      <c r="S5" s="3" t="str">
        <f t="shared" si="1"/>
        <v>#define PX_GPIO_A9 PX_GPIO_UART_DBG_TX</v>
      </c>
      <c r="U5" s="3" t="str">
        <f t="shared" si="2"/>
        <v>static const px_gpio_handle_t px_gpio_uart_dbg_tx = {PX_GPIO_UART_DBG_TX};</v>
      </c>
    </row>
    <row r="6" spans="1:21" x14ac:dyDescent="0.2">
      <c r="A6" s="4" t="s">
        <v>47</v>
      </c>
      <c r="B6" s="4" t="s">
        <v>12</v>
      </c>
      <c r="C6" s="4">
        <v>10</v>
      </c>
      <c r="D6" s="4" t="s">
        <v>13</v>
      </c>
      <c r="E6" s="7">
        <f>VLOOKUP(D6,Options!A$2:B$100,2,FALSE)</f>
        <v>3</v>
      </c>
      <c r="F6" s="5" t="s">
        <v>15</v>
      </c>
      <c r="G6" s="7">
        <f>VLOOKUP(F6,Options!C$2:D$100,2,FALSE)</f>
        <v>1</v>
      </c>
      <c r="H6" s="5" t="s">
        <v>18</v>
      </c>
      <c r="I6" s="7">
        <f>VLOOKUP(H6,Options!E$2:F$100,2,FALSE)</f>
        <v>1</v>
      </c>
      <c r="J6" s="5" t="s">
        <v>6</v>
      </c>
      <c r="K6" s="7">
        <f>VLOOKUP(J6,Options!G$2:H$100,2,FALSE)</f>
        <v>2</v>
      </c>
      <c r="L6" s="4" t="s">
        <v>25</v>
      </c>
      <c r="M6" s="7">
        <f>VLOOKUP(L6,Options!I$2:J$100,2,FALSE)</f>
        <v>1</v>
      </c>
      <c r="N6" s="4" t="s">
        <v>30</v>
      </c>
      <c r="O6" s="7">
        <f>VLOOKUP(N6,Options!K$2:L$100,2,FALSE)</f>
        <v>3</v>
      </c>
      <c r="P6" s="2"/>
      <c r="Q6" s="3" t="str">
        <f t="shared" si="0"/>
        <v>#define PX_GPIO_UART_DBG_RX PX_GPIO(A, 10, PX_GPIO_MODE_AF, PX_GPIO_OTYPE_NA, PX_GPIO_OSPEED_NA, PX_GPIO_PULL_UP, PX_GPIO_OUT_INIT_NA, PX_GPIO_AF_1)</v>
      </c>
      <c r="S6" s="3" t="str">
        <f t="shared" si="1"/>
        <v>#define PX_GPIO_A10 PX_GPIO_UART_DBG_RX</v>
      </c>
      <c r="U6" s="3" t="str">
        <f t="shared" si="2"/>
        <v>static const px_gpio_handle_t px_gpio_uart_dbg_rx = {PX_GPIO_UART_DBG_RX};</v>
      </c>
    </row>
    <row r="7" spans="1:21" x14ac:dyDescent="0.2">
      <c r="A7" s="4" t="s">
        <v>39</v>
      </c>
      <c r="B7" s="4" t="s">
        <v>12</v>
      </c>
      <c r="C7" s="4">
        <v>13</v>
      </c>
      <c r="D7" s="4" t="s">
        <v>13</v>
      </c>
      <c r="E7" s="7">
        <f>VLOOKUP(D7,Options!A$2:B$100,2,FALSE)</f>
        <v>3</v>
      </c>
      <c r="F7" s="5" t="s">
        <v>15</v>
      </c>
      <c r="G7" s="7">
        <f>VLOOKUP(F7,Options!C$2:D$100,2,FALSE)</f>
        <v>1</v>
      </c>
      <c r="H7" s="5" t="s">
        <v>20</v>
      </c>
      <c r="I7" s="7">
        <f>VLOOKUP(H7,Options!E$2:F$100,2,FALSE)</f>
        <v>4</v>
      </c>
      <c r="J7" s="5" t="s">
        <v>6</v>
      </c>
      <c r="K7" s="7">
        <f>VLOOKUP(J7,Options!G$2:H$100,2,FALSE)</f>
        <v>2</v>
      </c>
      <c r="L7" s="4" t="s">
        <v>25</v>
      </c>
      <c r="M7" s="7">
        <f>VLOOKUP(L7,Options!I$2:J$100,2,FALSE)</f>
        <v>1</v>
      </c>
      <c r="N7" s="4" t="s">
        <v>29</v>
      </c>
      <c r="O7" s="7">
        <f>VLOOKUP(N7,Options!K$2:L$100,2,FALSE)</f>
        <v>2</v>
      </c>
      <c r="P7" s="2"/>
      <c r="Q7" s="3" t="str">
        <f t="shared" si="0"/>
        <v>#define PX_GPIO_SWDIO PX_GPIO(A, 13, PX_GPIO_MODE_AF, PX_GPIO_OTYPE_NA, PX_GPIO_OSPEED_HI, PX_GPIO_PULL_UP, PX_GPIO_OUT_INIT_NA, PX_GPIO_AF_0)</v>
      </c>
      <c r="S7" s="3" t="str">
        <f t="shared" si="1"/>
        <v>#define PX_GPIO_A13 PX_GPIO_SWDIO</v>
      </c>
      <c r="U7" s="3" t="str">
        <f t="shared" si="2"/>
        <v>static const px_gpio_handle_t px_gpio_swdio = {PX_GPIO_SWDIO};</v>
      </c>
    </row>
    <row r="8" spans="1:21" x14ac:dyDescent="0.2">
      <c r="A8" s="4" t="s">
        <v>40</v>
      </c>
      <c r="B8" s="4" t="s">
        <v>12</v>
      </c>
      <c r="C8" s="4">
        <v>14</v>
      </c>
      <c r="D8" s="4" t="s">
        <v>13</v>
      </c>
      <c r="E8" s="7">
        <f>VLOOKUP(D8,Options!A$2:B$100,2,FALSE)</f>
        <v>3</v>
      </c>
      <c r="F8" s="5" t="s">
        <v>15</v>
      </c>
      <c r="G8" s="7">
        <f>VLOOKUP(F8,Options!C$2:D$100,2,FALSE)</f>
        <v>1</v>
      </c>
      <c r="H8" s="5" t="s">
        <v>18</v>
      </c>
      <c r="I8" s="7">
        <f>VLOOKUP(H8,Options!E$2:F$100,2,FALSE)</f>
        <v>1</v>
      </c>
      <c r="J8" s="5" t="s">
        <v>24</v>
      </c>
      <c r="K8" s="7">
        <f>VLOOKUP(J8,Options!G$2:H$100,2,FALSE)</f>
        <v>3</v>
      </c>
      <c r="L8" s="4" t="s">
        <v>25</v>
      </c>
      <c r="M8" s="7">
        <f>VLOOKUP(L8,Options!I$2:J$100,2,FALSE)</f>
        <v>1</v>
      </c>
      <c r="N8" s="4" t="s">
        <v>29</v>
      </c>
      <c r="O8" s="7">
        <f>VLOOKUP(N8,Options!K$2:L$100,2,FALSE)</f>
        <v>2</v>
      </c>
      <c r="P8" s="2"/>
      <c r="Q8" s="3" t="str">
        <f t="shared" si="0"/>
        <v>#define PX_GPIO_SWDCK PX_GPIO(A, 14, PX_GPIO_MODE_AF, PX_GPIO_OTYPE_NA, PX_GPIO_OSPEED_NA, PX_GPIO_PULL_DN, PX_GPIO_OUT_INIT_NA, PX_GPIO_AF_0)</v>
      </c>
      <c r="S8" s="3" t="str">
        <f t="shared" si="1"/>
        <v>#define PX_GPIO_A14 PX_GPIO_SWDCK</v>
      </c>
      <c r="U8" s="3" t="str">
        <f t="shared" si="2"/>
        <v>static const px_gpio_handle_t px_gpio_swdck = {PX_GPIO_SWDCK};</v>
      </c>
    </row>
    <row r="9" spans="1:21" x14ac:dyDescent="0.2">
      <c r="A9" s="9"/>
      <c r="B9" s="9"/>
      <c r="C9" s="9"/>
      <c r="D9" s="9"/>
      <c r="E9" s="10"/>
      <c r="F9" s="11"/>
      <c r="G9" s="10"/>
      <c r="H9" s="11"/>
      <c r="I9" s="10"/>
      <c r="J9" s="11"/>
      <c r="K9" s="10"/>
      <c r="L9" s="9"/>
      <c r="M9" s="10"/>
      <c r="N9" s="9"/>
      <c r="O9" s="10"/>
      <c r="P9" s="2"/>
    </row>
    <row r="10" spans="1:21" x14ac:dyDescent="0.2">
      <c r="A10" s="4" t="s">
        <v>44</v>
      </c>
      <c r="B10" s="4" t="s">
        <v>45</v>
      </c>
      <c r="C10" s="4">
        <v>6</v>
      </c>
      <c r="D10" s="4" t="s">
        <v>2</v>
      </c>
      <c r="E10" s="7">
        <f>VLOOKUP(D10,Options!A$2:B$100,2,FALSE)</f>
        <v>2</v>
      </c>
      <c r="F10" s="5" t="s">
        <v>16</v>
      </c>
      <c r="G10" s="7">
        <f>VLOOKUP(F10,Options!C$2:D$100,2,FALSE)</f>
        <v>2</v>
      </c>
      <c r="H10" s="5" t="s">
        <v>19</v>
      </c>
      <c r="I10" s="7">
        <f>VLOOKUP(H10,Options!E$2:F$100,2,FALSE)</f>
        <v>2</v>
      </c>
      <c r="J10" s="5" t="s">
        <v>23</v>
      </c>
      <c r="K10" s="7">
        <f>VLOOKUP(J10,Options!G$2:H$100,2,FALSE)</f>
        <v>1</v>
      </c>
      <c r="L10" s="4" t="s">
        <v>27</v>
      </c>
      <c r="M10" s="7">
        <f>VLOOKUP(L10,Options!I$2:J$100,2,FALSE)</f>
        <v>3</v>
      </c>
      <c r="N10" s="4" t="s">
        <v>28</v>
      </c>
      <c r="O10" s="7">
        <f>VLOOKUP(N10,Options!K$2:L$100,2,FALSE)</f>
        <v>1</v>
      </c>
      <c r="P10" s="2"/>
      <c r="Q10" s="3" t="str">
        <f>CONCATENATE("#define ",$A10," PX_GPIO(",$B10,", ",$C10,", ",$D10,", ",$F10,", ",$H10,", ",$J10,", ",$L10,", ",$N10,")")</f>
        <v>#define PX_GPIO_LED PX_GPIO(B, 6, PX_GPIO_MODE_OUT, PX_GPIO_OTYPE_PP, PX_GPIO_OSPEED_LO, PX_GPIO_PULL_NO, PX_GPIO_OUT_INIT_HI, PX_GPIO_AF_NA)</v>
      </c>
      <c r="S10" s="3" t="str">
        <f>CONCATENATE("#define PX_GPIO_",$B10,$C10," ",$A10)</f>
        <v>#define PX_GPIO_B6 PX_GPIO_LED</v>
      </c>
      <c r="U10" s="3" t="str">
        <f>CONCATENATE("static const px_gpio_handle_t ",LOWER($A10)," = {",$A10,"};")</f>
        <v>static const px_gpio_handle_t px_gpio_led = {PX_GPIO_LED};</v>
      </c>
    </row>
    <row r="11" spans="1:2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</sheetData>
  <conditionalFormatting sqref="E7:E10 G7:G10 I7:I10 K7:K10 M7:M10 O7:O10">
    <cfRule type="cellIs" dxfId="17" priority="111" operator="equal">
      <formula>4</formula>
    </cfRule>
    <cfRule type="cellIs" dxfId="16" priority="112" operator="equal">
      <formula>3</formula>
    </cfRule>
    <cfRule type="cellIs" dxfId="15" priority="113" operator="equal">
      <formula>2</formula>
    </cfRule>
    <cfRule type="cellIs" dxfId="14" priority="114" operator="equal">
      <formula>1</formula>
    </cfRule>
  </conditionalFormatting>
  <conditionalFormatting sqref="E7:E10 G7:G10 I7:I10 K7:K10 M7:M10 O7:O10">
    <cfRule type="cellIs" dxfId="13" priority="106" operator="equal">
      <formula>9</formula>
    </cfRule>
    <cfRule type="cellIs" dxfId="12" priority="107" operator="equal">
      <formula>8</formula>
    </cfRule>
    <cfRule type="cellIs" dxfId="11" priority="108" operator="equal">
      <formula>7</formula>
    </cfRule>
    <cfRule type="cellIs" dxfId="10" priority="109" operator="equal">
      <formula>6</formula>
    </cfRule>
    <cfRule type="cellIs" dxfId="9" priority="110" operator="equal">
      <formula>5</formula>
    </cfRule>
  </conditionalFormatting>
  <conditionalFormatting sqref="E2:E6 G2:G6 I2:I6 K2:K6 M2:M6 O2:O6">
    <cfRule type="cellIs" dxfId="8" priority="6" operator="equal">
      <formula>4</formula>
    </cfRule>
    <cfRule type="cellIs" dxfId="7" priority="7" operator="equal">
      <formula>3</formula>
    </cfRule>
    <cfRule type="cellIs" dxfId="6" priority="8" operator="equal">
      <formula>2</formula>
    </cfRule>
    <cfRule type="cellIs" dxfId="5" priority="9" operator="equal">
      <formula>1</formula>
    </cfRule>
  </conditionalFormatting>
  <conditionalFormatting sqref="E2:E6 G2:G6 I2:I6 K2:K6 M2:M6 O2:O6">
    <cfRule type="cellIs" dxfId="4" priority="1" operator="equal">
      <formula>9</formula>
    </cfRule>
    <cfRule type="cellIs" dxfId="3" priority="2" operator="equal">
      <formula>8</formula>
    </cfRule>
    <cfRule type="cellIs" dxfId="2" priority="3" operator="equal">
      <formula>7</formula>
    </cfRule>
    <cfRule type="cellIs" dxfId="1" priority="4" operator="equal">
      <formula>6</formula>
    </cfRule>
    <cfRule type="cellIs" dxfId="0" priority="5" operator="equal">
      <formula>5</formula>
    </cfRule>
  </conditionalFormatting>
  <dataValidations count="6">
    <dataValidation type="list" allowBlank="1" showInputMessage="1" showErrorMessage="1" sqref="D2:D10" xr:uid="{00000000-0002-0000-0000-000000000000}">
      <formula1>Mode</formula1>
    </dataValidation>
    <dataValidation type="list" allowBlank="1" showInputMessage="1" showErrorMessage="1" sqref="F2:F10" xr:uid="{00000000-0002-0000-0000-000001000000}">
      <formula1>OutputType</formula1>
    </dataValidation>
    <dataValidation type="list" allowBlank="1" showInputMessage="1" showErrorMessage="1" sqref="H2:H10" xr:uid="{00000000-0002-0000-0000-000002000000}">
      <formula1>OutputSpeed</formula1>
    </dataValidation>
    <dataValidation type="list" allowBlank="1" showInputMessage="1" showErrorMessage="1" sqref="J2:J10" xr:uid="{00000000-0002-0000-0000-000003000000}">
      <formula1>Pull</formula1>
    </dataValidation>
    <dataValidation type="list" allowBlank="1" showInputMessage="1" showErrorMessage="1" sqref="L2:L10" xr:uid="{00000000-0002-0000-0000-000004000000}">
      <formula1>OutputInit</formula1>
    </dataValidation>
    <dataValidation type="list" allowBlank="1" showInputMessage="1" showErrorMessage="1" sqref="N2:N10" xr:uid="{00000000-0002-0000-0000-000005000000}">
      <formula1>AltFn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workbookViewId="0">
      <selection activeCell="A7" sqref="A7"/>
    </sheetView>
  </sheetViews>
  <sheetFormatPr defaultRowHeight="11.25" x14ac:dyDescent="0.2"/>
  <cols>
    <col min="1" max="1" width="28.7109375" style="3" customWidth="1"/>
    <col min="2" max="2" width="2.7109375" style="3" customWidth="1"/>
    <col min="3" max="3" width="28.7109375" style="3" customWidth="1"/>
    <col min="4" max="4" width="2.7109375" style="3" customWidth="1"/>
    <col min="5" max="5" width="28.7109375" style="3" customWidth="1"/>
    <col min="6" max="6" width="2.7109375" style="3" customWidth="1"/>
    <col min="7" max="7" width="28.7109375" style="3" customWidth="1"/>
    <col min="8" max="8" width="2.7109375" style="3" customWidth="1"/>
    <col min="9" max="9" width="28.7109375" style="3" customWidth="1"/>
    <col min="10" max="10" width="2.7109375" style="3" customWidth="1"/>
    <col min="11" max="11" width="28.7109375" style="3" customWidth="1"/>
    <col min="12" max="12" width="2.7109375" style="3" customWidth="1"/>
    <col min="13" max="16384" width="9.140625" style="3"/>
  </cols>
  <sheetData>
    <row r="1" spans="1:13" x14ac:dyDescent="0.2">
      <c r="A1" s="1" t="s">
        <v>0</v>
      </c>
      <c r="B1" s="1"/>
      <c r="C1" s="1" t="s">
        <v>3</v>
      </c>
      <c r="D1" s="1"/>
      <c r="E1" s="1" t="s">
        <v>4</v>
      </c>
      <c r="F1" s="1"/>
      <c r="G1" s="1" t="s">
        <v>5</v>
      </c>
      <c r="H1" s="1"/>
      <c r="I1" s="1" t="s">
        <v>7</v>
      </c>
      <c r="J1" s="1"/>
      <c r="K1" s="1" t="s">
        <v>8</v>
      </c>
      <c r="L1" s="1"/>
      <c r="M1" s="2"/>
    </row>
    <row r="2" spans="1:13" x14ac:dyDescent="0.2">
      <c r="A2" s="4" t="s">
        <v>1</v>
      </c>
      <c r="B2" s="4">
        <v>1</v>
      </c>
      <c r="C2" s="5" t="s">
        <v>15</v>
      </c>
      <c r="D2" s="4">
        <v>1</v>
      </c>
      <c r="E2" s="5" t="s">
        <v>18</v>
      </c>
      <c r="F2" s="4">
        <v>1</v>
      </c>
      <c r="G2" s="5" t="s">
        <v>23</v>
      </c>
      <c r="H2" s="4">
        <v>1</v>
      </c>
      <c r="I2" s="4" t="s">
        <v>25</v>
      </c>
      <c r="J2" s="4">
        <v>1</v>
      </c>
      <c r="K2" s="6" t="s">
        <v>28</v>
      </c>
      <c r="L2" s="4">
        <v>1</v>
      </c>
      <c r="M2" s="2"/>
    </row>
    <row r="3" spans="1:13" x14ac:dyDescent="0.2">
      <c r="A3" s="4" t="s">
        <v>2</v>
      </c>
      <c r="B3" s="4">
        <v>2</v>
      </c>
      <c r="C3" s="5" t="s">
        <v>16</v>
      </c>
      <c r="D3" s="4">
        <v>2</v>
      </c>
      <c r="E3" s="5" t="s">
        <v>19</v>
      </c>
      <c r="F3" s="4">
        <v>2</v>
      </c>
      <c r="G3" s="5" t="s">
        <v>6</v>
      </c>
      <c r="H3" s="4">
        <v>2</v>
      </c>
      <c r="I3" s="4" t="s">
        <v>26</v>
      </c>
      <c r="J3" s="4">
        <v>2</v>
      </c>
      <c r="K3" s="6" t="s">
        <v>29</v>
      </c>
      <c r="L3" s="4">
        <v>2</v>
      </c>
      <c r="M3" s="2"/>
    </row>
    <row r="4" spans="1:13" x14ac:dyDescent="0.2">
      <c r="A4" s="4" t="s">
        <v>13</v>
      </c>
      <c r="B4" s="4">
        <v>3</v>
      </c>
      <c r="C4" s="5" t="s">
        <v>17</v>
      </c>
      <c r="D4" s="4">
        <v>3</v>
      </c>
      <c r="E4" s="5" t="s">
        <v>22</v>
      </c>
      <c r="F4" s="4">
        <v>3</v>
      </c>
      <c r="G4" s="5" t="s">
        <v>24</v>
      </c>
      <c r="H4" s="4">
        <v>3</v>
      </c>
      <c r="I4" s="4" t="s">
        <v>27</v>
      </c>
      <c r="J4" s="4">
        <v>3</v>
      </c>
      <c r="K4" s="6" t="s">
        <v>30</v>
      </c>
      <c r="L4" s="4">
        <v>3</v>
      </c>
      <c r="M4" s="2"/>
    </row>
    <row r="5" spans="1:13" x14ac:dyDescent="0.2">
      <c r="A5" s="4" t="s">
        <v>14</v>
      </c>
      <c r="B5" s="4">
        <v>4</v>
      </c>
      <c r="E5" s="5" t="s">
        <v>20</v>
      </c>
      <c r="F5" s="4">
        <v>4</v>
      </c>
      <c r="K5" s="6" t="s">
        <v>31</v>
      </c>
      <c r="L5" s="4">
        <v>4</v>
      </c>
      <c r="M5" s="2"/>
    </row>
    <row r="6" spans="1:13" x14ac:dyDescent="0.2">
      <c r="E6" s="5" t="s">
        <v>21</v>
      </c>
      <c r="F6" s="4">
        <v>5</v>
      </c>
      <c r="K6" s="6" t="s">
        <v>32</v>
      </c>
      <c r="L6" s="4">
        <v>5</v>
      </c>
      <c r="M6" s="2"/>
    </row>
    <row r="7" spans="1:13" x14ac:dyDescent="0.2">
      <c r="K7" s="6" t="s">
        <v>33</v>
      </c>
      <c r="L7" s="4">
        <v>6</v>
      </c>
      <c r="M7" s="2"/>
    </row>
    <row r="8" spans="1:13" x14ac:dyDescent="0.2">
      <c r="K8" s="6" t="s">
        <v>34</v>
      </c>
      <c r="L8" s="4">
        <v>7</v>
      </c>
      <c r="M8" s="2"/>
    </row>
    <row r="9" spans="1:13" x14ac:dyDescent="0.2">
      <c r="K9" s="6" t="s">
        <v>35</v>
      </c>
      <c r="L9" s="4">
        <v>8</v>
      </c>
      <c r="M9" s="2"/>
    </row>
    <row r="10" spans="1:13" x14ac:dyDescent="0.2">
      <c r="K10" s="6" t="s">
        <v>36</v>
      </c>
      <c r="L10" s="4">
        <v>9</v>
      </c>
      <c r="M10" s="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0" id="{3E3251E1-1581-4798-941E-A15E4B61CC9C}">
            <xm:f>GPIO!#REF!=$K$2</xm:f>
            <x14:dxf/>
          </x14:cfRule>
          <xm:sqref>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GPIO</vt:lpstr>
      <vt:lpstr>Options</vt:lpstr>
      <vt:lpstr>AltFn</vt:lpstr>
      <vt:lpstr>Mode</vt:lpstr>
      <vt:lpstr>OutputInit</vt:lpstr>
      <vt:lpstr>OutputSpeed</vt:lpstr>
      <vt:lpstr>OutputType</vt:lpstr>
      <vt:lpstr>Pull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2023-05-20T13:50:12Z</dcterms:modified>
</cp:coreProperties>
</file>