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61836B9-6198-4D41-BECE-553F8EEE1C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PIO" sheetId="7" r:id="rId1"/>
    <sheet name="Options" sheetId="8" r:id="rId2"/>
  </sheets>
  <definedNames>
    <definedName name="_xlnm._FilterDatabase" localSheetId="0" hidden="1">GPIO!$A$1:$O$56</definedName>
    <definedName name="AltFn">Options!$K$2:$K$10</definedName>
    <definedName name="Mode">Options!$A$2:$A$5</definedName>
    <definedName name="OutputInit">Options!$I$2:$I$4</definedName>
    <definedName name="OutputSpeed">Options!$E$2:$E$6</definedName>
    <definedName name="OutputType">Options!$C$2:$C$4</definedName>
    <definedName name="Pull">Options!$G$2:$G$4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5" i="7" l="1"/>
  <c r="S56" i="7"/>
  <c r="S5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36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19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" i="7"/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3" i="7"/>
  <c r="U55" i="7"/>
  <c r="U56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3" i="7"/>
  <c r="Q55" i="7"/>
  <c r="Q56" i="7"/>
  <c r="U2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3" i="7"/>
  <c r="O55" i="7"/>
  <c r="O56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3" i="7"/>
  <c r="M55" i="7"/>
  <c r="M56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3" i="7"/>
  <c r="K55" i="7"/>
  <c r="K56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3" i="7"/>
  <c r="I55" i="7"/>
  <c r="I56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3" i="7"/>
  <c r="G55" i="7"/>
  <c r="G56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3" i="7"/>
  <c r="E55" i="7"/>
  <c r="E56" i="7"/>
  <c r="E2" i="7" l="1"/>
</calcChain>
</file>

<file path=xl/sharedStrings.xml><?xml version="1.0" encoding="utf-8"?>
<sst xmlns="http://schemas.openxmlformats.org/spreadsheetml/2006/main" count="453" uniqueCount="95">
  <si>
    <t>Mode</t>
  </si>
  <si>
    <t>PX_GPIO_MODE_IN</t>
  </si>
  <si>
    <t>PX_GPIO_MODE_OUT</t>
  </si>
  <si>
    <t>OutputType</t>
  </si>
  <si>
    <t>OutputSpeed</t>
  </si>
  <si>
    <t>Pull</t>
  </si>
  <si>
    <t>PX_GPIO_PULL_UP</t>
  </si>
  <si>
    <t>OutputInit</t>
  </si>
  <si>
    <t>AltFn</t>
  </si>
  <si>
    <t>Name</t>
  </si>
  <si>
    <t>Port</t>
  </si>
  <si>
    <t>Pin</t>
  </si>
  <si>
    <t>A</t>
  </si>
  <si>
    <t>PX_GPIO_MODE_AF</t>
  </si>
  <si>
    <t>PX_GPIO_MODE_ANA</t>
  </si>
  <si>
    <t>PX_GPIO_OTYPE_NA</t>
  </si>
  <si>
    <t>PX_GPIO_OTYPE_PP</t>
  </si>
  <si>
    <t>PX_GPIO_OTYPE_OD</t>
  </si>
  <si>
    <t>PX_GPIO_OSPEED_NA</t>
  </si>
  <si>
    <t>PX_GPIO_OSPEED_LO</t>
  </si>
  <si>
    <t>PX_GPIO_OSPEED_HI</t>
  </si>
  <si>
    <t>PX_GPIO_OSPEED_VH</t>
  </si>
  <si>
    <t>PX_GPIO_OSPEED_MD</t>
  </si>
  <si>
    <t>PX_GPIO_PULL_NO</t>
  </si>
  <si>
    <t>PX_GPIO_PULL_DN</t>
  </si>
  <si>
    <t>PX_GPIO_OUT_INIT_NA</t>
  </si>
  <si>
    <t>PX_GPIO_OUT_INIT_LO</t>
  </si>
  <si>
    <t>PX_GPIO_OUT_INIT_HI</t>
  </si>
  <si>
    <t>PX_GPIO_AF_NA</t>
  </si>
  <si>
    <t>PX_GPIO_AF_0</t>
  </si>
  <si>
    <t>PX_GPIO_AF_1</t>
  </si>
  <si>
    <t>PX_GPIO_AF_2</t>
  </si>
  <si>
    <t>PX_GPIO_AF_3</t>
  </si>
  <si>
    <t>PX_GPIO_AF_4</t>
  </si>
  <si>
    <t>PX_GPIO_AF_5</t>
  </si>
  <si>
    <t>PX_GPIO_AF_6</t>
  </si>
  <si>
    <t>PX_GPIO_AF_7</t>
  </si>
  <si>
    <t>PX_GPIO_3</t>
  </si>
  <si>
    <t>PX_GPIO_ADC3</t>
  </si>
  <si>
    <t>PX_GPIO_UART2_TX</t>
  </si>
  <si>
    <t>PX_GPIO_UART2_RX</t>
  </si>
  <si>
    <t>PX_GPIO_ADC2</t>
  </si>
  <si>
    <t>PX_GPIO_ADC1</t>
  </si>
  <si>
    <t>PX_GPIO_USB_DET</t>
  </si>
  <si>
    <t>PX_GPIO_UART1_TX</t>
  </si>
  <si>
    <t>PX_GPIO_UART1_RX</t>
  </si>
  <si>
    <t>PX_GPIO_USB1D_N</t>
  </si>
  <si>
    <t>PX_GPIO_USB1D_P</t>
  </si>
  <si>
    <t>PX_GPIO_SWDIO</t>
  </si>
  <si>
    <t>PX_GPIO_SWDCK</t>
  </si>
  <si>
    <t>PX_GPIO_LCD_BTN_5_NO</t>
  </si>
  <si>
    <t>PX_GPIO_1</t>
  </si>
  <si>
    <t>B</t>
  </si>
  <si>
    <t>PX_GPIO_0</t>
  </si>
  <si>
    <t>PX_GPIO_SPI2_CS_LCD</t>
  </si>
  <si>
    <t>PX_GPIO_SPI1_SCK</t>
  </si>
  <si>
    <t>PX_GPIO_SPI1_MISO</t>
  </si>
  <si>
    <t>PX_GPIO_SPI1_MOSI</t>
  </si>
  <si>
    <t>PX_GPIO_I2C1_SCL</t>
  </si>
  <si>
    <t>PX_GPIO_I2C1_SDA</t>
  </si>
  <si>
    <t>PX_GPIO_LCD_RS</t>
  </si>
  <si>
    <t>PX_GPIO_SPI2_SCK</t>
  </si>
  <si>
    <t>PX_GPIO_SPI2_MISO</t>
  </si>
  <si>
    <t>PX_GPIO_SPI2_MOSI</t>
  </si>
  <si>
    <t>C</t>
  </si>
  <si>
    <t>PX_GPIO_USR_LED</t>
  </si>
  <si>
    <t>PX_GPIO_6</t>
  </si>
  <si>
    <t>PX_GPIO_5</t>
  </si>
  <si>
    <t>PX_GPIO_4</t>
  </si>
  <si>
    <t>PX_GPIO_ADC_VBAT</t>
  </si>
  <si>
    <t>PX_GPIO_2</t>
  </si>
  <si>
    <t>PX_GPIO_PWM_BUZZER</t>
  </si>
  <si>
    <t>PX_GPIO_VBAT_MEAS_EN</t>
  </si>
  <si>
    <t>PX_GPIO_3V3_HOLD</t>
  </si>
  <si>
    <t>PX_GPIO_LCD_BTN_6_YES</t>
  </si>
  <si>
    <t>PX_GPIO_LCD_BTN_4_DN</t>
  </si>
  <si>
    <t>PX_GPIO_LCD_BTN_1_LT</t>
  </si>
  <si>
    <t>PX_GPIO_OSC32_IN</t>
  </si>
  <si>
    <t>PX_GPIO_OSC32_OUT</t>
  </si>
  <si>
    <t>D</t>
  </si>
  <si>
    <t>H</t>
  </si>
  <si>
    <t>PX_GPIO_SPI1_CS_SD</t>
  </si>
  <si>
    <t>PX_GPIO_LCD_BTN_2_RT</t>
  </si>
  <si>
    <t>PX_GPIO_LCD_BTN_3_UP</t>
  </si>
  <si>
    <t>PX_GPIO_ADC0</t>
  </si>
  <si>
    <t>PX_GPIO_SPI1_CS</t>
  </si>
  <si>
    <t>PX_GPIO_7_SD_CD</t>
  </si>
  <si>
    <t>PX_GPIO_LCD_BACKLIGHT</t>
  </si>
  <si>
    <t>Definitions</t>
  </si>
  <si>
    <t>Global variables</t>
  </si>
  <si>
    <t>PX_GPIO_UART4_TX</t>
  </si>
  <si>
    <t>PX_GPIO_UART4_RX</t>
  </si>
  <si>
    <t>PX_GPIO_DAC1</t>
  </si>
  <si>
    <t>PX_GPIO_SPI2_CS_SF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</si>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</sst>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</cellXfs>
  <cellStyles count="1">
    <cellStyle name="Normal" xfId="0" builtinId="0"/>
  </cellStyles>
  <dxfs count="54"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</dxfs>
  <tableStyles count="0" defaultTableStyle="TableStyleMedium2" defaultPivotStyle="PivotStyleMedium9"/>
  <colors>
    <mruColors>
      <color rgb="FF808080"/>
      <color rgb="FFFF00FF"/>
      <color rgb="FF0000FF"/>
      <color rgb="FF00FFFF"/>
      <color rgb="FF00FF00"/>
      <color rgb="FFFFFF00"/>
      <color rgb="FFFF000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A020"/>
  </sheetPr>
  <dimension ref="A1:U57"/>
  <sheetViews>
    <sheetView tabSelected="1" workbookViewId="0"/>
  </sheetViews>
  <sheetFormatPr defaultRowHeight="15" x14ac:dyDescent="0.25"/>
  <cols>
    <col min="1" max="1" width="20.4257812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18.7109375" style="3" customWidth="1"/>
    <col min="9" max="9" width="2.7109375" style="3" customWidth="1"/>
    <col min="10" max="10" width="18.7109375" style="3" customWidth="1"/>
    <col min="11" max="11" width="2.7109375" style="3" customWidth="1"/>
    <col min="12" max="12" width="18.7109375" style="3" customWidth="1"/>
    <col min="13" max="13" width="2.7109375" style="3" customWidth="1"/>
    <col min="14" max="14" width="18.7109375" style="3" customWidth="1"/>
    <col min="15" max="16" width="2.7109375" style="3" customWidth="1"/>
    <col min="17" max="17" width="129.42578125" style="3" bestFit="1" customWidth="1"/>
    <col min="18" max="18" width="2.7109375" style="3" customWidth="1"/>
    <col min="19" max="19" width="36.5703125" style="3" bestFit="1" customWidth="1"/>
    <col min="20" max="20" width="2.7109375" style="3" customWidth="1"/>
    <col min="21" max="21" width="62.5703125" style="3" bestFit="1" customWidth="1"/>
    <col min="22" max="16384" width="9.140625" style="3"/>
  </cols>
  <sheetData>
    <row r="1" spans="1:21" ht="11.25" x14ac:dyDescent="0.2">
      <c r="A1" s="1" t="s">
        <v>9</v>
      </c>
      <c r="B1" s="1" t="s">
        <v>10</v>
      </c>
      <c r="C1" s="1" t="s">
        <v>11</v>
      </c>
      <c r="D1" s="1" t="s">
        <v>0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7</v>
      </c>
      <c r="M1" s="1"/>
      <c r="N1" s="1" t="s">
        <v>8</v>
      </c>
      <c r="O1" s="1"/>
      <c r="P1" s="2"/>
      <c r="Q1" s="1" t="s">
        <v>88</v>
      </c>
      <c r="S1" s="1" t="s">
        <v>94</v>
      </c>
      <c r="U1" s="1" t="s">
        <v>89</v>
      </c>
    </row>
    <row r="2" spans="1:21" ht="11.25" x14ac:dyDescent="0.2">
      <c r="A2" s="4" t="s">
        <v>37</v>
      </c>
      <c r="B2" s="4" t="s">
        <v>12</v>
      </c>
      <c r="C2" s="4">
        <v>0</v>
      </c>
      <c r="D2" s="4" t="s">
        <v>1</v>
      </c>
      <c r="E2" s="7">
        <f>VLOOKUP(D2,Options!A$2:B$100,2,FALSE)</f>
        <v>1</v>
      </c>
      <c r="F2" s="5" t="s">
        <v>16</v>
      </c>
      <c r="G2" s="7">
        <f>VLOOKUP(F2,Options!C$2:D$100,2,FALSE)</f>
        <v>2</v>
      </c>
      <c r="H2" s="5" t="s">
        <v>19</v>
      </c>
      <c r="I2" s="7">
        <f>VLOOKUP(H2,Options!E$2:F$100,2,FALSE)</f>
        <v>2</v>
      </c>
      <c r="J2" s="5" t="s">
        <v>24</v>
      </c>
      <c r="K2" s="7">
        <f>VLOOKUP(J2,Options!G$2:H$100,2,FALSE)</f>
        <v>3</v>
      </c>
      <c r="L2" s="4" t="s">
        <v>25</v>
      </c>
      <c r="M2" s="7">
        <f>VLOOKUP(L2,Options!I$2:J$100,2,FALSE)</f>
        <v>1</v>
      </c>
      <c r="N2" s="4" t="s">
        <v>28</v>
      </c>
      <c r="O2" s="7">
        <f>VLOOKUP(N2,Options!K$2:L$100,2,FALSE)</f>
        <v>1</v>
      </c>
      <c r="P2" s="2"/>
      <c r="Q2" s="3" t="str">
        <f>CONCATENATE("#define ",$A2," PX_GPIO(",$B2,", ",$C2,", ",$D2,", ",$F2,", ",$H2,", ",$J2,", ",$L2,", ",$N2,")")</f>
        <v>#define PX_GPIO_3 PX_GPIO(A, 0, PX_GPIO_MODE_IN, PX_GPIO_OTYPE_PP, PX_GPIO_OSPEED_LO, PX_GPIO_PULL_DN, PX_GPIO_OUT_INIT_NA, PX_GPIO_AF_NA)</v>
      </c>
      <c r="S2" s="3" t="str">
        <f>CONCATENATE("#define PX_GPIO_",$B2,$C2," ",$A2)</f>
        <v>#define PX_GPIO_A0 PX_GPIO_3</v>
      </c>
      <c r="U2" s="3" t="str">
        <f>CONCATENATE("static const px_gpio_handle_t ",LOWER($A2)," = {",$A2,"};")</f>
        <v>static const px_gpio_handle_t px_gpio_3 = {PX_GPIO_3};</v>
      </c>
    </row>
    <row r="3" spans="1:21" ht="11.25" x14ac:dyDescent="0.2">
      <c r="A3" s="4" t="s">
        <v>70</v>
      </c>
      <c r="B3" s="4" t="s">
        <v>12</v>
      </c>
      <c r="C3" s="4">
        <v>1</v>
      </c>
      <c r="D3" s="4" t="s">
        <v>1</v>
      </c>
      <c r="E3" s="7">
        <f>VLOOKUP(D3,Options!A$2:B$100,2,FALSE)</f>
        <v>1</v>
      </c>
      <c r="F3" s="5" t="s">
        <v>16</v>
      </c>
      <c r="G3" s="7">
        <f>VLOOKUP(F3,Options!C$2:D$100,2,FALSE)</f>
        <v>2</v>
      </c>
      <c r="H3" s="5" t="s">
        <v>19</v>
      </c>
      <c r="I3" s="7">
        <f>VLOOKUP(H3,Options!E$2:F$100,2,FALSE)</f>
        <v>2</v>
      </c>
      <c r="J3" s="5" t="s">
        <v>24</v>
      </c>
      <c r="K3" s="7">
        <f>VLOOKUP(J3,Options!G$2:H$100,2,FALSE)</f>
        <v>3</v>
      </c>
      <c r="L3" s="4" t="s">
        <v>25</v>
      </c>
      <c r="M3" s="7">
        <f>VLOOKUP(L3,Options!I$2:J$100,2,FALSE)</f>
        <v>1</v>
      </c>
      <c r="N3" s="4" t="s">
        <v>28</v>
      </c>
      <c r="O3" s="7">
        <f>VLOOKUP(N3,Options!K$2:L$100,2,FALSE)</f>
        <v>1</v>
      </c>
      <c r="P3" s="2"/>
      <c r="Q3" s="3" t="str">
        <f t="shared" ref="Q3:Q56" si="0">CONCATENATE("#define ",$A3," PX_GPIO(",$B3,", ",$C3,", ",$D3,", ",$F3,", ",$H3,", ",$J3,", ",$L3,", ",$N3,")")</f>
        <v>#define PX_GPIO_2 PX_GPIO(A, 1, PX_GPIO_MODE_IN, PX_GPIO_OTYPE_PP, PX_GPIO_OSPEED_LO, PX_GPIO_PULL_DN, PX_GPIO_OUT_INIT_NA, PX_GPIO_AF_NA)</v>
      </c>
      <c r="S3" s="3" t="str">
        <f t="shared" ref="S3:S55" si="1">CONCATENATE("#define PX_GPIO_",$B3,$C3," ",$A3)</f>
        <v>#define PX_GPIO_A1 PX_GPIO_2</v>
      </c>
      <c r="U3" s="3" t="str">
        <f t="shared" ref="U3:U56" si="2">CONCATENATE("static const px_gpio_handle_t ",LOWER($A3)," = {",$A3,"};")</f>
        <v>static const px_gpio_handle_t px_gpio_2 = {PX_GPIO_2};</v>
      </c>
    </row>
    <row r="4" spans="1:21" ht="11.25" x14ac:dyDescent="0.2">
      <c r="A4" s="4" t="s">
        <v>39</v>
      </c>
      <c r="B4" s="4" t="s">
        <v>12</v>
      </c>
      <c r="C4" s="4">
        <v>2</v>
      </c>
      <c r="D4" s="4" t="s">
        <v>13</v>
      </c>
      <c r="E4" s="7">
        <f>VLOOKUP(D4,Options!A$2:B$100,2,FALSE)</f>
        <v>3</v>
      </c>
      <c r="F4" s="5" t="s">
        <v>16</v>
      </c>
      <c r="G4" s="7">
        <f>VLOOKUP(F4,Options!C$2:D$100,2,FALSE)</f>
        <v>2</v>
      </c>
      <c r="H4" s="5" t="s">
        <v>19</v>
      </c>
      <c r="I4" s="7">
        <f>VLOOKUP(H4,Options!E$2:F$100,2,FALSE)</f>
        <v>2</v>
      </c>
      <c r="J4" s="5" t="s">
        <v>23</v>
      </c>
      <c r="K4" s="7">
        <f>VLOOKUP(J4,Options!G$2:H$100,2,FALSE)</f>
        <v>1</v>
      </c>
      <c r="L4" s="4" t="s">
        <v>27</v>
      </c>
      <c r="M4" s="7">
        <f>VLOOKUP(L4,Options!I$2:J$100,2,FALSE)</f>
        <v>3</v>
      </c>
      <c r="N4" s="4" t="s">
        <v>33</v>
      </c>
      <c r="O4" s="7">
        <f>VLOOKUP(N4,Options!K$2:L$100,2,FALSE)</f>
        <v>6</v>
      </c>
      <c r="P4" s="2"/>
      <c r="Q4" s="3" t="str">
        <f t="shared" si="0"/>
        <v>#define PX_GPIO_UART2_TX PX_GPIO(A, 2, PX_GPIO_MODE_AF, PX_GPIO_OTYPE_PP, PX_GPIO_OSPEED_LO, PX_GPIO_PULL_NO, PX_GPIO_OUT_INIT_HI, PX_GPIO_AF_4)</v>
      </c>
      <c r="S4" s="3" t="str">
        <f t="shared" si="1"/>
        <v>#define PX_GPIO_A2 PX_GPIO_UART2_TX</v>
      </c>
      <c r="U4" s="3" t="str">
        <f t="shared" si="2"/>
        <v>static const px_gpio_handle_t px_gpio_uart2_tx = {PX_GPIO_UART2_TX};</v>
      </c>
    </row>
    <row r="5" spans="1:21" ht="11.25" x14ac:dyDescent="0.2">
      <c r="A5" s="4" t="s">
        <v>40</v>
      </c>
      <c r="B5" s="4" t="s">
        <v>12</v>
      </c>
      <c r="C5" s="4">
        <v>3</v>
      </c>
      <c r="D5" s="4" t="s">
        <v>13</v>
      </c>
      <c r="E5" s="7">
        <f>VLOOKUP(D5,Options!A$2:B$100,2,FALSE)</f>
        <v>3</v>
      </c>
      <c r="F5" s="5" t="s">
        <v>15</v>
      </c>
      <c r="G5" s="7">
        <f>VLOOKUP(F5,Options!C$2:D$100,2,FALSE)</f>
        <v>1</v>
      </c>
      <c r="H5" s="5" t="s">
        <v>18</v>
      </c>
      <c r="I5" s="7">
        <f>VLOOKUP(H5,Options!E$2:F$100,2,FALSE)</f>
        <v>1</v>
      </c>
      <c r="J5" s="5" t="s">
        <v>6</v>
      </c>
      <c r="K5" s="7">
        <f>VLOOKUP(J5,Options!G$2:H$100,2,FALSE)</f>
        <v>2</v>
      </c>
      <c r="L5" s="4" t="s">
        <v>25</v>
      </c>
      <c r="M5" s="7">
        <f>VLOOKUP(L5,Options!I$2:J$100,2,FALSE)</f>
        <v>1</v>
      </c>
      <c r="N5" s="4" t="s">
        <v>33</v>
      </c>
      <c r="O5" s="7">
        <f>VLOOKUP(N5,Options!K$2:L$100,2,FALSE)</f>
        <v>6</v>
      </c>
      <c r="P5" s="2"/>
      <c r="Q5" s="3" t="str">
        <f t="shared" si="0"/>
        <v>#define PX_GPIO_UART2_RX PX_GPIO(A, 3, PX_GPIO_MODE_AF, PX_GPIO_OTYPE_NA, PX_GPIO_OSPEED_NA, PX_GPIO_PULL_UP, PX_GPIO_OUT_INIT_NA, PX_GPIO_AF_4)</v>
      </c>
      <c r="S5" s="3" t="str">
        <f t="shared" si="1"/>
        <v>#define PX_GPIO_A3 PX_GPIO_UART2_RX</v>
      </c>
      <c r="U5" s="3" t="str">
        <f t="shared" si="2"/>
        <v>static const px_gpio_handle_t px_gpio_uart2_rx = {PX_GPIO_UART2_RX};</v>
      </c>
    </row>
    <row r="6" spans="1:21" ht="11.25" x14ac:dyDescent="0.2">
      <c r="A6" s="4" t="s">
        <v>92</v>
      </c>
      <c r="B6" s="4" t="s">
        <v>12</v>
      </c>
      <c r="C6" s="4">
        <v>4</v>
      </c>
      <c r="D6" s="4" t="s">
        <v>14</v>
      </c>
      <c r="E6" s="7">
        <f>VLOOKUP(D6,Options!A$2:B$100,2,FALSE)</f>
        <v>4</v>
      </c>
      <c r="F6" s="5" t="s">
        <v>15</v>
      </c>
      <c r="G6" s="7">
        <f>VLOOKUP(F6,Options!C$2:D$100,2,FALSE)</f>
        <v>1</v>
      </c>
      <c r="H6" s="5" t="s">
        <v>18</v>
      </c>
      <c r="I6" s="7">
        <f>VLOOKUP(H6,Options!E$2:F$100,2,FALSE)</f>
        <v>1</v>
      </c>
      <c r="J6" s="5" t="s">
        <v>23</v>
      </c>
      <c r="K6" s="7">
        <f>VLOOKUP(J6,Options!G$2:H$100,2,FALSE)</f>
        <v>1</v>
      </c>
      <c r="L6" s="4" t="s">
        <v>25</v>
      </c>
      <c r="M6" s="7">
        <f>VLOOKUP(L6,Options!I$2:J$100,2,FALSE)</f>
        <v>1</v>
      </c>
      <c r="N6" s="4" t="s">
        <v>28</v>
      </c>
      <c r="O6" s="7">
        <f>VLOOKUP(N6,Options!K$2:L$100,2,FALSE)</f>
        <v>1</v>
      </c>
      <c r="P6" s="2"/>
      <c r="Q6" s="3" t="str">
        <f t="shared" si="0"/>
        <v>#define PX_GPIO_DAC1 PX_GPIO(A, 4, PX_GPIO_MODE_ANA, PX_GPIO_OTYPE_NA, PX_GPIO_OSPEED_NA, PX_GPIO_PULL_NO, PX_GPIO_OUT_INIT_NA, PX_GPIO_AF_NA)</v>
      </c>
      <c r="S6" s="3" t="str">
        <f t="shared" si="1"/>
        <v>#define PX_GPIO_A4 PX_GPIO_DAC1</v>
      </c>
      <c r="U6" s="3" t="str">
        <f t="shared" si="2"/>
        <v>static const px_gpio_handle_t px_gpio_dac1 = {PX_GPIO_DAC1};</v>
      </c>
    </row>
    <row r="7" spans="1:21" ht="11.25" x14ac:dyDescent="0.2">
      <c r="A7" s="4" t="s">
        <v>51</v>
      </c>
      <c r="B7" s="4" t="s">
        <v>12</v>
      </c>
      <c r="C7" s="4">
        <v>5</v>
      </c>
      <c r="D7" s="4" t="s">
        <v>1</v>
      </c>
      <c r="E7" s="7">
        <f>VLOOKUP(D7,Options!A$2:B$100,2,FALSE)</f>
        <v>1</v>
      </c>
      <c r="F7" s="5" t="s">
        <v>16</v>
      </c>
      <c r="G7" s="7">
        <f>VLOOKUP(F7,Options!C$2:D$100,2,FALSE)</f>
        <v>2</v>
      </c>
      <c r="H7" s="5" t="s">
        <v>19</v>
      </c>
      <c r="I7" s="7">
        <f>VLOOKUP(H7,Options!E$2:F$100,2,FALSE)</f>
        <v>2</v>
      </c>
      <c r="J7" s="5" t="s">
        <v>24</v>
      </c>
      <c r="K7" s="7">
        <f>VLOOKUP(J7,Options!G$2:H$100,2,FALSE)</f>
        <v>3</v>
      </c>
      <c r="L7" s="4" t="s">
        <v>25</v>
      </c>
      <c r="M7" s="7">
        <f>VLOOKUP(L7,Options!I$2:J$100,2,FALSE)</f>
        <v>1</v>
      </c>
      <c r="N7" s="4" t="s">
        <v>28</v>
      </c>
      <c r="O7" s="7">
        <f>VLOOKUP(N7,Options!K$2:L$100,2,FALSE)</f>
        <v>1</v>
      </c>
      <c r="P7" s="2"/>
      <c r="Q7" s="3" t="str">
        <f t="shared" si="0"/>
        <v>#define PX_GPIO_1 PX_GPIO(A, 5, PX_GPIO_MODE_IN, PX_GPIO_OTYPE_PP, PX_GPIO_OSPEED_LO, PX_GPIO_PULL_DN, PX_GPIO_OUT_INIT_NA, PX_GPIO_AF_NA)</v>
      </c>
      <c r="S7" s="3" t="str">
        <f t="shared" si="1"/>
        <v>#define PX_GPIO_A5 PX_GPIO_1</v>
      </c>
      <c r="U7" s="3" t="str">
        <f t="shared" si="2"/>
        <v>static const px_gpio_handle_t px_gpio_1 = {PX_GPIO_1};</v>
      </c>
    </row>
    <row r="8" spans="1:21" ht="11.25" x14ac:dyDescent="0.2">
      <c r="A8" s="4" t="s">
        <v>53</v>
      </c>
      <c r="B8" s="4" t="s">
        <v>12</v>
      </c>
      <c r="C8" s="4">
        <v>6</v>
      </c>
      <c r="D8" s="4" t="s">
        <v>1</v>
      </c>
      <c r="E8" s="7">
        <f>VLOOKUP(D8,Options!A$2:B$100,2,FALSE)</f>
        <v>1</v>
      </c>
      <c r="F8" s="5" t="s">
        <v>16</v>
      </c>
      <c r="G8" s="7">
        <f>VLOOKUP(F8,Options!C$2:D$100,2,FALSE)</f>
        <v>2</v>
      </c>
      <c r="H8" s="5" t="s">
        <v>19</v>
      </c>
      <c r="I8" s="7">
        <f>VLOOKUP(H8,Options!E$2:F$100,2,FALSE)</f>
        <v>2</v>
      </c>
      <c r="J8" s="5" t="s">
        <v>24</v>
      </c>
      <c r="K8" s="7">
        <f>VLOOKUP(J8,Options!G$2:H$100,2,FALSE)</f>
        <v>3</v>
      </c>
      <c r="L8" s="4" t="s">
        <v>25</v>
      </c>
      <c r="M8" s="7">
        <f>VLOOKUP(L8,Options!I$2:J$100,2,FALSE)</f>
        <v>1</v>
      </c>
      <c r="N8" s="4" t="s">
        <v>28</v>
      </c>
      <c r="O8" s="7">
        <f>VLOOKUP(N8,Options!K$2:L$100,2,FALSE)</f>
        <v>1</v>
      </c>
      <c r="P8" s="2"/>
      <c r="Q8" s="3" t="str">
        <f t="shared" si="0"/>
        <v>#define PX_GPIO_0 PX_GPIO(A, 6, PX_GPIO_MODE_IN, PX_GPIO_OTYPE_PP, PX_GPIO_OSPEED_LO, PX_GPIO_PULL_DN, PX_GPIO_OUT_INIT_NA, PX_GPIO_AF_NA)</v>
      </c>
      <c r="S8" s="3" t="str">
        <f t="shared" si="1"/>
        <v>#define PX_GPIO_A6 PX_GPIO_0</v>
      </c>
      <c r="U8" s="3" t="str">
        <f t="shared" si="2"/>
        <v>static const px_gpio_handle_t px_gpio_0 = {PX_GPIO_0};</v>
      </c>
    </row>
    <row r="9" spans="1:21" ht="11.25" x14ac:dyDescent="0.2">
      <c r="A9" s="4" t="s">
        <v>38</v>
      </c>
      <c r="B9" s="4" t="s">
        <v>12</v>
      </c>
      <c r="C9" s="4">
        <v>7</v>
      </c>
      <c r="D9" s="4" t="s">
        <v>14</v>
      </c>
      <c r="E9" s="7">
        <f>VLOOKUP(D9,Options!A$2:B$100,2,FALSE)</f>
        <v>4</v>
      </c>
      <c r="F9" s="5" t="s">
        <v>15</v>
      </c>
      <c r="G9" s="7">
        <f>VLOOKUP(F9,Options!C$2:D$100,2,FALSE)</f>
        <v>1</v>
      </c>
      <c r="H9" s="5" t="s">
        <v>18</v>
      </c>
      <c r="I9" s="7">
        <f>VLOOKUP(H9,Options!E$2:F$100,2,FALSE)</f>
        <v>1</v>
      </c>
      <c r="J9" s="5" t="s">
        <v>23</v>
      </c>
      <c r="K9" s="7">
        <f>VLOOKUP(J9,Options!G$2:H$100,2,FALSE)</f>
        <v>1</v>
      </c>
      <c r="L9" s="4" t="s">
        <v>25</v>
      </c>
      <c r="M9" s="7">
        <f>VLOOKUP(L9,Options!I$2:J$100,2,FALSE)</f>
        <v>1</v>
      </c>
      <c r="N9" s="4" t="s">
        <v>28</v>
      </c>
      <c r="O9" s="7">
        <f>VLOOKUP(N9,Options!K$2:L$100,2,FALSE)</f>
        <v>1</v>
      </c>
      <c r="P9" s="2"/>
      <c r="Q9" s="3" t="str">
        <f t="shared" si="0"/>
        <v>#define PX_GPIO_ADC3 PX_GPIO(A, 7, PX_GPIO_MODE_ANA, PX_GPIO_OTYPE_NA, PX_GPIO_OSPEED_NA, PX_GPIO_PULL_NO, PX_GPIO_OUT_INIT_NA, PX_GPIO_AF_NA)</v>
      </c>
      <c r="S9" s="3" t="str">
        <f t="shared" si="1"/>
        <v>#define PX_GPIO_A7 PX_GPIO_ADC3</v>
      </c>
      <c r="U9" s="3" t="str">
        <f t="shared" si="2"/>
        <v>static const px_gpio_handle_t px_gpio_adc3 = {PX_GPIO_ADC3};</v>
      </c>
    </row>
    <row r="10" spans="1:21" ht="11.25" x14ac:dyDescent="0.2">
      <c r="A10" s="4" t="s">
        <v>43</v>
      </c>
      <c r="B10" s="4" t="s">
        <v>12</v>
      </c>
      <c r="C10" s="4">
        <v>8</v>
      </c>
      <c r="D10" s="4" t="s">
        <v>1</v>
      </c>
      <c r="E10" s="7">
        <f>VLOOKUP(D10,Options!A$2:B$100,2,FALSE)</f>
        <v>1</v>
      </c>
      <c r="F10" s="5" t="s">
        <v>15</v>
      </c>
      <c r="G10" s="7">
        <f>VLOOKUP(F10,Options!C$2:D$100,2,FALSE)</f>
        <v>1</v>
      </c>
      <c r="H10" s="5" t="s">
        <v>18</v>
      </c>
      <c r="I10" s="7">
        <f>VLOOKUP(H10,Options!E$2:F$100,2,FALSE)</f>
        <v>1</v>
      </c>
      <c r="J10" s="5" t="s">
        <v>23</v>
      </c>
      <c r="K10" s="7">
        <f>VLOOKUP(J10,Options!G$2:H$100,2,FALSE)</f>
        <v>1</v>
      </c>
      <c r="L10" s="4" t="s">
        <v>25</v>
      </c>
      <c r="M10" s="7">
        <f>VLOOKUP(L10,Options!I$2:J$100,2,FALSE)</f>
        <v>1</v>
      </c>
      <c r="N10" s="4" t="s">
        <v>28</v>
      </c>
      <c r="O10" s="7">
        <f>VLOOKUP(N10,Options!K$2:L$100,2,FALSE)</f>
        <v>1</v>
      </c>
      <c r="P10" s="2"/>
      <c r="Q10" s="3" t="str">
        <f t="shared" si="0"/>
        <v>#define PX_GPIO_USB_DET PX_GPIO(A, 8, PX_GPIO_MODE_IN, PX_GPIO_OTYPE_NA, PX_GPIO_OSPEED_NA, PX_GPIO_PULL_NO, PX_GPIO_OUT_INIT_NA, PX_GPIO_AF_NA)</v>
      </c>
      <c r="S10" s="3" t="str">
        <f t="shared" si="1"/>
        <v>#define PX_GPIO_A8 PX_GPIO_USB_DET</v>
      </c>
      <c r="U10" s="3" t="str">
        <f t="shared" si="2"/>
        <v>static const px_gpio_handle_t px_gpio_usb_det = {PX_GPIO_USB_DET};</v>
      </c>
    </row>
    <row r="11" spans="1:21" ht="11.25" x14ac:dyDescent="0.2">
      <c r="A11" s="4" t="s">
        <v>44</v>
      </c>
      <c r="B11" s="4" t="s">
        <v>12</v>
      </c>
      <c r="C11" s="4">
        <v>9</v>
      </c>
      <c r="D11" s="4" t="s">
        <v>13</v>
      </c>
      <c r="E11" s="7">
        <f>VLOOKUP(D11,Options!A$2:B$100,2,FALSE)</f>
        <v>3</v>
      </c>
      <c r="F11" s="5" t="s">
        <v>16</v>
      </c>
      <c r="G11" s="7">
        <f>VLOOKUP(F11,Options!C$2:D$100,2,FALSE)</f>
        <v>2</v>
      </c>
      <c r="H11" s="5" t="s">
        <v>19</v>
      </c>
      <c r="I11" s="7">
        <f>VLOOKUP(H11,Options!E$2:F$100,2,FALSE)</f>
        <v>2</v>
      </c>
      <c r="J11" s="5" t="s">
        <v>23</v>
      </c>
      <c r="K11" s="7">
        <f>VLOOKUP(J11,Options!G$2:H$100,2,FALSE)</f>
        <v>1</v>
      </c>
      <c r="L11" s="4" t="s">
        <v>27</v>
      </c>
      <c r="M11" s="7">
        <f>VLOOKUP(L11,Options!I$2:J$100,2,FALSE)</f>
        <v>3</v>
      </c>
      <c r="N11" s="4" t="s">
        <v>33</v>
      </c>
      <c r="O11" s="7">
        <f>VLOOKUP(N11,Options!K$2:L$100,2,FALSE)</f>
        <v>6</v>
      </c>
      <c r="P11" s="2"/>
      <c r="Q11" s="3" t="str">
        <f t="shared" si="0"/>
        <v>#define PX_GPIO_UART1_TX PX_GPIO(A, 9, PX_GPIO_MODE_AF, PX_GPIO_OTYPE_PP, PX_GPIO_OSPEED_LO, PX_GPIO_PULL_NO, PX_GPIO_OUT_INIT_HI, PX_GPIO_AF_4)</v>
      </c>
      <c r="S11" s="3" t="str">
        <f t="shared" si="1"/>
        <v>#define PX_GPIO_A9 PX_GPIO_UART1_TX</v>
      </c>
      <c r="U11" s="3" t="str">
        <f t="shared" si="2"/>
        <v>static const px_gpio_handle_t px_gpio_uart1_tx = {PX_GPIO_UART1_TX};</v>
      </c>
    </row>
    <row r="12" spans="1:21" ht="11.25" x14ac:dyDescent="0.2">
      <c r="A12" s="4" t="s">
        <v>45</v>
      </c>
      <c r="B12" s="4" t="s">
        <v>12</v>
      </c>
      <c r="C12" s="4">
        <v>10</v>
      </c>
      <c r="D12" s="4" t="s">
        <v>13</v>
      </c>
      <c r="E12" s="7">
        <f>VLOOKUP(D12,Options!A$2:B$100,2,FALSE)</f>
        <v>3</v>
      </c>
      <c r="F12" s="5" t="s">
        <v>15</v>
      </c>
      <c r="G12" s="7">
        <f>VLOOKUP(F12,Options!C$2:D$100,2,FALSE)</f>
        <v>1</v>
      </c>
      <c r="H12" s="5" t="s">
        <v>18</v>
      </c>
      <c r="I12" s="7">
        <f>VLOOKUP(H12,Options!E$2:F$100,2,FALSE)</f>
        <v>1</v>
      </c>
      <c r="J12" s="5" t="s">
        <v>6</v>
      </c>
      <c r="K12" s="7">
        <f>VLOOKUP(J12,Options!G$2:H$100,2,FALSE)</f>
        <v>2</v>
      </c>
      <c r="L12" s="4" t="s">
        <v>25</v>
      </c>
      <c r="M12" s="7">
        <f>VLOOKUP(L12,Options!I$2:J$100,2,FALSE)</f>
        <v>1</v>
      </c>
      <c r="N12" s="4" t="s">
        <v>33</v>
      </c>
      <c r="O12" s="7">
        <f>VLOOKUP(N12,Options!K$2:L$100,2,FALSE)</f>
        <v>6</v>
      </c>
      <c r="P12" s="2"/>
      <c r="Q12" s="3" t="str">
        <f t="shared" si="0"/>
        <v>#define PX_GPIO_UART1_RX PX_GPIO(A, 10, PX_GPIO_MODE_AF, PX_GPIO_OTYPE_NA, PX_GPIO_OSPEED_NA, PX_GPIO_PULL_UP, PX_GPIO_OUT_INIT_NA, PX_GPIO_AF_4)</v>
      </c>
      <c r="S12" s="3" t="str">
        <f t="shared" si="1"/>
        <v>#define PX_GPIO_A10 PX_GPIO_UART1_RX</v>
      </c>
      <c r="U12" s="3" t="str">
        <f t="shared" si="2"/>
        <v>static const px_gpio_handle_t px_gpio_uart1_rx = {PX_GPIO_UART1_RX};</v>
      </c>
    </row>
    <row r="13" spans="1:21" ht="11.25" x14ac:dyDescent="0.2">
      <c r="A13" s="4" t="s">
        <v>46</v>
      </c>
      <c r="B13" s="4" t="s">
        <v>12</v>
      </c>
      <c r="C13" s="4">
        <v>11</v>
      </c>
      <c r="D13" s="4" t="s">
        <v>14</v>
      </c>
      <c r="E13" s="7">
        <f>VLOOKUP(D13,Options!A$2:B$100,2,FALSE)</f>
        <v>4</v>
      </c>
      <c r="F13" s="5" t="s">
        <v>15</v>
      </c>
      <c r="G13" s="7">
        <f>VLOOKUP(F13,Options!C$2:D$100,2,FALSE)</f>
        <v>1</v>
      </c>
      <c r="H13" s="5" t="s">
        <v>18</v>
      </c>
      <c r="I13" s="7">
        <f>VLOOKUP(H13,Options!E$2:F$100,2,FALSE)</f>
        <v>1</v>
      </c>
      <c r="J13" s="5" t="s">
        <v>23</v>
      </c>
      <c r="K13" s="7">
        <f>VLOOKUP(J13,Options!G$2:H$100,2,FALSE)</f>
        <v>1</v>
      </c>
      <c r="L13" s="4" t="s">
        <v>25</v>
      </c>
      <c r="M13" s="7">
        <f>VLOOKUP(L13,Options!I$2:J$100,2,FALSE)</f>
        <v>1</v>
      </c>
      <c r="N13" s="4" t="s">
        <v>28</v>
      </c>
      <c r="O13" s="7">
        <f>VLOOKUP(N13,Options!K$2:L$100,2,FALSE)</f>
        <v>1</v>
      </c>
      <c r="P13" s="2"/>
      <c r="Q13" s="3" t="str">
        <f t="shared" si="0"/>
        <v>#define PX_GPIO_USB1D_N PX_GPIO(A, 11, PX_GPIO_MODE_ANA, PX_GPIO_OTYPE_NA, PX_GPIO_OSPEED_NA, PX_GPIO_PULL_NO, PX_GPIO_OUT_INIT_NA, PX_GPIO_AF_NA)</v>
      </c>
      <c r="S13" s="3" t="str">
        <f t="shared" si="1"/>
        <v>#define PX_GPIO_A11 PX_GPIO_USB1D_N</v>
      </c>
      <c r="U13" s="3" t="str">
        <f t="shared" si="2"/>
        <v>static const px_gpio_handle_t px_gpio_usb1d_n = {PX_GPIO_USB1D_N};</v>
      </c>
    </row>
    <row r="14" spans="1:21" ht="11.25" x14ac:dyDescent="0.2">
      <c r="A14" s="4" t="s">
        <v>47</v>
      </c>
      <c r="B14" s="4" t="s">
        <v>12</v>
      </c>
      <c r="C14" s="4">
        <v>12</v>
      </c>
      <c r="D14" s="4" t="s">
        <v>14</v>
      </c>
      <c r="E14" s="7">
        <f>VLOOKUP(D14,Options!A$2:B$100,2,FALSE)</f>
        <v>4</v>
      </c>
      <c r="F14" s="5" t="s">
        <v>15</v>
      </c>
      <c r="G14" s="7">
        <f>VLOOKUP(F14,Options!C$2:D$100,2,FALSE)</f>
        <v>1</v>
      </c>
      <c r="H14" s="5" t="s">
        <v>18</v>
      </c>
      <c r="I14" s="7">
        <f>VLOOKUP(H14,Options!E$2:F$100,2,FALSE)</f>
        <v>1</v>
      </c>
      <c r="J14" s="5" t="s">
        <v>23</v>
      </c>
      <c r="K14" s="7">
        <f>VLOOKUP(J14,Options!G$2:H$100,2,FALSE)</f>
        <v>1</v>
      </c>
      <c r="L14" s="4" t="s">
        <v>25</v>
      </c>
      <c r="M14" s="7">
        <f>VLOOKUP(L14,Options!I$2:J$100,2,FALSE)</f>
        <v>1</v>
      </c>
      <c r="N14" s="4" t="s">
        <v>28</v>
      </c>
      <c r="O14" s="7">
        <f>VLOOKUP(N14,Options!K$2:L$100,2,FALSE)</f>
        <v>1</v>
      </c>
      <c r="P14" s="2"/>
      <c r="Q14" s="3" t="str">
        <f t="shared" si="0"/>
        <v>#define PX_GPIO_USB1D_P PX_GPIO(A, 12, PX_GPIO_MODE_ANA, PX_GPIO_OTYPE_NA, PX_GPIO_OSPEED_NA, PX_GPIO_PULL_NO, PX_GPIO_OUT_INIT_NA, PX_GPIO_AF_NA)</v>
      </c>
      <c r="S14" s="3" t="str">
        <f t="shared" si="1"/>
        <v>#define PX_GPIO_A12 PX_GPIO_USB1D_P</v>
      </c>
      <c r="U14" s="3" t="str">
        <f t="shared" si="2"/>
        <v>static const px_gpio_handle_t px_gpio_usb1d_p = {PX_GPIO_USB1D_P};</v>
      </c>
    </row>
    <row r="15" spans="1:21" ht="11.25" x14ac:dyDescent="0.2">
      <c r="A15" s="4" t="s">
        <v>48</v>
      </c>
      <c r="B15" s="4" t="s">
        <v>12</v>
      </c>
      <c r="C15" s="4">
        <v>13</v>
      </c>
      <c r="D15" s="4" t="s">
        <v>13</v>
      </c>
      <c r="E15" s="7">
        <f>VLOOKUP(D15,Options!A$2:B$100,2,FALSE)</f>
        <v>3</v>
      </c>
      <c r="F15" s="5" t="s">
        <v>15</v>
      </c>
      <c r="G15" s="7">
        <f>VLOOKUP(F15,Options!C$2:D$100,2,FALSE)</f>
        <v>1</v>
      </c>
      <c r="H15" s="5" t="s">
        <v>20</v>
      </c>
      <c r="I15" s="7">
        <f>VLOOKUP(H15,Options!E$2:F$100,2,FALSE)</f>
        <v>4</v>
      </c>
      <c r="J15" s="5" t="s">
        <v>6</v>
      </c>
      <c r="K15" s="7">
        <f>VLOOKUP(J15,Options!G$2:H$100,2,FALSE)</f>
        <v>2</v>
      </c>
      <c r="L15" s="4" t="s">
        <v>25</v>
      </c>
      <c r="M15" s="7">
        <f>VLOOKUP(L15,Options!I$2:J$100,2,FALSE)</f>
        <v>1</v>
      </c>
      <c r="N15" s="4" t="s">
        <v>29</v>
      </c>
      <c r="O15" s="7">
        <f>VLOOKUP(N15,Options!K$2:L$100,2,FALSE)</f>
        <v>2</v>
      </c>
      <c r="P15" s="2"/>
      <c r="Q15" s="3" t="str">
        <f t="shared" si="0"/>
        <v>#define PX_GPIO_SWDIO PX_GPIO(A, 13, PX_GPIO_MODE_AF, PX_GPIO_OTYPE_NA, PX_GPIO_OSPEED_HI, PX_GPIO_PULL_UP, PX_GPIO_OUT_INIT_NA, PX_GPIO_AF_0)</v>
      </c>
      <c r="S15" s="3" t="str">
        <f t="shared" si="1"/>
        <v>#define PX_GPIO_A13 PX_GPIO_SWDIO</v>
      </c>
      <c r="U15" s="3" t="str">
        <f t="shared" si="2"/>
        <v>static const px_gpio_handle_t px_gpio_swdio = {PX_GPIO_SWDIO};</v>
      </c>
    </row>
    <row r="16" spans="1:21" ht="11.25" x14ac:dyDescent="0.2">
      <c r="A16" s="4" t="s">
        <v>49</v>
      </c>
      <c r="B16" s="4" t="s">
        <v>12</v>
      </c>
      <c r="C16" s="4">
        <v>14</v>
      </c>
      <c r="D16" s="4" t="s">
        <v>13</v>
      </c>
      <c r="E16" s="7">
        <f>VLOOKUP(D16,Options!A$2:B$100,2,FALSE)</f>
        <v>3</v>
      </c>
      <c r="F16" s="5" t="s">
        <v>15</v>
      </c>
      <c r="G16" s="7">
        <f>VLOOKUP(F16,Options!C$2:D$100,2,FALSE)</f>
        <v>1</v>
      </c>
      <c r="H16" s="5" t="s">
        <v>18</v>
      </c>
      <c r="I16" s="7">
        <f>VLOOKUP(H16,Options!E$2:F$100,2,FALSE)</f>
        <v>1</v>
      </c>
      <c r="J16" s="5" t="s">
        <v>24</v>
      </c>
      <c r="K16" s="7">
        <f>VLOOKUP(J16,Options!G$2:H$100,2,FALSE)</f>
        <v>3</v>
      </c>
      <c r="L16" s="4" t="s">
        <v>25</v>
      </c>
      <c r="M16" s="7">
        <f>VLOOKUP(L16,Options!I$2:J$100,2,FALSE)</f>
        <v>1</v>
      </c>
      <c r="N16" s="4" t="s">
        <v>29</v>
      </c>
      <c r="O16" s="7">
        <f>VLOOKUP(N16,Options!K$2:L$100,2,FALSE)</f>
        <v>2</v>
      </c>
      <c r="P16" s="2"/>
      <c r="Q16" s="3" t="str">
        <f t="shared" si="0"/>
        <v>#define PX_GPIO_SWDCK PX_GPIO(A, 14, PX_GPIO_MODE_AF, PX_GPIO_OTYPE_NA, PX_GPIO_OSPEED_NA, PX_GPIO_PULL_DN, PX_GPIO_OUT_INIT_NA, PX_GPIO_AF_0)</v>
      </c>
      <c r="S16" s="3" t="str">
        <f t="shared" si="1"/>
        <v>#define PX_GPIO_A14 PX_GPIO_SWDCK</v>
      </c>
      <c r="U16" s="3" t="str">
        <f t="shared" si="2"/>
        <v>static const px_gpio_handle_t px_gpio_swdck = {PX_GPIO_SWDCK};</v>
      </c>
    </row>
    <row r="17" spans="1:21" ht="11.25" x14ac:dyDescent="0.2">
      <c r="A17" s="4" t="s">
        <v>50</v>
      </c>
      <c r="B17" s="4" t="s">
        <v>12</v>
      </c>
      <c r="C17" s="4">
        <v>15</v>
      </c>
      <c r="D17" s="4" t="s">
        <v>1</v>
      </c>
      <c r="E17" s="7">
        <f>VLOOKUP(D17,Options!A$2:B$100,2,FALSE)</f>
        <v>1</v>
      </c>
      <c r="F17" s="5" t="s">
        <v>15</v>
      </c>
      <c r="G17" s="7">
        <f>VLOOKUP(F17,Options!C$2:D$100,2,FALSE)</f>
        <v>1</v>
      </c>
      <c r="H17" s="5" t="s">
        <v>18</v>
      </c>
      <c r="I17" s="7">
        <f>VLOOKUP(H17,Options!E$2:F$100,2,FALSE)</f>
        <v>1</v>
      </c>
      <c r="J17" s="5" t="s">
        <v>6</v>
      </c>
      <c r="K17" s="7">
        <f>VLOOKUP(J17,Options!G$2:H$100,2,FALSE)</f>
        <v>2</v>
      </c>
      <c r="L17" s="4" t="s">
        <v>25</v>
      </c>
      <c r="M17" s="7">
        <f>VLOOKUP(L17,Options!I$2:J$100,2,FALSE)</f>
        <v>1</v>
      </c>
      <c r="N17" s="4" t="s">
        <v>28</v>
      </c>
      <c r="O17" s="7">
        <f>VLOOKUP(N17,Options!K$2:L$100,2,FALSE)</f>
        <v>1</v>
      </c>
      <c r="P17" s="2"/>
      <c r="Q17" s="3" t="str">
        <f t="shared" si="0"/>
        <v>#define PX_GPIO_LCD_BTN_5_NO PX_GPIO(A, 15, PX_GPIO_MODE_IN, PX_GPIO_OTYPE_NA, PX_GPIO_OSPEED_NA, PX_GPIO_PULL_UP, PX_GPIO_OUT_INIT_NA, PX_GPIO_AF_NA)</v>
      </c>
      <c r="S17" s="3" t="str">
        <f t="shared" si="1"/>
        <v>#define PX_GPIO_A15 PX_GPIO_LCD_BTN_5_NO</v>
      </c>
      <c r="U17" s="3" t="str">
        <f t="shared" si="2"/>
        <v>static const px_gpio_handle_t px_gpio_lcd_btn_5_no = {PX_GPIO_LCD_BTN_5_NO};</v>
      </c>
    </row>
    <row r="18" spans="1:21" ht="11.25" x14ac:dyDescent="0.2">
      <c r="A18" s="9"/>
      <c r="B18" s="9"/>
      <c r="C18" s="9"/>
      <c r="D18" s="9"/>
      <c r="E18" s="10"/>
      <c r="F18" s="11"/>
      <c r="G18" s="10"/>
      <c r="H18" s="11"/>
      <c r="I18" s="10"/>
      <c r="J18" s="11"/>
      <c r="K18" s="10"/>
      <c r="L18" s="9"/>
      <c r="M18" s="10"/>
      <c r="N18" s="9"/>
      <c r="O18" s="10"/>
      <c r="P18" s="2"/>
    </row>
    <row r="19" spans="1:21" ht="11.25" x14ac:dyDescent="0.2">
      <c r="A19" s="4" t="s">
        <v>84</v>
      </c>
      <c r="B19" s="4" t="s">
        <v>52</v>
      </c>
      <c r="C19" s="4">
        <v>0</v>
      </c>
      <c r="D19" s="4" t="s">
        <v>14</v>
      </c>
      <c r="E19" s="7">
        <f>VLOOKUP(D19,Options!A$2:B$100,2,FALSE)</f>
        <v>4</v>
      </c>
      <c r="F19" s="5" t="s">
        <v>15</v>
      </c>
      <c r="G19" s="7">
        <f>VLOOKUP(F19,Options!C$2:D$100,2,FALSE)</f>
        <v>1</v>
      </c>
      <c r="H19" s="5" t="s">
        <v>18</v>
      </c>
      <c r="I19" s="7">
        <f>VLOOKUP(H19,Options!E$2:F$100,2,FALSE)</f>
        <v>1</v>
      </c>
      <c r="J19" s="5" t="s">
        <v>23</v>
      </c>
      <c r="K19" s="7">
        <f>VLOOKUP(J19,Options!G$2:H$100,2,FALSE)</f>
        <v>1</v>
      </c>
      <c r="L19" s="4" t="s">
        <v>25</v>
      </c>
      <c r="M19" s="7">
        <f>VLOOKUP(L19,Options!I$2:J$100,2,FALSE)</f>
        <v>1</v>
      </c>
      <c r="N19" s="4" t="s">
        <v>28</v>
      </c>
      <c r="O19" s="7">
        <f>VLOOKUP(N19,Options!K$2:L$100,2,FALSE)</f>
        <v>1</v>
      </c>
      <c r="P19" s="2"/>
      <c r="Q19" s="3" t="str">
        <f t="shared" si="0"/>
        <v>#define PX_GPIO_ADC0 PX_GPIO(B, 0, PX_GPIO_MODE_ANA, PX_GPIO_OTYPE_NA, PX_GPIO_OSPEED_NA, PX_GPIO_PULL_NO, PX_GPIO_OUT_INIT_NA, PX_GPIO_AF_NA)</v>
      </c>
      <c r="S19" s="3" t="str">
        <f t="shared" si="1"/>
        <v>#define PX_GPIO_B0 PX_GPIO_ADC0</v>
      </c>
      <c r="U19" s="3" t="str">
        <f t="shared" si="2"/>
        <v>static const px_gpio_handle_t px_gpio_adc0 = {PX_GPIO_ADC0};</v>
      </c>
    </row>
    <row r="20" spans="1:21" ht="11.25" x14ac:dyDescent="0.2">
      <c r="A20" s="4" t="s">
        <v>69</v>
      </c>
      <c r="B20" s="4" t="s">
        <v>52</v>
      </c>
      <c r="C20" s="4">
        <v>1</v>
      </c>
      <c r="D20" s="4" t="s">
        <v>14</v>
      </c>
      <c r="E20" s="7">
        <f>VLOOKUP(D20,Options!A$2:B$100,2,FALSE)</f>
        <v>4</v>
      </c>
      <c r="F20" s="5" t="s">
        <v>15</v>
      </c>
      <c r="G20" s="7">
        <f>VLOOKUP(F20,Options!C$2:D$100,2,FALSE)</f>
        <v>1</v>
      </c>
      <c r="H20" s="5" t="s">
        <v>18</v>
      </c>
      <c r="I20" s="7">
        <f>VLOOKUP(H20,Options!E$2:F$100,2,FALSE)</f>
        <v>1</v>
      </c>
      <c r="J20" s="5" t="s">
        <v>23</v>
      </c>
      <c r="K20" s="7">
        <f>VLOOKUP(J20,Options!G$2:H$100,2,FALSE)</f>
        <v>1</v>
      </c>
      <c r="L20" s="4" t="s">
        <v>25</v>
      </c>
      <c r="M20" s="7">
        <f>VLOOKUP(L20,Options!I$2:J$100,2,FALSE)</f>
        <v>1</v>
      </c>
      <c r="N20" s="4" t="s">
        <v>28</v>
      </c>
      <c r="O20" s="7">
        <f>VLOOKUP(N20,Options!K$2:L$100,2,FALSE)</f>
        <v>1</v>
      </c>
      <c r="P20" s="2"/>
      <c r="Q20" s="3" t="str">
        <f t="shared" si="0"/>
        <v>#define PX_GPIO_ADC_VBAT PX_GPIO(B, 1, PX_GPIO_MODE_ANA, PX_GPIO_OTYPE_NA, PX_GPIO_OSPEED_NA, PX_GPIO_PULL_NO, PX_GPIO_OUT_INIT_NA, PX_GPIO_AF_NA)</v>
      </c>
      <c r="S20" s="3" t="str">
        <f t="shared" si="1"/>
        <v>#define PX_GPIO_B1 PX_GPIO_ADC_VBAT</v>
      </c>
      <c r="U20" s="3" t="str">
        <f t="shared" si="2"/>
        <v>static const px_gpio_handle_t px_gpio_adc_vbat = {PX_GPIO_ADC_VBAT};</v>
      </c>
    </row>
    <row r="21" spans="1:21" ht="11.25" x14ac:dyDescent="0.2">
      <c r="A21" s="4" t="s">
        <v>93</v>
      </c>
      <c r="B21" s="4" t="s">
        <v>52</v>
      </c>
      <c r="C21" s="4">
        <v>2</v>
      </c>
      <c r="D21" s="4" t="s">
        <v>2</v>
      </c>
      <c r="E21" s="7">
        <f>VLOOKUP(D21,Options!A$2:B$100,2,FALSE)</f>
        <v>2</v>
      </c>
      <c r="F21" s="5" t="s">
        <v>16</v>
      </c>
      <c r="G21" s="7">
        <f>VLOOKUP(F21,Options!C$2:D$100,2,FALSE)</f>
        <v>2</v>
      </c>
      <c r="H21" s="5" t="s">
        <v>19</v>
      </c>
      <c r="I21" s="7">
        <f>VLOOKUP(H21,Options!E$2:F$100,2,FALSE)</f>
        <v>2</v>
      </c>
      <c r="J21" s="5" t="s">
        <v>23</v>
      </c>
      <c r="K21" s="7">
        <f>VLOOKUP(J21,Options!G$2:H$100,2,FALSE)</f>
        <v>1</v>
      </c>
      <c r="L21" s="4" t="s">
        <v>27</v>
      </c>
      <c r="M21" s="7">
        <f>VLOOKUP(L21,Options!I$2:J$100,2,FALSE)</f>
        <v>3</v>
      </c>
      <c r="N21" s="4" t="s">
        <v>28</v>
      </c>
      <c r="O21" s="7">
        <f>VLOOKUP(N21,Options!K$2:L$100,2,FALSE)</f>
        <v>1</v>
      </c>
      <c r="P21" s="2"/>
      <c r="Q21" s="3" t="str">
        <f t="shared" si="0"/>
        <v>#define PX_GPIO_SPI2_CS_SF PX_GPIO(B, 2, PX_GPIO_MODE_OUT, PX_GPIO_OTYPE_PP, PX_GPIO_OSPEED_LO, PX_GPIO_PULL_NO, PX_GPIO_OUT_INIT_HI, PX_GPIO_AF_NA)</v>
      </c>
      <c r="S21" s="3" t="str">
        <f t="shared" si="1"/>
        <v>#define PX_GPIO_B2 PX_GPIO_SPI2_CS_SF</v>
      </c>
      <c r="U21" s="3" t="str">
        <f t="shared" si="2"/>
        <v>static const px_gpio_handle_t px_gpio_spi2_cs_sf = {PX_GPIO_SPI2_CS_SF};</v>
      </c>
    </row>
    <row r="22" spans="1:21" ht="11.25" x14ac:dyDescent="0.2">
      <c r="A22" s="4" t="s">
        <v>55</v>
      </c>
      <c r="B22" s="4" t="s">
        <v>52</v>
      </c>
      <c r="C22" s="4">
        <v>3</v>
      </c>
      <c r="D22" s="4" t="s">
        <v>13</v>
      </c>
      <c r="E22" s="7">
        <f>VLOOKUP(D22,Options!A$2:B$100,2,FALSE)</f>
        <v>3</v>
      </c>
      <c r="F22" s="5" t="s">
        <v>16</v>
      </c>
      <c r="G22" s="7">
        <f>VLOOKUP(F22,Options!C$2:D$100,2,FALSE)</f>
        <v>2</v>
      </c>
      <c r="H22" s="5" t="s">
        <v>20</v>
      </c>
      <c r="I22" s="7">
        <f>VLOOKUP(H22,Options!E$2:F$100,2,FALSE)</f>
        <v>4</v>
      </c>
      <c r="J22" s="5" t="s">
        <v>23</v>
      </c>
      <c r="K22" s="7">
        <f>VLOOKUP(J22,Options!G$2:H$100,2,FALSE)</f>
        <v>1</v>
      </c>
      <c r="L22" s="4" t="s">
        <v>25</v>
      </c>
      <c r="M22" s="7">
        <f>VLOOKUP(L22,Options!I$2:J$100,2,FALSE)</f>
        <v>1</v>
      </c>
      <c r="N22" s="4" t="s">
        <v>29</v>
      </c>
      <c r="O22" s="7">
        <f>VLOOKUP(N22,Options!K$2:L$100,2,FALSE)</f>
        <v>2</v>
      </c>
      <c r="P22" s="2"/>
      <c r="Q22" s="3" t="str">
        <f t="shared" si="0"/>
        <v>#define PX_GPIO_SPI1_SCK PX_GPIO(B, 3, PX_GPIO_MODE_AF, PX_GPIO_OTYPE_PP, PX_GPIO_OSPEED_HI, PX_GPIO_PULL_NO, PX_GPIO_OUT_INIT_NA, PX_GPIO_AF_0)</v>
      </c>
      <c r="S22" s="3" t="str">
        <f t="shared" si="1"/>
        <v>#define PX_GPIO_B3 PX_GPIO_SPI1_SCK</v>
      </c>
      <c r="U22" s="3" t="str">
        <f t="shared" si="2"/>
        <v>static const px_gpio_handle_t px_gpio_spi1_sck = {PX_GPIO_SPI1_SCK};</v>
      </c>
    </row>
    <row r="23" spans="1:21" ht="11.25" x14ac:dyDescent="0.2">
      <c r="A23" s="4" t="s">
        <v>56</v>
      </c>
      <c r="B23" s="4" t="s">
        <v>52</v>
      </c>
      <c r="C23" s="4">
        <v>4</v>
      </c>
      <c r="D23" s="4" t="s">
        <v>13</v>
      </c>
      <c r="E23" s="7">
        <f>VLOOKUP(D23,Options!A$2:B$100,2,FALSE)</f>
        <v>3</v>
      </c>
      <c r="F23" s="5" t="s">
        <v>15</v>
      </c>
      <c r="G23" s="7">
        <f>VLOOKUP(F23,Options!C$2:D$100,2,FALSE)</f>
        <v>1</v>
      </c>
      <c r="H23" s="5" t="s">
        <v>18</v>
      </c>
      <c r="I23" s="7">
        <f>VLOOKUP(H23,Options!E$2:F$100,2,FALSE)</f>
        <v>1</v>
      </c>
      <c r="J23" s="5" t="s">
        <v>6</v>
      </c>
      <c r="K23" s="7">
        <f>VLOOKUP(J23,Options!G$2:H$100,2,FALSE)</f>
        <v>2</v>
      </c>
      <c r="L23" s="4" t="s">
        <v>25</v>
      </c>
      <c r="M23" s="7">
        <f>VLOOKUP(L23,Options!I$2:J$100,2,FALSE)</f>
        <v>1</v>
      </c>
      <c r="N23" s="4" t="s">
        <v>29</v>
      </c>
      <c r="O23" s="7">
        <f>VLOOKUP(N23,Options!K$2:L$100,2,FALSE)</f>
        <v>2</v>
      </c>
      <c r="P23" s="2"/>
      <c r="Q23" s="3" t="str">
        <f t="shared" si="0"/>
        <v>#define PX_GPIO_SPI1_MISO PX_GPIO(B, 4, PX_GPIO_MODE_AF, PX_GPIO_OTYPE_NA, PX_GPIO_OSPEED_NA, PX_GPIO_PULL_UP, PX_GPIO_OUT_INIT_NA, PX_GPIO_AF_0)</v>
      </c>
      <c r="S23" s="3" t="str">
        <f t="shared" si="1"/>
        <v>#define PX_GPIO_B4 PX_GPIO_SPI1_MISO</v>
      </c>
      <c r="U23" s="3" t="str">
        <f t="shared" si="2"/>
        <v>static const px_gpio_handle_t px_gpio_spi1_miso = {PX_GPIO_SPI1_MISO};</v>
      </c>
    </row>
    <row r="24" spans="1:21" ht="11.25" x14ac:dyDescent="0.2">
      <c r="A24" s="4" t="s">
        <v>57</v>
      </c>
      <c r="B24" s="4" t="s">
        <v>52</v>
      </c>
      <c r="C24" s="4">
        <v>5</v>
      </c>
      <c r="D24" s="4" t="s">
        <v>13</v>
      </c>
      <c r="E24" s="7">
        <f>VLOOKUP(D24,Options!A$2:B$100,2,FALSE)</f>
        <v>3</v>
      </c>
      <c r="F24" s="5" t="s">
        <v>16</v>
      </c>
      <c r="G24" s="7">
        <f>VLOOKUP(F24,Options!C$2:D$100,2,FALSE)</f>
        <v>2</v>
      </c>
      <c r="H24" s="5" t="s">
        <v>20</v>
      </c>
      <c r="I24" s="7">
        <f>VLOOKUP(H24,Options!E$2:F$100,2,FALSE)</f>
        <v>4</v>
      </c>
      <c r="J24" s="5" t="s">
        <v>23</v>
      </c>
      <c r="K24" s="7">
        <f>VLOOKUP(J24,Options!G$2:H$100,2,FALSE)</f>
        <v>1</v>
      </c>
      <c r="L24" s="4" t="s">
        <v>25</v>
      </c>
      <c r="M24" s="7">
        <f>VLOOKUP(L24,Options!I$2:J$100,2,FALSE)</f>
        <v>1</v>
      </c>
      <c r="N24" s="4" t="s">
        <v>29</v>
      </c>
      <c r="O24" s="7">
        <f>VLOOKUP(N24,Options!K$2:L$100,2,FALSE)</f>
        <v>2</v>
      </c>
      <c r="P24" s="2"/>
      <c r="Q24" s="3" t="str">
        <f t="shared" si="0"/>
        <v>#define PX_GPIO_SPI1_MOSI PX_GPIO(B, 5, PX_GPIO_MODE_AF, PX_GPIO_OTYPE_PP, PX_GPIO_OSPEED_HI, PX_GPIO_PULL_NO, PX_GPIO_OUT_INIT_NA, PX_GPIO_AF_0)</v>
      </c>
      <c r="S24" s="3" t="str">
        <f t="shared" si="1"/>
        <v>#define PX_GPIO_B5 PX_GPIO_SPI1_MOSI</v>
      </c>
      <c r="U24" s="3" t="str">
        <f t="shared" si="2"/>
        <v>static const px_gpio_handle_t px_gpio_spi1_mosi = {PX_GPIO_SPI1_MOSI};</v>
      </c>
    </row>
    <row r="25" spans="1:21" ht="11.25" x14ac:dyDescent="0.2">
      <c r="A25" s="4" t="s">
        <v>85</v>
      </c>
      <c r="B25" s="4" t="s">
        <v>52</v>
      </c>
      <c r="C25" s="4">
        <v>6</v>
      </c>
      <c r="D25" s="4" t="s">
        <v>2</v>
      </c>
      <c r="E25" s="7">
        <f>VLOOKUP(D25,Options!A$2:B$100,2,FALSE)</f>
        <v>2</v>
      </c>
      <c r="F25" s="5" t="s">
        <v>16</v>
      </c>
      <c r="G25" s="7">
        <f>VLOOKUP(F25,Options!C$2:D$100,2,FALSE)</f>
        <v>2</v>
      </c>
      <c r="H25" s="5" t="s">
        <v>19</v>
      </c>
      <c r="I25" s="7">
        <f>VLOOKUP(H25,Options!E$2:F$100,2,FALSE)</f>
        <v>2</v>
      </c>
      <c r="J25" s="5" t="s">
        <v>23</v>
      </c>
      <c r="K25" s="7">
        <f>VLOOKUP(J25,Options!G$2:H$100,2,FALSE)</f>
        <v>1</v>
      </c>
      <c r="L25" s="4" t="s">
        <v>27</v>
      </c>
      <c r="M25" s="7">
        <f>VLOOKUP(L25,Options!I$2:J$100,2,FALSE)</f>
        <v>3</v>
      </c>
      <c r="N25" s="4" t="s">
        <v>28</v>
      </c>
      <c r="O25" s="7">
        <f>VLOOKUP(N25,Options!K$2:L$100,2,FALSE)</f>
        <v>1</v>
      </c>
      <c r="P25" s="2"/>
      <c r="Q25" s="3" t="str">
        <f t="shared" si="0"/>
        <v>#define PX_GPIO_SPI1_CS PX_GPIO(B, 6, PX_GPIO_MODE_OUT, PX_GPIO_OTYPE_PP, PX_GPIO_OSPEED_LO, PX_GPIO_PULL_NO, PX_GPIO_OUT_INIT_HI, PX_GPIO_AF_NA)</v>
      </c>
      <c r="S25" s="3" t="str">
        <f t="shared" si="1"/>
        <v>#define PX_GPIO_B6 PX_GPIO_SPI1_CS</v>
      </c>
      <c r="U25" s="3" t="str">
        <f t="shared" si="2"/>
        <v>static const px_gpio_handle_t px_gpio_spi1_cs = {PX_GPIO_SPI1_CS};</v>
      </c>
    </row>
    <row r="26" spans="1:21" ht="11.25" x14ac:dyDescent="0.2">
      <c r="A26" s="4" t="s">
        <v>86</v>
      </c>
      <c r="B26" s="4" t="s">
        <v>52</v>
      </c>
      <c r="C26" s="4">
        <v>7</v>
      </c>
      <c r="D26" s="4" t="s">
        <v>1</v>
      </c>
      <c r="E26" s="7">
        <f>VLOOKUP(D26,Options!A$2:B$100,2,FALSE)</f>
        <v>1</v>
      </c>
      <c r="F26" s="5" t="s">
        <v>15</v>
      </c>
      <c r="G26" s="7">
        <f>VLOOKUP(F26,Options!C$2:D$100,2,FALSE)</f>
        <v>1</v>
      </c>
      <c r="H26" s="5" t="s">
        <v>18</v>
      </c>
      <c r="I26" s="7">
        <f>VLOOKUP(H26,Options!E$2:F$100,2,FALSE)</f>
        <v>1</v>
      </c>
      <c r="J26" s="5" t="s">
        <v>6</v>
      </c>
      <c r="K26" s="7">
        <f>VLOOKUP(J26,Options!G$2:H$100,2,FALSE)</f>
        <v>2</v>
      </c>
      <c r="L26" s="4" t="s">
        <v>25</v>
      </c>
      <c r="M26" s="7">
        <f>VLOOKUP(L26,Options!I$2:J$100,2,FALSE)</f>
        <v>1</v>
      </c>
      <c r="N26" s="4" t="s">
        <v>28</v>
      </c>
      <c r="O26" s="7">
        <f>VLOOKUP(N26,Options!K$2:L$100,2,FALSE)</f>
        <v>1</v>
      </c>
      <c r="P26" s="2"/>
      <c r="Q26" s="3" t="str">
        <f t="shared" si="0"/>
        <v>#define PX_GPIO_7_SD_CD PX_GPIO(B, 7, PX_GPIO_MODE_IN, PX_GPIO_OTYPE_NA, PX_GPIO_OSPEED_NA, PX_GPIO_PULL_UP, PX_GPIO_OUT_INIT_NA, PX_GPIO_AF_NA)</v>
      </c>
      <c r="S26" s="3" t="str">
        <f t="shared" si="1"/>
        <v>#define PX_GPIO_B7 PX_GPIO_7_SD_CD</v>
      </c>
      <c r="U26" s="3" t="str">
        <f t="shared" si="2"/>
        <v>static const px_gpio_handle_t px_gpio_7_sd_cd = {PX_GPIO_7_SD_CD};</v>
      </c>
    </row>
    <row r="27" spans="1:21" ht="11.25" x14ac:dyDescent="0.2">
      <c r="A27" s="4" t="s">
        <v>58</v>
      </c>
      <c r="B27" s="4" t="s">
        <v>52</v>
      </c>
      <c r="C27" s="4">
        <v>8</v>
      </c>
      <c r="D27" s="4" t="s">
        <v>13</v>
      </c>
      <c r="E27" s="7">
        <f>VLOOKUP(D27,Options!A$2:B$100,2,FALSE)</f>
        <v>3</v>
      </c>
      <c r="F27" s="5" t="s">
        <v>17</v>
      </c>
      <c r="G27" s="7">
        <f>VLOOKUP(F27,Options!C$2:D$100,2,FALSE)</f>
        <v>3</v>
      </c>
      <c r="H27" s="5" t="s">
        <v>19</v>
      </c>
      <c r="I27" s="7">
        <f>VLOOKUP(H27,Options!E$2:F$100,2,FALSE)</f>
        <v>2</v>
      </c>
      <c r="J27" s="5" t="s">
        <v>6</v>
      </c>
      <c r="K27" s="7">
        <f>VLOOKUP(J27,Options!G$2:H$100,2,FALSE)</f>
        <v>2</v>
      </c>
      <c r="L27" s="4" t="s">
        <v>27</v>
      </c>
      <c r="M27" s="7">
        <f>VLOOKUP(L27,Options!I$2:J$100,2,FALSE)</f>
        <v>3</v>
      </c>
      <c r="N27" s="4" t="s">
        <v>33</v>
      </c>
      <c r="O27" s="7">
        <f>VLOOKUP(N27,Options!K$2:L$100,2,FALSE)</f>
        <v>6</v>
      </c>
      <c r="P27" s="2"/>
      <c r="Q27" s="3" t="str">
        <f t="shared" si="0"/>
        <v>#define PX_GPIO_I2C1_SCL PX_GPIO(B, 8, PX_GPIO_MODE_AF, PX_GPIO_OTYPE_OD, PX_GPIO_OSPEED_LO, PX_GPIO_PULL_UP, PX_GPIO_OUT_INIT_HI, PX_GPIO_AF_4)</v>
      </c>
      <c r="S27" s="3" t="str">
        <f t="shared" si="1"/>
        <v>#define PX_GPIO_B8 PX_GPIO_I2C1_SCL</v>
      </c>
      <c r="U27" s="3" t="str">
        <f t="shared" si="2"/>
        <v>static const px_gpio_handle_t px_gpio_i2c1_scl = {PX_GPIO_I2C1_SCL};</v>
      </c>
    </row>
    <row r="28" spans="1:21" ht="11.25" x14ac:dyDescent="0.2">
      <c r="A28" s="4" t="s">
        <v>59</v>
      </c>
      <c r="B28" s="4" t="s">
        <v>52</v>
      </c>
      <c r="C28" s="4">
        <v>9</v>
      </c>
      <c r="D28" s="4" t="s">
        <v>13</v>
      </c>
      <c r="E28" s="7">
        <f>VLOOKUP(D28,Options!A$2:B$100,2,FALSE)</f>
        <v>3</v>
      </c>
      <c r="F28" s="5" t="s">
        <v>17</v>
      </c>
      <c r="G28" s="7">
        <f>VLOOKUP(F28,Options!C$2:D$100,2,FALSE)</f>
        <v>3</v>
      </c>
      <c r="H28" s="5" t="s">
        <v>19</v>
      </c>
      <c r="I28" s="7">
        <f>VLOOKUP(H28,Options!E$2:F$100,2,FALSE)</f>
        <v>2</v>
      </c>
      <c r="J28" s="5" t="s">
        <v>6</v>
      </c>
      <c r="K28" s="7">
        <f>VLOOKUP(J28,Options!G$2:H$100,2,FALSE)</f>
        <v>2</v>
      </c>
      <c r="L28" s="4" t="s">
        <v>27</v>
      </c>
      <c r="M28" s="7">
        <f>VLOOKUP(L28,Options!I$2:J$100,2,FALSE)</f>
        <v>3</v>
      </c>
      <c r="N28" s="4" t="s">
        <v>33</v>
      </c>
      <c r="O28" s="7">
        <f>VLOOKUP(N28,Options!K$2:L$100,2,FALSE)</f>
        <v>6</v>
      </c>
      <c r="P28" s="2"/>
      <c r="Q28" s="3" t="str">
        <f t="shared" si="0"/>
        <v>#define PX_GPIO_I2C1_SDA PX_GPIO(B, 9, PX_GPIO_MODE_AF, PX_GPIO_OTYPE_OD, PX_GPIO_OSPEED_LO, PX_GPIO_PULL_UP, PX_GPIO_OUT_INIT_HI, PX_GPIO_AF_4)</v>
      </c>
      <c r="S28" s="3" t="str">
        <f t="shared" si="1"/>
        <v>#define PX_GPIO_B9 PX_GPIO_I2C1_SDA</v>
      </c>
      <c r="U28" s="3" t="str">
        <f t="shared" si="2"/>
        <v>static const px_gpio_handle_t px_gpio_i2c1_sda = {PX_GPIO_I2C1_SDA};</v>
      </c>
    </row>
    <row r="29" spans="1:21" ht="11.25" x14ac:dyDescent="0.2">
      <c r="A29" s="4" t="s">
        <v>54</v>
      </c>
      <c r="B29" s="4" t="s">
        <v>52</v>
      </c>
      <c r="C29" s="4">
        <v>10</v>
      </c>
      <c r="D29" s="4" t="s">
        <v>2</v>
      </c>
      <c r="E29" s="7">
        <f>VLOOKUP(D29,Options!A$2:B$100,2,FALSE)</f>
        <v>2</v>
      </c>
      <c r="F29" s="5" t="s">
        <v>16</v>
      </c>
      <c r="G29" s="7">
        <f>VLOOKUP(F29,Options!C$2:D$100,2,FALSE)</f>
        <v>2</v>
      </c>
      <c r="H29" s="5" t="s">
        <v>19</v>
      </c>
      <c r="I29" s="7">
        <f>VLOOKUP(H29,Options!E$2:F$100,2,FALSE)</f>
        <v>2</v>
      </c>
      <c r="J29" s="5" t="s">
        <v>23</v>
      </c>
      <c r="K29" s="7">
        <f>VLOOKUP(J29,Options!G$2:H$100,2,FALSE)</f>
        <v>1</v>
      </c>
      <c r="L29" s="4" t="s">
        <v>27</v>
      </c>
      <c r="M29" s="7">
        <f>VLOOKUP(L29,Options!I$2:J$100,2,FALSE)</f>
        <v>3</v>
      </c>
      <c r="N29" s="4" t="s">
        <v>28</v>
      </c>
      <c r="O29" s="7">
        <f>VLOOKUP(N29,Options!K$2:L$100,2,FALSE)</f>
        <v>1</v>
      </c>
      <c r="P29" s="2"/>
      <c r="Q29" s="3" t="str">
        <f t="shared" si="0"/>
        <v>#define PX_GPIO_SPI2_CS_LCD PX_GPIO(B, 10, PX_GPIO_MODE_OUT, PX_GPIO_OTYPE_PP, PX_GPIO_OSPEED_LO, PX_GPIO_PULL_NO, PX_GPIO_OUT_INIT_HI, PX_GPIO_AF_NA)</v>
      </c>
      <c r="S29" s="3" t="str">
        <f t="shared" si="1"/>
        <v>#define PX_GPIO_B10 PX_GPIO_SPI2_CS_LCD</v>
      </c>
      <c r="U29" s="3" t="str">
        <f t="shared" si="2"/>
        <v>static const px_gpio_handle_t px_gpio_spi2_cs_lcd = {PX_GPIO_SPI2_CS_LCD};</v>
      </c>
    </row>
    <row r="30" spans="1:21" ht="11.25" x14ac:dyDescent="0.2">
      <c r="A30" s="4" t="s">
        <v>60</v>
      </c>
      <c r="B30" s="4" t="s">
        <v>52</v>
      </c>
      <c r="C30" s="4">
        <v>11</v>
      </c>
      <c r="D30" s="4" t="s">
        <v>2</v>
      </c>
      <c r="E30" s="7">
        <f>VLOOKUP(D30,Options!A$2:B$100,2,FALSE)</f>
        <v>2</v>
      </c>
      <c r="F30" s="5" t="s">
        <v>16</v>
      </c>
      <c r="G30" s="7">
        <f>VLOOKUP(F30,Options!C$2:D$100,2,FALSE)</f>
        <v>2</v>
      </c>
      <c r="H30" s="5" t="s">
        <v>19</v>
      </c>
      <c r="I30" s="7">
        <f>VLOOKUP(H30,Options!E$2:F$100,2,FALSE)</f>
        <v>2</v>
      </c>
      <c r="J30" s="5" t="s">
        <v>23</v>
      </c>
      <c r="K30" s="7">
        <f>VLOOKUP(J30,Options!G$2:H$100,2,FALSE)</f>
        <v>1</v>
      </c>
      <c r="L30" s="4" t="s">
        <v>26</v>
      </c>
      <c r="M30" s="7">
        <f>VLOOKUP(L30,Options!I$2:J$100,2,FALSE)</f>
        <v>2</v>
      </c>
      <c r="N30" s="4" t="s">
        <v>28</v>
      </c>
      <c r="O30" s="7">
        <f>VLOOKUP(N30,Options!K$2:L$100,2,FALSE)</f>
        <v>1</v>
      </c>
      <c r="P30" s="2"/>
      <c r="Q30" s="3" t="str">
        <f t="shared" si="0"/>
        <v>#define PX_GPIO_LCD_RS PX_GPIO(B, 11, PX_GPIO_MODE_OUT, PX_GPIO_OTYPE_PP, PX_GPIO_OSPEED_LO, PX_GPIO_PULL_NO, PX_GPIO_OUT_INIT_LO, PX_GPIO_AF_NA)</v>
      </c>
      <c r="S30" s="3" t="str">
        <f t="shared" si="1"/>
        <v>#define PX_GPIO_B11 PX_GPIO_LCD_RS</v>
      </c>
      <c r="U30" s="3" t="str">
        <f t="shared" si="2"/>
        <v>static const px_gpio_handle_t px_gpio_lcd_rs = {PX_GPIO_LCD_RS};</v>
      </c>
    </row>
    <row r="31" spans="1:21" ht="11.25" x14ac:dyDescent="0.2">
      <c r="A31" s="4" t="s">
        <v>87</v>
      </c>
      <c r="B31" s="4" t="s">
        <v>52</v>
      </c>
      <c r="C31" s="4">
        <v>12</v>
      </c>
      <c r="D31" s="4" t="s">
        <v>2</v>
      </c>
      <c r="E31" s="7">
        <f>VLOOKUP(D31,Options!A$2:B$100,2,FALSE)</f>
        <v>2</v>
      </c>
      <c r="F31" s="5" t="s">
        <v>16</v>
      </c>
      <c r="G31" s="7">
        <f>VLOOKUP(F31,Options!C$2:D$100,2,FALSE)</f>
        <v>2</v>
      </c>
      <c r="H31" s="5" t="s">
        <v>19</v>
      </c>
      <c r="I31" s="7">
        <f>VLOOKUP(H31,Options!E$2:F$100,2,FALSE)</f>
        <v>2</v>
      </c>
      <c r="J31" s="5" t="s">
        <v>23</v>
      </c>
      <c r="K31" s="7">
        <f>VLOOKUP(J31,Options!G$2:H$100,2,FALSE)</f>
        <v>1</v>
      </c>
      <c r="L31" s="4" t="s">
        <v>27</v>
      </c>
      <c r="M31" s="7">
        <f>VLOOKUP(L31,Options!I$2:J$100,2,FALSE)</f>
        <v>3</v>
      </c>
      <c r="N31" s="4" t="s">
        <v>28</v>
      </c>
      <c r="O31" s="7">
        <f>VLOOKUP(N31,Options!K$2:L$100,2,FALSE)</f>
        <v>1</v>
      </c>
      <c r="P31" s="2"/>
      <c r="Q31" s="3" t="str">
        <f t="shared" si="0"/>
        <v>#define PX_GPIO_LCD_BACKLIGHT PX_GPIO(B, 12, PX_GPIO_MODE_OUT, PX_GPIO_OTYPE_PP, PX_GPIO_OSPEED_LO, PX_GPIO_PULL_NO, PX_GPIO_OUT_INIT_HI, PX_GPIO_AF_NA)</v>
      </c>
      <c r="S31" s="3" t="str">
        <f t="shared" si="1"/>
        <v>#define PX_GPIO_B12 PX_GPIO_LCD_BACKLIGHT</v>
      </c>
      <c r="U31" s="3" t="str">
        <f t="shared" si="2"/>
        <v>static const px_gpio_handle_t px_gpio_lcd_backlight = {PX_GPIO_LCD_BACKLIGHT};</v>
      </c>
    </row>
    <row r="32" spans="1:21" ht="11.25" x14ac:dyDescent="0.2">
      <c r="A32" s="4" t="s">
        <v>61</v>
      </c>
      <c r="B32" s="4" t="s">
        <v>52</v>
      </c>
      <c r="C32" s="4">
        <v>13</v>
      </c>
      <c r="D32" s="4" t="s">
        <v>13</v>
      </c>
      <c r="E32" s="7">
        <f>VLOOKUP(D32,Options!A$2:B$100,2,FALSE)</f>
        <v>3</v>
      </c>
      <c r="F32" s="5" t="s">
        <v>16</v>
      </c>
      <c r="G32" s="7">
        <f>VLOOKUP(F32,Options!C$2:D$100,2,FALSE)</f>
        <v>2</v>
      </c>
      <c r="H32" s="5" t="s">
        <v>20</v>
      </c>
      <c r="I32" s="7">
        <f>VLOOKUP(H32,Options!E$2:F$100,2,FALSE)</f>
        <v>4</v>
      </c>
      <c r="J32" s="5" t="s">
        <v>23</v>
      </c>
      <c r="K32" s="7">
        <f>VLOOKUP(J32,Options!G$2:H$100,2,FALSE)</f>
        <v>1</v>
      </c>
      <c r="L32" s="4" t="s">
        <v>25</v>
      </c>
      <c r="M32" s="7">
        <f>VLOOKUP(L32,Options!I$2:J$100,2,FALSE)</f>
        <v>1</v>
      </c>
      <c r="N32" s="4" t="s">
        <v>29</v>
      </c>
      <c r="O32" s="7">
        <f>VLOOKUP(N32,Options!K$2:L$100,2,FALSE)</f>
        <v>2</v>
      </c>
      <c r="P32" s="2"/>
      <c r="Q32" s="3" t="str">
        <f t="shared" si="0"/>
        <v>#define PX_GPIO_SPI2_SCK PX_GPIO(B, 13, PX_GPIO_MODE_AF, PX_GPIO_OTYPE_PP, PX_GPIO_OSPEED_HI, PX_GPIO_PULL_NO, PX_GPIO_OUT_INIT_NA, PX_GPIO_AF_0)</v>
      </c>
      <c r="S32" s="3" t="str">
        <f t="shared" si="1"/>
        <v>#define PX_GPIO_B13 PX_GPIO_SPI2_SCK</v>
      </c>
      <c r="U32" s="3" t="str">
        <f t="shared" si="2"/>
        <v>static const px_gpio_handle_t px_gpio_spi2_sck = {PX_GPIO_SPI2_SCK};</v>
      </c>
    </row>
    <row r="33" spans="1:21" ht="11.25" x14ac:dyDescent="0.2">
      <c r="A33" s="4" t="s">
        <v>62</v>
      </c>
      <c r="B33" s="4" t="s">
        <v>52</v>
      </c>
      <c r="C33" s="4">
        <v>14</v>
      </c>
      <c r="D33" s="4" t="s">
        <v>13</v>
      </c>
      <c r="E33" s="7">
        <f>VLOOKUP(D33,Options!A$2:B$100,2,FALSE)</f>
        <v>3</v>
      </c>
      <c r="F33" s="5" t="s">
        <v>15</v>
      </c>
      <c r="G33" s="7">
        <f>VLOOKUP(F33,Options!C$2:D$100,2,FALSE)</f>
        <v>1</v>
      </c>
      <c r="H33" s="5" t="s">
        <v>18</v>
      </c>
      <c r="I33" s="7">
        <f>VLOOKUP(H33,Options!E$2:F$100,2,FALSE)</f>
        <v>1</v>
      </c>
      <c r="J33" s="5" t="s">
        <v>24</v>
      </c>
      <c r="K33" s="7">
        <f>VLOOKUP(J33,Options!G$2:H$100,2,FALSE)</f>
        <v>3</v>
      </c>
      <c r="L33" s="4" t="s">
        <v>25</v>
      </c>
      <c r="M33" s="7">
        <f>VLOOKUP(L33,Options!I$2:J$100,2,FALSE)</f>
        <v>1</v>
      </c>
      <c r="N33" s="4" t="s">
        <v>29</v>
      </c>
      <c r="O33" s="7">
        <f>VLOOKUP(N33,Options!K$2:L$100,2,FALSE)</f>
        <v>2</v>
      </c>
      <c r="P33" s="2"/>
      <c r="Q33" s="3" t="str">
        <f t="shared" si="0"/>
        <v>#define PX_GPIO_SPI2_MISO PX_GPIO(B, 14, PX_GPIO_MODE_AF, PX_GPIO_OTYPE_NA, PX_GPIO_OSPEED_NA, PX_GPIO_PULL_DN, PX_GPIO_OUT_INIT_NA, PX_GPIO_AF_0)</v>
      </c>
      <c r="S33" s="3" t="str">
        <f t="shared" si="1"/>
        <v>#define PX_GPIO_B14 PX_GPIO_SPI2_MISO</v>
      </c>
      <c r="U33" s="3" t="str">
        <f t="shared" si="2"/>
        <v>static const px_gpio_handle_t px_gpio_spi2_miso = {PX_GPIO_SPI2_MISO};</v>
      </c>
    </row>
    <row r="34" spans="1:21" ht="11.25" x14ac:dyDescent="0.2">
      <c r="A34" s="4" t="s">
        <v>63</v>
      </c>
      <c r="B34" s="4" t="s">
        <v>52</v>
      </c>
      <c r="C34" s="4">
        <v>15</v>
      </c>
      <c r="D34" s="4" t="s">
        <v>13</v>
      </c>
      <c r="E34" s="7">
        <f>VLOOKUP(D34,Options!A$2:B$100,2,FALSE)</f>
        <v>3</v>
      </c>
      <c r="F34" s="5" t="s">
        <v>16</v>
      </c>
      <c r="G34" s="7">
        <f>VLOOKUP(F34,Options!C$2:D$100,2,FALSE)</f>
        <v>2</v>
      </c>
      <c r="H34" s="5" t="s">
        <v>20</v>
      </c>
      <c r="I34" s="7">
        <f>VLOOKUP(H34,Options!E$2:F$100,2,FALSE)</f>
        <v>4</v>
      </c>
      <c r="J34" s="5" t="s">
        <v>23</v>
      </c>
      <c r="K34" s="7">
        <f>VLOOKUP(J34,Options!G$2:H$100,2,FALSE)</f>
        <v>1</v>
      </c>
      <c r="L34" s="4" t="s">
        <v>25</v>
      </c>
      <c r="M34" s="7">
        <f>VLOOKUP(L34,Options!I$2:J$100,2,FALSE)</f>
        <v>1</v>
      </c>
      <c r="N34" s="4" t="s">
        <v>29</v>
      </c>
      <c r="O34" s="7">
        <f>VLOOKUP(N34,Options!K$2:L$100,2,FALSE)</f>
        <v>2</v>
      </c>
      <c r="P34" s="2"/>
      <c r="Q34" s="3" t="str">
        <f t="shared" si="0"/>
        <v>#define PX_GPIO_SPI2_MOSI PX_GPIO(B, 15, PX_GPIO_MODE_AF, PX_GPIO_OTYPE_PP, PX_GPIO_OSPEED_HI, PX_GPIO_PULL_NO, PX_GPIO_OUT_INIT_NA, PX_GPIO_AF_0)</v>
      </c>
      <c r="S34" s="3" t="str">
        <f t="shared" si="1"/>
        <v>#define PX_GPIO_B15 PX_GPIO_SPI2_MOSI</v>
      </c>
      <c r="U34" s="3" t="str">
        <f t="shared" si="2"/>
        <v>static const px_gpio_handle_t px_gpio_spi2_mosi = {PX_GPIO_SPI2_MOSI};</v>
      </c>
    </row>
    <row r="35" spans="1:21" ht="11.25" x14ac:dyDescent="0.2">
      <c r="A35" s="9"/>
      <c r="B35" s="9"/>
      <c r="C35" s="9"/>
      <c r="D35" s="9"/>
      <c r="E35" s="10"/>
      <c r="F35" s="11"/>
      <c r="G35" s="10"/>
      <c r="H35" s="11"/>
      <c r="I35" s="10"/>
      <c r="J35" s="11"/>
      <c r="K35" s="10"/>
      <c r="L35" s="9"/>
      <c r="M35" s="10"/>
      <c r="N35" s="9"/>
      <c r="O35" s="10"/>
      <c r="P35" s="2"/>
    </row>
    <row r="36" spans="1:21" ht="11.25" x14ac:dyDescent="0.2">
      <c r="A36" s="4" t="s">
        <v>76</v>
      </c>
      <c r="B36" s="4" t="s">
        <v>64</v>
      </c>
      <c r="C36" s="4">
        <v>0</v>
      </c>
      <c r="D36" s="4" t="s">
        <v>1</v>
      </c>
      <c r="E36" s="7">
        <f>VLOOKUP(D36,Options!A$2:B$100,2,FALSE)</f>
        <v>1</v>
      </c>
      <c r="F36" s="5" t="s">
        <v>15</v>
      </c>
      <c r="G36" s="7">
        <f>VLOOKUP(F36,Options!C$2:D$100,2,FALSE)</f>
        <v>1</v>
      </c>
      <c r="H36" s="5" t="s">
        <v>18</v>
      </c>
      <c r="I36" s="7">
        <f>VLOOKUP(H36,Options!E$2:F$100,2,FALSE)</f>
        <v>1</v>
      </c>
      <c r="J36" s="5" t="s">
        <v>6</v>
      </c>
      <c r="K36" s="7">
        <f>VLOOKUP(J36,Options!G$2:H$100,2,FALSE)</f>
        <v>2</v>
      </c>
      <c r="L36" s="4" t="s">
        <v>25</v>
      </c>
      <c r="M36" s="7">
        <f>VLOOKUP(L36,Options!I$2:J$100,2,FALSE)</f>
        <v>1</v>
      </c>
      <c r="N36" s="4" t="s">
        <v>28</v>
      </c>
      <c r="O36" s="7">
        <f>VLOOKUP(N36,Options!K$2:L$100,2,FALSE)</f>
        <v>1</v>
      </c>
      <c r="P36" s="2"/>
      <c r="Q36" s="3" t="str">
        <f t="shared" si="0"/>
        <v>#define PX_GPIO_LCD_BTN_1_LT PX_GPIO(C, 0, PX_GPIO_MODE_IN, PX_GPIO_OTYPE_NA, PX_GPIO_OSPEED_NA, PX_GPIO_PULL_UP, PX_GPIO_OUT_INIT_NA, PX_GPIO_AF_NA)</v>
      </c>
      <c r="S36" s="3" t="str">
        <f t="shared" si="1"/>
        <v>#define PX_GPIO_C0 PX_GPIO_LCD_BTN_1_LT</v>
      </c>
      <c r="U36" s="3" t="str">
        <f t="shared" si="2"/>
        <v>static const px_gpio_handle_t px_gpio_lcd_btn_1_lt = {PX_GPIO_LCD_BTN_1_LT};</v>
      </c>
    </row>
    <row r="37" spans="1:21" ht="11.25" x14ac:dyDescent="0.2">
      <c r="A37" s="4" t="s">
        <v>66</v>
      </c>
      <c r="B37" s="4" t="s">
        <v>64</v>
      </c>
      <c r="C37" s="4">
        <v>1</v>
      </c>
      <c r="D37" s="4" t="s">
        <v>1</v>
      </c>
      <c r="E37" s="7">
        <f>VLOOKUP(D37,Options!A$2:B$100,2,FALSE)</f>
        <v>1</v>
      </c>
      <c r="F37" s="5" t="s">
        <v>16</v>
      </c>
      <c r="G37" s="7">
        <f>VLOOKUP(F37,Options!C$2:D$100,2,FALSE)</f>
        <v>2</v>
      </c>
      <c r="H37" s="5" t="s">
        <v>19</v>
      </c>
      <c r="I37" s="7">
        <f>VLOOKUP(H37,Options!E$2:F$100,2,FALSE)</f>
        <v>2</v>
      </c>
      <c r="J37" s="5" t="s">
        <v>24</v>
      </c>
      <c r="K37" s="7">
        <f>VLOOKUP(J37,Options!G$2:H$100,2,FALSE)</f>
        <v>3</v>
      </c>
      <c r="L37" s="4" t="s">
        <v>25</v>
      </c>
      <c r="M37" s="7">
        <f>VLOOKUP(L37,Options!I$2:J$100,2,FALSE)</f>
        <v>1</v>
      </c>
      <c r="N37" s="4" t="s">
        <v>28</v>
      </c>
      <c r="O37" s="7">
        <f>VLOOKUP(N37,Options!K$2:L$100,2,FALSE)</f>
        <v>1</v>
      </c>
      <c r="P37" s="2"/>
      <c r="Q37" s="3" t="str">
        <f t="shared" si="0"/>
        <v>#define PX_GPIO_6 PX_GPIO(C, 1, PX_GPIO_MODE_IN, PX_GPIO_OTYPE_PP, PX_GPIO_OSPEED_LO, PX_GPIO_PULL_DN, PX_GPIO_OUT_INIT_NA, PX_GPIO_AF_NA)</v>
      </c>
      <c r="S37" s="3" t="str">
        <f t="shared" si="1"/>
        <v>#define PX_GPIO_C1 PX_GPIO_6</v>
      </c>
      <c r="U37" s="3" t="str">
        <f t="shared" si="2"/>
        <v>static const px_gpio_handle_t px_gpio_6 = {PX_GPIO_6};</v>
      </c>
    </row>
    <row r="38" spans="1:21" ht="11.25" x14ac:dyDescent="0.2">
      <c r="A38" s="4" t="s">
        <v>67</v>
      </c>
      <c r="B38" s="4" t="s">
        <v>64</v>
      </c>
      <c r="C38" s="4">
        <v>2</v>
      </c>
      <c r="D38" s="4" t="s">
        <v>1</v>
      </c>
      <c r="E38" s="7">
        <f>VLOOKUP(D38,Options!A$2:B$100,2,FALSE)</f>
        <v>1</v>
      </c>
      <c r="F38" s="5" t="s">
        <v>16</v>
      </c>
      <c r="G38" s="7">
        <f>VLOOKUP(F38,Options!C$2:D$100,2,FALSE)</f>
        <v>2</v>
      </c>
      <c r="H38" s="5" t="s">
        <v>19</v>
      </c>
      <c r="I38" s="7">
        <f>VLOOKUP(H38,Options!E$2:F$100,2,FALSE)</f>
        <v>2</v>
      </c>
      <c r="J38" s="5" t="s">
        <v>24</v>
      </c>
      <c r="K38" s="7">
        <f>VLOOKUP(J38,Options!G$2:H$100,2,FALSE)</f>
        <v>3</v>
      </c>
      <c r="L38" s="4" t="s">
        <v>25</v>
      </c>
      <c r="M38" s="7">
        <f>VLOOKUP(L38,Options!I$2:J$100,2,FALSE)</f>
        <v>1</v>
      </c>
      <c r="N38" s="4" t="s">
        <v>28</v>
      </c>
      <c r="O38" s="7">
        <f>VLOOKUP(N38,Options!K$2:L$100,2,FALSE)</f>
        <v>1</v>
      </c>
      <c r="P38" s="2"/>
      <c r="Q38" s="3" t="str">
        <f t="shared" si="0"/>
        <v>#define PX_GPIO_5 PX_GPIO(C, 2, PX_GPIO_MODE_IN, PX_GPIO_OTYPE_PP, PX_GPIO_OSPEED_LO, PX_GPIO_PULL_DN, PX_GPIO_OUT_INIT_NA, PX_GPIO_AF_NA)</v>
      </c>
      <c r="S38" s="3" t="str">
        <f t="shared" si="1"/>
        <v>#define PX_GPIO_C2 PX_GPIO_5</v>
      </c>
      <c r="U38" s="3" t="str">
        <f t="shared" si="2"/>
        <v>static const px_gpio_handle_t px_gpio_5 = {PX_GPIO_5};</v>
      </c>
    </row>
    <row r="39" spans="1:21" ht="11.25" x14ac:dyDescent="0.2">
      <c r="A39" s="4" t="s">
        <v>68</v>
      </c>
      <c r="B39" s="4" t="s">
        <v>64</v>
      </c>
      <c r="C39" s="4">
        <v>3</v>
      </c>
      <c r="D39" s="4" t="s">
        <v>1</v>
      </c>
      <c r="E39" s="7">
        <f>VLOOKUP(D39,Options!A$2:B$100,2,FALSE)</f>
        <v>1</v>
      </c>
      <c r="F39" s="5" t="s">
        <v>16</v>
      </c>
      <c r="G39" s="7">
        <f>VLOOKUP(F39,Options!C$2:D$100,2,FALSE)</f>
        <v>2</v>
      </c>
      <c r="H39" s="5" t="s">
        <v>19</v>
      </c>
      <c r="I39" s="7">
        <f>VLOOKUP(H39,Options!E$2:F$100,2,FALSE)</f>
        <v>2</v>
      </c>
      <c r="J39" s="5" t="s">
        <v>24</v>
      </c>
      <c r="K39" s="7">
        <f>VLOOKUP(J39,Options!G$2:H$100,2,FALSE)</f>
        <v>3</v>
      </c>
      <c r="L39" s="4" t="s">
        <v>25</v>
      </c>
      <c r="M39" s="7">
        <f>VLOOKUP(L39,Options!I$2:J$100,2,FALSE)</f>
        <v>1</v>
      </c>
      <c r="N39" s="4" t="s">
        <v>28</v>
      </c>
      <c r="O39" s="7">
        <f>VLOOKUP(N39,Options!K$2:L$100,2,FALSE)</f>
        <v>1</v>
      </c>
      <c r="P39" s="2"/>
      <c r="Q39" s="3" t="str">
        <f t="shared" si="0"/>
        <v>#define PX_GPIO_4 PX_GPIO(C, 3, PX_GPIO_MODE_IN, PX_GPIO_OTYPE_PP, PX_GPIO_OSPEED_LO, PX_GPIO_PULL_DN, PX_GPIO_OUT_INIT_NA, PX_GPIO_AF_NA)</v>
      </c>
      <c r="S39" s="3" t="str">
        <f t="shared" si="1"/>
        <v>#define PX_GPIO_C3 PX_GPIO_4</v>
      </c>
      <c r="U39" s="3" t="str">
        <f t="shared" si="2"/>
        <v>static const px_gpio_handle_t px_gpio_4 = {PX_GPIO_4};</v>
      </c>
    </row>
    <row r="40" spans="1:21" ht="11.25" x14ac:dyDescent="0.2">
      <c r="A40" s="4" t="s">
        <v>41</v>
      </c>
      <c r="B40" s="4" t="s">
        <v>64</v>
      </c>
      <c r="C40" s="4">
        <v>4</v>
      </c>
      <c r="D40" s="4" t="s">
        <v>14</v>
      </c>
      <c r="E40" s="7">
        <f>VLOOKUP(D40,Options!A$2:B$100,2,FALSE)</f>
        <v>4</v>
      </c>
      <c r="F40" s="5" t="s">
        <v>15</v>
      </c>
      <c r="G40" s="7">
        <f>VLOOKUP(F40,Options!C$2:D$100,2,FALSE)</f>
        <v>1</v>
      </c>
      <c r="H40" s="5" t="s">
        <v>18</v>
      </c>
      <c r="I40" s="7">
        <f>VLOOKUP(H40,Options!E$2:F$100,2,FALSE)</f>
        <v>1</v>
      </c>
      <c r="J40" s="5" t="s">
        <v>23</v>
      </c>
      <c r="K40" s="7">
        <f>VLOOKUP(J40,Options!G$2:H$100,2,FALSE)</f>
        <v>1</v>
      </c>
      <c r="L40" s="4" t="s">
        <v>25</v>
      </c>
      <c r="M40" s="7">
        <f>VLOOKUP(L40,Options!I$2:J$100,2,FALSE)</f>
        <v>1</v>
      </c>
      <c r="N40" s="4" t="s">
        <v>28</v>
      </c>
      <c r="O40" s="7">
        <f>VLOOKUP(N40,Options!K$2:L$100,2,FALSE)</f>
        <v>1</v>
      </c>
      <c r="P40" s="2"/>
      <c r="Q40" s="3" t="str">
        <f t="shared" si="0"/>
        <v>#define PX_GPIO_ADC2 PX_GPIO(C, 4, PX_GPIO_MODE_ANA, PX_GPIO_OTYPE_NA, PX_GPIO_OSPEED_NA, PX_GPIO_PULL_NO, PX_GPIO_OUT_INIT_NA, PX_GPIO_AF_NA)</v>
      </c>
      <c r="S40" s="3" t="str">
        <f t="shared" si="1"/>
        <v>#define PX_GPIO_C4 PX_GPIO_ADC2</v>
      </c>
      <c r="U40" s="3" t="str">
        <f t="shared" si="2"/>
        <v>static const px_gpio_handle_t px_gpio_adc2 = {PX_GPIO_ADC2};</v>
      </c>
    </row>
    <row r="41" spans="1:21" ht="11.25" x14ac:dyDescent="0.2">
      <c r="A41" s="4" t="s">
        <v>42</v>
      </c>
      <c r="B41" s="4" t="s">
        <v>64</v>
      </c>
      <c r="C41" s="4">
        <v>5</v>
      </c>
      <c r="D41" s="4" t="s">
        <v>14</v>
      </c>
      <c r="E41" s="7">
        <f>VLOOKUP(D41,Options!A$2:B$100,2,FALSE)</f>
        <v>4</v>
      </c>
      <c r="F41" s="5" t="s">
        <v>15</v>
      </c>
      <c r="G41" s="7">
        <f>VLOOKUP(F41,Options!C$2:D$100,2,FALSE)</f>
        <v>1</v>
      </c>
      <c r="H41" s="5" t="s">
        <v>18</v>
      </c>
      <c r="I41" s="7">
        <f>VLOOKUP(H41,Options!E$2:F$100,2,FALSE)</f>
        <v>1</v>
      </c>
      <c r="J41" s="5" t="s">
        <v>23</v>
      </c>
      <c r="K41" s="7">
        <f>VLOOKUP(J41,Options!G$2:H$100,2,FALSE)</f>
        <v>1</v>
      </c>
      <c r="L41" s="4" t="s">
        <v>25</v>
      </c>
      <c r="M41" s="7">
        <f>VLOOKUP(L41,Options!I$2:J$100,2,FALSE)</f>
        <v>1</v>
      </c>
      <c r="N41" s="4" t="s">
        <v>28</v>
      </c>
      <c r="O41" s="7">
        <f>VLOOKUP(N41,Options!K$2:L$100,2,FALSE)</f>
        <v>1</v>
      </c>
      <c r="P41" s="2"/>
      <c r="Q41" s="3" t="str">
        <f t="shared" si="0"/>
        <v>#define PX_GPIO_ADC1 PX_GPIO(C, 5, PX_GPIO_MODE_ANA, PX_GPIO_OTYPE_NA, PX_GPIO_OSPEED_NA, PX_GPIO_PULL_NO, PX_GPIO_OUT_INIT_NA, PX_GPIO_AF_NA)</v>
      </c>
      <c r="S41" s="3" t="str">
        <f t="shared" si="1"/>
        <v>#define PX_GPIO_C5 PX_GPIO_ADC1</v>
      </c>
      <c r="U41" s="3" t="str">
        <f t="shared" si="2"/>
        <v>static const px_gpio_handle_t px_gpio_adc1 = {PX_GPIO_ADC1};</v>
      </c>
    </row>
    <row r="42" spans="1:21" ht="11.25" x14ac:dyDescent="0.2">
      <c r="A42" s="4" t="s">
        <v>71</v>
      </c>
      <c r="B42" s="4" t="s">
        <v>64</v>
      </c>
      <c r="C42" s="4">
        <v>6</v>
      </c>
      <c r="D42" s="4" t="s">
        <v>14</v>
      </c>
      <c r="E42" s="7">
        <f>VLOOKUP(D42,Options!A$2:B$100,2,FALSE)</f>
        <v>4</v>
      </c>
      <c r="F42" s="5" t="s">
        <v>16</v>
      </c>
      <c r="G42" s="7">
        <f>VLOOKUP(F42,Options!C$2:D$100,2,FALSE)</f>
        <v>2</v>
      </c>
      <c r="H42" s="5" t="s">
        <v>20</v>
      </c>
      <c r="I42" s="7">
        <f>VLOOKUP(H42,Options!E$2:F$100,2,FALSE)</f>
        <v>4</v>
      </c>
      <c r="J42" s="5" t="s">
        <v>23</v>
      </c>
      <c r="K42" s="7">
        <f>VLOOKUP(J42,Options!G$2:H$100,2,FALSE)</f>
        <v>1</v>
      </c>
      <c r="L42" s="4" t="s">
        <v>25</v>
      </c>
      <c r="M42" s="7">
        <f>VLOOKUP(L42,Options!I$2:J$100,2,FALSE)</f>
        <v>1</v>
      </c>
      <c r="N42" s="4" t="s">
        <v>31</v>
      </c>
      <c r="O42" s="7">
        <f>VLOOKUP(N42,Options!K$2:L$100,2,FALSE)</f>
        <v>4</v>
      </c>
      <c r="P42" s="2"/>
      <c r="Q42" s="3" t="str">
        <f t="shared" si="0"/>
        <v>#define PX_GPIO_PWM_BUZZER PX_GPIO(C, 6, PX_GPIO_MODE_ANA, PX_GPIO_OTYPE_PP, PX_GPIO_OSPEED_HI, PX_GPIO_PULL_NO, PX_GPIO_OUT_INIT_NA, PX_GPIO_AF_2)</v>
      </c>
      <c r="S42" s="3" t="str">
        <f t="shared" si="1"/>
        <v>#define PX_GPIO_C6 PX_GPIO_PWM_BUZZER</v>
      </c>
      <c r="U42" s="3" t="str">
        <f t="shared" si="2"/>
        <v>static const px_gpio_handle_t px_gpio_pwm_buzzer = {PX_GPIO_PWM_BUZZER};</v>
      </c>
    </row>
    <row r="43" spans="1:21" ht="11.25" x14ac:dyDescent="0.2">
      <c r="A43" s="4" t="s">
        <v>72</v>
      </c>
      <c r="B43" s="4" t="s">
        <v>64</v>
      </c>
      <c r="C43" s="4">
        <v>7</v>
      </c>
      <c r="D43" s="4" t="s">
        <v>2</v>
      </c>
      <c r="E43" s="7">
        <f>VLOOKUP(D43,Options!A$2:B$100,2,FALSE)</f>
        <v>2</v>
      </c>
      <c r="F43" s="5" t="s">
        <v>16</v>
      </c>
      <c r="G43" s="7">
        <f>VLOOKUP(F43,Options!C$2:D$100,2,FALSE)</f>
        <v>2</v>
      </c>
      <c r="H43" s="5" t="s">
        <v>19</v>
      </c>
      <c r="I43" s="7">
        <f>VLOOKUP(H43,Options!E$2:F$100,2,FALSE)</f>
        <v>2</v>
      </c>
      <c r="J43" s="5" t="s">
        <v>23</v>
      </c>
      <c r="K43" s="7">
        <f>VLOOKUP(J43,Options!G$2:H$100,2,FALSE)</f>
        <v>1</v>
      </c>
      <c r="L43" s="4" t="s">
        <v>26</v>
      </c>
      <c r="M43" s="7">
        <f>VLOOKUP(L43,Options!I$2:J$100,2,FALSE)</f>
        <v>2</v>
      </c>
      <c r="N43" s="4" t="s">
        <v>28</v>
      </c>
      <c r="O43" s="7">
        <f>VLOOKUP(N43,Options!K$2:L$100,2,FALSE)</f>
        <v>1</v>
      </c>
      <c r="P43" s="2"/>
      <c r="Q43" s="3" t="str">
        <f t="shared" si="0"/>
        <v>#define PX_GPIO_VBAT_MEAS_EN PX_GPIO(C, 7, PX_GPIO_MODE_OUT, PX_GPIO_OTYPE_PP, PX_GPIO_OSPEED_LO, PX_GPIO_PULL_NO, PX_GPIO_OUT_INIT_LO, PX_GPIO_AF_NA)</v>
      </c>
      <c r="S43" s="3" t="str">
        <f t="shared" si="1"/>
        <v>#define PX_GPIO_C7 PX_GPIO_VBAT_MEAS_EN</v>
      </c>
      <c r="U43" s="3" t="str">
        <f t="shared" si="2"/>
        <v>static const px_gpio_handle_t px_gpio_vbat_meas_en = {PX_GPIO_VBAT_MEAS_EN};</v>
      </c>
    </row>
    <row r="44" spans="1:21" ht="11.25" x14ac:dyDescent="0.2">
      <c r="A44" s="4" t="s">
        <v>73</v>
      </c>
      <c r="B44" s="4" t="s">
        <v>64</v>
      </c>
      <c r="C44" s="4">
        <v>8</v>
      </c>
      <c r="D44" s="4" t="s">
        <v>2</v>
      </c>
      <c r="E44" s="7">
        <f>VLOOKUP(D44,Options!A$2:B$100,2,FALSE)</f>
        <v>2</v>
      </c>
      <c r="F44" s="5" t="s">
        <v>16</v>
      </c>
      <c r="G44" s="7">
        <f>VLOOKUP(F44,Options!C$2:D$100,2,FALSE)</f>
        <v>2</v>
      </c>
      <c r="H44" s="5" t="s">
        <v>19</v>
      </c>
      <c r="I44" s="7">
        <f>VLOOKUP(H44,Options!E$2:F$100,2,FALSE)</f>
        <v>2</v>
      </c>
      <c r="J44" s="5" t="s">
        <v>23</v>
      </c>
      <c r="K44" s="7">
        <f>VLOOKUP(J44,Options!G$2:H$100,2,FALSE)</f>
        <v>1</v>
      </c>
      <c r="L44" s="4" t="s">
        <v>27</v>
      </c>
      <c r="M44" s="7">
        <f>VLOOKUP(L44,Options!I$2:J$100,2,FALSE)</f>
        <v>3</v>
      </c>
      <c r="N44" s="4" t="s">
        <v>28</v>
      </c>
      <c r="O44" s="7">
        <f>VLOOKUP(N44,Options!K$2:L$100,2,FALSE)</f>
        <v>1</v>
      </c>
      <c r="P44" s="2"/>
      <c r="Q44" s="3" t="str">
        <f t="shared" si="0"/>
        <v>#define PX_GPIO_3V3_HOLD PX_GPIO(C, 8, PX_GPIO_MODE_OUT, PX_GPIO_OTYPE_PP, PX_GPIO_OSPEED_LO, PX_GPIO_PULL_NO, PX_GPIO_OUT_INIT_HI, PX_GPIO_AF_NA)</v>
      </c>
      <c r="S44" s="3" t="str">
        <f t="shared" si="1"/>
        <v>#define PX_GPIO_C8 PX_GPIO_3V3_HOLD</v>
      </c>
      <c r="U44" s="3" t="str">
        <f t="shared" si="2"/>
        <v>static const px_gpio_handle_t px_gpio_3v3_hold = {PX_GPIO_3V3_HOLD};</v>
      </c>
    </row>
    <row r="45" spans="1:21" ht="11.25" x14ac:dyDescent="0.2">
      <c r="A45" s="4" t="s">
        <v>74</v>
      </c>
      <c r="B45" s="4" t="s">
        <v>64</v>
      </c>
      <c r="C45" s="4">
        <v>9</v>
      </c>
      <c r="D45" s="4" t="s">
        <v>1</v>
      </c>
      <c r="E45" s="7">
        <f>VLOOKUP(D45,Options!A$2:B$100,2,FALSE)</f>
        <v>1</v>
      </c>
      <c r="F45" s="5" t="s">
        <v>15</v>
      </c>
      <c r="G45" s="7">
        <f>VLOOKUP(F45,Options!C$2:D$100,2,FALSE)</f>
        <v>1</v>
      </c>
      <c r="H45" s="5" t="s">
        <v>18</v>
      </c>
      <c r="I45" s="7">
        <f>VLOOKUP(H45,Options!E$2:F$100,2,FALSE)</f>
        <v>1</v>
      </c>
      <c r="J45" s="5" t="s">
        <v>6</v>
      </c>
      <c r="K45" s="7">
        <f>VLOOKUP(J45,Options!G$2:H$100,2,FALSE)</f>
        <v>2</v>
      </c>
      <c r="L45" s="4" t="s">
        <v>25</v>
      </c>
      <c r="M45" s="7">
        <f>VLOOKUP(L45,Options!I$2:J$100,2,FALSE)</f>
        <v>1</v>
      </c>
      <c r="N45" s="4" t="s">
        <v>28</v>
      </c>
      <c r="O45" s="7">
        <f>VLOOKUP(N45,Options!K$2:L$100,2,FALSE)</f>
        <v>1</v>
      </c>
      <c r="P45" s="2"/>
      <c r="Q45" s="3" t="str">
        <f t="shared" si="0"/>
        <v>#define PX_GPIO_LCD_BTN_6_YES PX_GPIO(C, 9, PX_GPIO_MODE_IN, PX_GPIO_OTYPE_NA, PX_GPIO_OSPEED_NA, PX_GPIO_PULL_UP, PX_GPIO_OUT_INIT_NA, PX_GPIO_AF_NA)</v>
      </c>
      <c r="S45" s="3" t="str">
        <f t="shared" si="1"/>
        <v>#define PX_GPIO_C9 PX_GPIO_LCD_BTN_6_YES</v>
      </c>
      <c r="U45" s="3" t="str">
        <f t="shared" si="2"/>
        <v>static const px_gpio_handle_t px_gpio_lcd_btn_6_yes = {PX_GPIO_LCD_BTN_6_YES};</v>
      </c>
    </row>
    <row r="46" spans="1:21" ht="11.25" x14ac:dyDescent="0.2">
      <c r="A46" s="4" t="s">
        <v>90</v>
      </c>
      <c r="B46" s="4" t="s">
        <v>64</v>
      </c>
      <c r="C46" s="4">
        <v>10</v>
      </c>
      <c r="D46" s="4" t="s">
        <v>13</v>
      </c>
      <c r="E46" s="7">
        <f>VLOOKUP(D46,Options!A$2:B$100,2,FALSE)</f>
        <v>3</v>
      </c>
      <c r="F46" s="5" t="s">
        <v>16</v>
      </c>
      <c r="G46" s="7">
        <f>VLOOKUP(F46,Options!C$2:D$100,2,FALSE)</f>
        <v>2</v>
      </c>
      <c r="H46" s="5" t="s">
        <v>19</v>
      </c>
      <c r="I46" s="7">
        <f>VLOOKUP(H46,Options!E$2:F$100,2,FALSE)</f>
        <v>2</v>
      </c>
      <c r="J46" s="5" t="s">
        <v>23</v>
      </c>
      <c r="K46" s="7">
        <f>VLOOKUP(J46,Options!G$2:H$100,2,FALSE)</f>
        <v>1</v>
      </c>
      <c r="L46" s="4" t="s">
        <v>27</v>
      </c>
      <c r="M46" s="7">
        <f>VLOOKUP(L46,Options!I$2:J$100,2,FALSE)</f>
        <v>3</v>
      </c>
      <c r="N46" s="4" t="s">
        <v>35</v>
      </c>
      <c r="O46" s="7">
        <f>VLOOKUP(N46,Options!K$2:L$100,2,FALSE)</f>
        <v>8</v>
      </c>
      <c r="P46" s="2"/>
      <c r="Q46" s="3" t="str">
        <f t="shared" si="0"/>
        <v>#define PX_GPIO_UART4_TX PX_GPIO(C, 10, PX_GPIO_MODE_AF, PX_GPIO_OTYPE_PP, PX_GPIO_OSPEED_LO, PX_GPIO_PULL_NO, PX_GPIO_OUT_INIT_HI, PX_GPIO_AF_6)</v>
      </c>
      <c r="S46" s="3" t="str">
        <f t="shared" si="1"/>
        <v>#define PX_GPIO_C10 PX_GPIO_UART4_TX</v>
      </c>
      <c r="U46" s="3" t="str">
        <f t="shared" si="2"/>
        <v>static const px_gpio_handle_t px_gpio_uart4_tx = {PX_GPIO_UART4_TX};</v>
      </c>
    </row>
    <row r="47" spans="1:21" ht="11.25" x14ac:dyDescent="0.2">
      <c r="A47" s="4" t="s">
        <v>91</v>
      </c>
      <c r="B47" s="4" t="s">
        <v>64</v>
      </c>
      <c r="C47" s="4">
        <v>11</v>
      </c>
      <c r="D47" s="4" t="s">
        <v>13</v>
      </c>
      <c r="E47" s="7">
        <f>VLOOKUP(D47,Options!A$2:B$100,2,FALSE)</f>
        <v>3</v>
      </c>
      <c r="F47" s="5" t="s">
        <v>15</v>
      </c>
      <c r="G47" s="7">
        <f>VLOOKUP(F47,Options!C$2:D$100,2,FALSE)</f>
        <v>1</v>
      </c>
      <c r="H47" s="5" t="s">
        <v>19</v>
      </c>
      <c r="I47" s="7">
        <f>VLOOKUP(H47,Options!E$2:F$100,2,FALSE)</f>
        <v>2</v>
      </c>
      <c r="J47" s="5" t="s">
        <v>6</v>
      </c>
      <c r="K47" s="7">
        <f>VLOOKUP(J47,Options!G$2:H$100,2,FALSE)</f>
        <v>2</v>
      </c>
      <c r="L47" s="4" t="s">
        <v>25</v>
      </c>
      <c r="M47" s="7">
        <f>VLOOKUP(L47,Options!I$2:J$100,2,FALSE)</f>
        <v>1</v>
      </c>
      <c r="N47" s="4" t="s">
        <v>35</v>
      </c>
      <c r="O47" s="7">
        <f>VLOOKUP(N47,Options!K$2:L$100,2,FALSE)</f>
        <v>8</v>
      </c>
      <c r="P47" s="2"/>
      <c r="Q47" s="3" t="str">
        <f t="shared" si="0"/>
        <v>#define PX_GPIO_UART4_RX PX_GPIO(C, 11, PX_GPIO_MODE_AF, PX_GPIO_OTYPE_NA, PX_GPIO_OSPEED_LO, PX_GPIO_PULL_UP, PX_GPIO_OUT_INIT_NA, PX_GPIO_AF_6)</v>
      </c>
      <c r="S47" s="3" t="str">
        <f t="shared" si="1"/>
        <v>#define PX_GPIO_C11 PX_GPIO_UART4_RX</v>
      </c>
      <c r="U47" s="3" t="str">
        <f t="shared" si="2"/>
        <v>static const px_gpio_handle_t px_gpio_uart4_rx = {PX_GPIO_UART4_RX};</v>
      </c>
    </row>
    <row r="48" spans="1:21" ht="11.25" x14ac:dyDescent="0.2">
      <c r="A48" s="4" t="s">
        <v>75</v>
      </c>
      <c r="B48" s="4" t="s">
        <v>64</v>
      </c>
      <c r="C48" s="4">
        <v>12</v>
      </c>
      <c r="D48" s="4" t="s">
        <v>1</v>
      </c>
      <c r="E48" s="7">
        <f>VLOOKUP(D48,Options!A$2:B$100,2,FALSE)</f>
        <v>1</v>
      </c>
      <c r="F48" s="5" t="s">
        <v>15</v>
      </c>
      <c r="G48" s="7">
        <f>VLOOKUP(F48,Options!C$2:D$100,2,FALSE)</f>
        <v>1</v>
      </c>
      <c r="H48" s="5" t="s">
        <v>18</v>
      </c>
      <c r="I48" s="7">
        <f>VLOOKUP(H48,Options!E$2:F$100,2,FALSE)</f>
        <v>1</v>
      </c>
      <c r="J48" s="5" t="s">
        <v>6</v>
      </c>
      <c r="K48" s="7">
        <f>VLOOKUP(J48,Options!G$2:H$100,2,FALSE)</f>
        <v>2</v>
      </c>
      <c r="L48" s="4" t="s">
        <v>25</v>
      </c>
      <c r="M48" s="7">
        <f>VLOOKUP(L48,Options!I$2:J$100,2,FALSE)</f>
        <v>1</v>
      </c>
      <c r="N48" s="4" t="s">
        <v>28</v>
      </c>
      <c r="O48" s="7">
        <f>VLOOKUP(N48,Options!K$2:L$100,2,FALSE)</f>
        <v>1</v>
      </c>
      <c r="P48" s="2"/>
      <c r="Q48" s="3" t="str">
        <f t="shared" si="0"/>
        <v>#define PX_GPIO_LCD_BTN_4_DN PX_GPIO(C, 12, PX_GPIO_MODE_IN, PX_GPIO_OTYPE_NA, PX_GPIO_OSPEED_NA, PX_GPIO_PULL_UP, PX_GPIO_OUT_INIT_NA, PX_GPIO_AF_NA)</v>
      </c>
      <c r="S48" s="3" t="str">
        <f t="shared" si="1"/>
        <v>#define PX_GPIO_C12 PX_GPIO_LCD_BTN_4_DN</v>
      </c>
      <c r="U48" s="3" t="str">
        <f t="shared" si="2"/>
        <v>static const px_gpio_handle_t px_gpio_lcd_btn_4_dn = {PX_GPIO_LCD_BTN_4_DN};</v>
      </c>
    </row>
    <row r="49" spans="1:21" ht="11.25" x14ac:dyDescent="0.2">
      <c r="A49" s="4" t="s">
        <v>83</v>
      </c>
      <c r="B49" s="4" t="s">
        <v>64</v>
      </c>
      <c r="C49" s="4">
        <v>13</v>
      </c>
      <c r="D49" s="4" t="s">
        <v>1</v>
      </c>
      <c r="E49" s="7">
        <f>VLOOKUP(D49,Options!A$2:B$100,2,FALSE)</f>
        <v>1</v>
      </c>
      <c r="F49" s="5" t="s">
        <v>15</v>
      </c>
      <c r="G49" s="7">
        <f>VLOOKUP(F49,Options!C$2:D$100,2,FALSE)</f>
        <v>1</v>
      </c>
      <c r="H49" s="5" t="s">
        <v>18</v>
      </c>
      <c r="I49" s="7">
        <f>VLOOKUP(H49,Options!E$2:F$100,2,FALSE)</f>
        <v>1</v>
      </c>
      <c r="J49" s="5" t="s">
        <v>6</v>
      </c>
      <c r="K49" s="7">
        <f>VLOOKUP(J49,Options!G$2:H$100,2,FALSE)</f>
        <v>2</v>
      </c>
      <c r="L49" s="4" t="s">
        <v>25</v>
      </c>
      <c r="M49" s="7">
        <f>VLOOKUP(L49,Options!I$2:J$100,2,FALSE)</f>
        <v>1</v>
      </c>
      <c r="N49" s="4" t="s">
        <v>28</v>
      </c>
      <c r="O49" s="7">
        <f>VLOOKUP(N49,Options!K$2:L$100,2,FALSE)</f>
        <v>1</v>
      </c>
      <c r="P49" s="2"/>
      <c r="Q49" s="3" t="str">
        <f t="shared" si="0"/>
        <v>#define PX_GPIO_LCD_BTN_3_UP PX_GPIO(C, 13, PX_GPIO_MODE_IN, PX_GPIO_OTYPE_NA, PX_GPIO_OSPEED_NA, PX_GPIO_PULL_UP, PX_GPIO_OUT_INIT_NA, PX_GPIO_AF_NA)</v>
      </c>
      <c r="S49" s="3" t="str">
        <f t="shared" si="1"/>
        <v>#define PX_GPIO_C13 PX_GPIO_LCD_BTN_3_UP</v>
      </c>
      <c r="U49" s="3" t="str">
        <f t="shared" si="2"/>
        <v>static const px_gpio_handle_t px_gpio_lcd_btn_3_up = {PX_GPIO_LCD_BTN_3_UP};</v>
      </c>
    </row>
    <row r="50" spans="1:21" ht="11.25" x14ac:dyDescent="0.2">
      <c r="A50" s="4" t="s">
        <v>77</v>
      </c>
      <c r="B50" s="4" t="s">
        <v>64</v>
      </c>
      <c r="C50" s="4">
        <v>14</v>
      </c>
      <c r="D50" s="4" t="s">
        <v>14</v>
      </c>
      <c r="E50" s="7">
        <f>VLOOKUP(D50,Options!A$2:B$100,2,FALSE)</f>
        <v>4</v>
      </c>
      <c r="F50" s="5" t="s">
        <v>15</v>
      </c>
      <c r="G50" s="7">
        <f>VLOOKUP(F50,Options!C$2:D$100,2,FALSE)</f>
        <v>1</v>
      </c>
      <c r="H50" s="5" t="s">
        <v>18</v>
      </c>
      <c r="I50" s="7">
        <f>VLOOKUP(H50,Options!E$2:F$100,2,FALSE)</f>
        <v>1</v>
      </c>
      <c r="J50" s="5" t="s">
        <v>23</v>
      </c>
      <c r="K50" s="7">
        <f>VLOOKUP(J50,Options!G$2:H$100,2,FALSE)</f>
        <v>1</v>
      </c>
      <c r="L50" s="4" t="s">
        <v>25</v>
      </c>
      <c r="M50" s="7">
        <f>VLOOKUP(L50,Options!I$2:J$100,2,FALSE)</f>
        <v>1</v>
      </c>
      <c r="N50" s="4" t="s">
        <v>28</v>
      </c>
      <c r="O50" s="7">
        <f>VLOOKUP(N50,Options!K$2:L$100,2,FALSE)</f>
        <v>1</v>
      </c>
      <c r="P50" s="2"/>
      <c r="Q50" s="3" t="str">
        <f t="shared" si="0"/>
        <v>#define PX_GPIO_OSC32_IN PX_GPIO(C, 14, PX_GPIO_MODE_ANA, PX_GPIO_OTYPE_NA, PX_GPIO_OSPEED_NA, PX_GPIO_PULL_NO, PX_GPIO_OUT_INIT_NA, PX_GPIO_AF_NA)</v>
      </c>
      <c r="S50" s="3" t="str">
        <f t="shared" si="1"/>
        <v>#define PX_GPIO_C14 PX_GPIO_OSC32_IN</v>
      </c>
      <c r="U50" s="3" t="str">
        <f t="shared" si="2"/>
        <v>static const px_gpio_handle_t px_gpio_osc32_in = {PX_GPIO_OSC32_IN};</v>
      </c>
    </row>
    <row r="51" spans="1:21" ht="11.25" x14ac:dyDescent="0.2">
      <c r="A51" s="4" t="s">
        <v>78</v>
      </c>
      <c r="B51" s="4" t="s">
        <v>64</v>
      </c>
      <c r="C51" s="4">
        <v>15</v>
      </c>
      <c r="D51" s="4" t="s">
        <v>14</v>
      </c>
      <c r="E51" s="7">
        <f>VLOOKUP(D51,Options!A$2:B$100,2,FALSE)</f>
        <v>4</v>
      </c>
      <c r="F51" s="5" t="s">
        <v>15</v>
      </c>
      <c r="G51" s="7">
        <f>VLOOKUP(F51,Options!C$2:D$100,2,FALSE)</f>
        <v>1</v>
      </c>
      <c r="H51" s="5" t="s">
        <v>18</v>
      </c>
      <c r="I51" s="7">
        <f>VLOOKUP(H51,Options!E$2:F$100,2,FALSE)</f>
        <v>1</v>
      </c>
      <c r="J51" s="5" t="s">
        <v>23</v>
      </c>
      <c r="K51" s="7">
        <f>VLOOKUP(J51,Options!G$2:H$100,2,FALSE)</f>
        <v>1</v>
      </c>
      <c r="L51" s="4" t="s">
        <v>25</v>
      </c>
      <c r="M51" s="7">
        <f>VLOOKUP(L51,Options!I$2:J$100,2,FALSE)</f>
        <v>1</v>
      </c>
      <c r="N51" s="4" t="s">
        <v>28</v>
      </c>
      <c r="O51" s="7">
        <f>VLOOKUP(N51,Options!K$2:L$100,2,FALSE)</f>
        <v>1</v>
      </c>
      <c r="P51" s="2"/>
      <c r="Q51" s="3" t="str">
        <f t="shared" si="0"/>
        <v>#define PX_GPIO_OSC32_OUT PX_GPIO(C, 15, PX_GPIO_MODE_ANA, PX_GPIO_OTYPE_NA, PX_GPIO_OSPEED_NA, PX_GPIO_PULL_NO, PX_GPIO_OUT_INIT_NA, PX_GPIO_AF_NA)</v>
      </c>
      <c r="S51" s="3" t="str">
        <f t="shared" si="1"/>
        <v>#define PX_GPIO_C15 PX_GPIO_OSC32_OUT</v>
      </c>
      <c r="U51" s="3" t="str">
        <f t="shared" si="2"/>
        <v>static const px_gpio_handle_t px_gpio_osc32_out = {PX_GPIO_OSC32_OUT};</v>
      </c>
    </row>
    <row r="52" spans="1:21" ht="11.25" x14ac:dyDescent="0.2">
      <c r="A52" s="9"/>
      <c r="B52" s="9"/>
      <c r="C52" s="9"/>
      <c r="D52" s="9"/>
      <c r="E52" s="10"/>
      <c r="F52" s="11"/>
      <c r="G52" s="10"/>
      <c r="H52" s="11"/>
      <c r="I52" s="10"/>
      <c r="J52" s="11"/>
      <c r="K52" s="10"/>
      <c r="L52" s="9"/>
      <c r="M52" s="10"/>
      <c r="N52" s="9"/>
      <c r="O52" s="10"/>
      <c r="P52" s="2"/>
    </row>
    <row r="53" spans="1:21" ht="11.25" x14ac:dyDescent="0.2">
      <c r="A53" s="4" t="s">
        <v>81</v>
      </c>
      <c r="B53" s="4" t="s">
        <v>79</v>
      </c>
      <c r="C53" s="4">
        <v>2</v>
      </c>
      <c r="D53" s="4" t="s">
        <v>2</v>
      </c>
      <c r="E53" s="7">
        <f>VLOOKUP(D53,Options!A$2:B$100,2,FALSE)</f>
        <v>2</v>
      </c>
      <c r="F53" s="5" t="s">
        <v>16</v>
      </c>
      <c r="G53" s="7">
        <f>VLOOKUP(F53,Options!C$2:D$100,2,FALSE)</f>
        <v>2</v>
      </c>
      <c r="H53" s="5" t="s">
        <v>19</v>
      </c>
      <c r="I53" s="7">
        <f>VLOOKUP(H53,Options!E$2:F$100,2,FALSE)</f>
        <v>2</v>
      </c>
      <c r="J53" s="5" t="s">
        <v>23</v>
      </c>
      <c r="K53" s="7">
        <f>VLOOKUP(J53,Options!G$2:H$100,2,FALSE)</f>
        <v>1</v>
      </c>
      <c r="L53" s="4" t="s">
        <v>27</v>
      </c>
      <c r="M53" s="7">
        <f>VLOOKUP(L53,Options!I$2:J$100,2,FALSE)</f>
        <v>3</v>
      </c>
      <c r="N53" s="4" t="s">
        <v>28</v>
      </c>
      <c r="O53" s="7">
        <f>VLOOKUP(N53,Options!K$2:L$100,2,FALSE)</f>
        <v>1</v>
      </c>
      <c r="P53" s="2"/>
      <c r="Q53" s="3" t="str">
        <f t="shared" si="0"/>
        <v>#define PX_GPIO_SPI1_CS_SD PX_GPIO(D, 2, PX_GPIO_MODE_OUT, PX_GPIO_OTYPE_PP, PX_GPIO_OSPEED_LO, PX_GPIO_PULL_NO, PX_GPIO_OUT_INIT_HI, PX_GPIO_AF_NA)</v>
      </c>
      <c r="S53" s="3" t="str">
        <f t="shared" si="1"/>
        <v>#define PX_GPIO_D2 PX_GPIO_SPI1_CS_SD</v>
      </c>
      <c r="U53" s="3" t="str">
        <f t="shared" si="2"/>
        <v>static const px_gpio_handle_t px_gpio_spi1_cs_sd = {PX_GPIO_SPI1_CS_SD};</v>
      </c>
    </row>
    <row r="54" spans="1:21" ht="11.25" x14ac:dyDescent="0.2">
      <c r="A54" s="9"/>
      <c r="B54" s="9"/>
      <c r="C54" s="9"/>
      <c r="D54" s="9"/>
      <c r="E54" s="10"/>
      <c r="F54" s="11"/>
      <c r="G54" s="10"/>
      <c r="H54" s="11"/>
      <c r="I54" s="10"/>
      <c r="J54" s="11"/>
      <c r="K54" s="10"/>
      <c r="L54" s="9"/>
      <c r="M54" s="10"/>
      <c r="N54" s="9"/>
      <c r="O54" s="10"/>
      <c r="P54" s="2"/>
    </row>
    <row r="55" spans="1:21" ht="11.25" x14ac:dyDescent="0.2">
      <c r="A55" s="4" t="s">
        <v>65</v>
      </c>
      <c r="B55" s="4" t="s">
        <v>80</v>
      </c>
      <c r="C55" s="4">
        <v>0</v>
      </c>
      <c r="D55" s="4" t="s">
        <v>2</v>
      </c>
      <c r="E55" s="7">
        <f>VLOOKUP(D55,Options!A$2:B$100,2,FALSE)</f>
        <v>2</v>
      </c>
      <c r="F55" s="5" t="s">
        <v>16</v>
      </c>
      <c r="G55" s="7">
        <f>VLOOKUP(F55,Options!C$2:D$100,2,FALSE)</f>
        <v>2</v>
      </c>
      <c r="H55" s="5" t="s">
        <v>19</v>
      </c>
      <c r="I55" s="7">
        <f>VLOOKUP(H55,Options!E$2:F$100,2,FALSE)</f>
        <v>2</v>
      </c>
      <c r="J55" s="5" t="s">
        <v>23</v>
      </c>
      <c r="K55" s="7">
        <f>VLOOKUP(J55,Options!G$2:H$100,2,FALSE)</f>
        <v>1</v>
      </c>
      <c r="L55" s="4" t="s">
        <v>26</v>
      </c>
      <c r="M55" s="7">
        <f>VLOOKUP(L55,Options!I$2:J$100,2,FALSE)</f>
        <v>2</v>
      </c>
      <c r="N55" s="4" t="s">
        <v>28</v>
      </c>
      <c r="O55" s="7">
        <f>VLOOKUP(N55,Options!K$2:L$100,2,FALSE)</f>
        <v>1</v>
      </c>
      <c r="P55" s="2"/>
      <c r="Q55" s="3" t="str">
        <f t="shared" si="0"/>
        <v>#define PX_GPIO_USR_LED PX_GPIO(H, 0, PX_GPIO_MODE_OUT, PX_GPIO_OTYPE_PP, PX_GPIO_OSPEED_LO, PX_GPIO_PULL_NO, PX_GPIO_OUT_INIT_LO, PX_GPIO_AF_NA)</v>
      </c>
      <c r="S55" s="3" t="str">
        <f t="shared" si="1"/>
        <v>#define PX_GPIO_H0 PX_GPIO_USR_LED</v>
      </c>
      <c r="U55" s="3" t="str">
        <f t="shared" si="2"/>
        <v>static const px_gpio_handle_t px_gpio_usr_led = {PX_GPIO_USR_LED};</v>
      </c>
    </row>
    <row r="56" spans="1:21" ht="11.25" x14ac:dyDescent="0.2">
      <c r="A56" s="4" t="s">
        <v>82</v>
      </c>
      <c r="B56" s="4" t="s">
        <v>80</v>
      </c>
      <c r="C56" s="4">
        <v>1</v>
      </c>
      <c r="D56" s="4" t="s">
        <v>1</v>
      </c>
      <c r="E56" s="7">
        <f>VLOOKUP(D56,Options!A$2:B$100,2,FALSE)</f>
        <v>1</v>
      </c>
      <c r="F56" s="5" t="s">
        <v>15</v>
      </c>
      <c r="G56" s="7">
        <f>VLOOKUP(F56,Options!C$2:D$100,2,FALSE)</f>
        <v>1</v>
      </c>
      <c r="H56" s="5" t="s">
        <v>18</v>
      </c>
      <c r="I56" s="7">
        <f>VLOOKUP(H56,Options!E$2:F$100,2,FALSE)</f>
        <v>1</v>
      </c>
      <c r="J56" s="5" t="s">
        <v>6</v>
      </c>
      <c r="K56" s="7">
        <f>VLOOKUP(J56,Options!G$2:H$100,2,FALSE)</f>
        <v>2</v>
      </c>
      <c r="L56" s="4" t="s">
        <v>25</v>
      </c>
      <c r="M56" s="7">
        <f>VLOOKUP(L56,Options!I$2:J$100,2,FALSE)</f>
        <v>1</v>
      </c>
      <c r="N56" s="4" t="s">
        <v>28</v>
      </c>
      <c r="O56" s="7">
        <f>VLOOKUP(N56,Options!K$2:L$100,2,FALSE)</f>
        <v>1</v>
      </c>
      <c r="P56" s="2"/>
      <c r="Q56" s="3" t="str">
        <f t="shared" si="0"/>
        <v>#define PX_GPIO_LCD_BTN_2_RT PX_GPIO(H, 1, PX_GPIO_MODE_IN, PX_GPIO_OTYPE_NA, PX_GPIO_OSPEED_NA, PX_GPIO_PULL_UP, PX_GPIO_OUT_INIT_NA, PX_GPIO_AF_NA)</v>
      </c>
      <c r="S56" s="3" t="str">
        <f t="shared" ref="S56" si="3">CONCATENATE("#define PX_GPIO_",$B56,$C56," ",$A56)</f>
        <v>#define PX_GPIO_H1 PX_GPIO_LCD_BTN_2_RT</v>
      </c>
      <c r="U56" s="3" t="str">
        <f t="shared" si="2"/>
        <v>static const px_gpio_handle_t px_gpio_lcd_btn_2_rt = {PX_GPIO_LCD_BTN_2_RT};</v>
      </c>
    </row>
    <row r="57" spans="1:21" ht="11.2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</sheetData>
  <conditionalFormatting sqref="E2:E56">
    <cfRule type="cellIs" dxfId="53" priority="102" operator="equal">
      <formula>4</formula>
    </cfRule>
    <cfRule type="cellIs" dxfId="52" priority="103" operator="equal">
      <formula>3</formula>
    </cfRule>
    <cfRule type="cellIs" dxfId="51" priority="104" operator="equal">
      <formula>2</formula>
    </cfRule>
    <cfRule type="cellIs" dxfId="50" priority="105" operator="equal">
      <formula>1</formula>
    </cfRule>
  </conditionalFormatting>
  <conditionalFormatting sqref="E2:E56">
    <cfRule type="cellIs" dxfId="49" priority="97" operator="equal">
      <formula>9</formula>
    </cfRule>
    <cfRule type="cellIs" dxfId="48" priority="98" operator="equal">
      <formula>8</formula>
    </cfRule>
    <cfRule type="cellIs" dxfId="47" priority="99" operator="equal">
      <formula>7</formula>
    </cfRule>
    <cfRule type="cellIs" dxfId="46" priority="100" operator="equal">
      <formula>6</formula>
    </cfRule>
    <cfRule type="cellIs" dxfId="45" priority="101" operator="equal">
      <formula>5</formula>
    </cfRule>
  </conditionalFormatting>
  <conditionalFormatting sqref="G2:G56">
    <cfRule type="cellIs" dxfId="44" priority="42" operator="equal">
      <formula>4</formula>
    </cfRule>
    <cfRule type="cellIs" dxfId="43" priority="43" operator="equal">
      <formula>3</formula>
    </cfRule>
    <cfRule type="cellIs" dxfId="42" priority="44" operator="equal">
      <formula>2</formula>
    </cfRule>
    <cfRule type="cellIs" dxfId="41" priority="45" operator="equal">
      <formula>1</formula>
    </cfRule>
  </conditionalFormatting>
  <conditionalFormatting sqref="G2:G56">
    <cfRule type="cellIs" dxfId="40" priority="37" operator="equal">
      <formula>9</formula>
    </cfRule>
    <cfRule type="cellIs" dxfId="39" priority="38" operator="equal">
      <formula>8</formula>
    </cfRule>
    <cfRule type="cellIs" dxfId="38" priority="39" operator="equal">
      <formula>7</formula>
    </cfRule>
    <cfRule type="cellIs" dxfId="37" priority="40" operator="equal">
      <formula>6</formula>
    </cfRule>
    <cfRule type="cellIs" dxfId="36" priority="41" operator="equal">
      <formula>5</formula>
    </cfRule>
  </conditionalFormatting>
  <conditionalFormatting sqref="I2:I56">
    <cfRule type="cellIs" dxfId="35" priority="33" operator="equal">
      <formula>4</formula>
    </cfRule>
    <cfRule type="cellIs" dxfId="34" priority="34" operator="equal">
      <formula>3</formula>
    </cfRule>
    <cfRule type="cellIs" dxfId="33" priority="35" operator="equal">
      <formula>2</formula>
    </cfRule>
    <cfRule type="cellIs" dxfId="32" priority="36" operator="equal">
      <formula>1</formula>
    </cfRule>
  </conditionalFormatting>
  <conditionalFormatting sqref="I2:I56">
    <cfRule type="cellIs" dxfId="31" priority="28" operator="equal">
      <formula>9</formula>
    </cfRule>
    <cfRule type="cellIs" dxfId="30" priority="29" operator="equal">
      <formula>8</formula>
    </cfRule>
    <cfRule type="cellIs" dxfId="29" priority="30" operator="equal">
      <formula>7</formula>
    </cfRule>
    <cfRule type="cellIs" dxfId="28" priority="31" operator="equal">
      <formula>6</formula>
    </cfRule>
    <cfRule type="cellIs" dxfId="27" priority="32" operator="equal">
      <formula>5</formula>
    </cfRule>
  </conditionalFormatting>
  <conditionalFormatting sqref="K2:K56">
    <cfRule type="cellIs" dxfId="26" priority="24" operator="equal">
      <formula>4</formula>
    </cfRule>
    <cfRule type="cellIs" dxfId="25" priority="25" operator="equal">
      <formula>3</formula>
    </cfRule>
    <cfRule type="cellIs" dxfId="24" priority="26" operator="equal">
      <formula>2</formula>
    </cfRule>
    <cfRule type="cellIs" dxfId="23" priority="27" operator="equal">
      <formula>1</formula>
    </cfRule>
  </conditionalFormatting>
  <conditionalFormatting sqref="K2:K56">
    <cfRule type="cellIs" dxfId="22" priority="19" operator="equal">
      <formula>9</formula>
    </cfRule>
    <cfRule type="cellIs" dxfId="21" priority="20" operator="equal">
      <formula>8</formula>
    </cfRule>
    <cfRule type="cellIs" dxfId="20" priority="21" operator="equal">
      <formula>7</formula>
    </cfRule>
    <cfRule type="cellIs" dxfId="19" priority="22" operator="equal">
      <formula>6</formula>
    </cfRule>
    <cfRule type="cellIs" dxfId="18" priority="23" operator="equal">
      <formula>5</formula>
    </cfRule>
  </conditionalFormatting>
  <conditionalFormatting sqref="M2:M56">
    <cfRule type="cellIs" dxfId="17" priority="15" operator="equal">
      <formula>4</formula>
    </cfRule>
    <cfRule type="cellIs" dxfId="16" priority="16" operator="equal">
      <formula>3</formula>
    </cfRule>
    <cfRule type="cellIs" dxfId="15" priority="17" operator="equal">
      <formula>2</formula>
    </cfRule>
    <cfRule type="cellIs" dxfId="14" priority="18" operator="equal">
      <formula>1</formula>
    </cfRule>
  </conditionalFormatting>
  <conditionalFormatting sqref="M2:M56">
    <cfRule type="cellIs" dxfId="13" priority="10" operator="equal">
      <formula>9</formula>
    </cfRule>
    <cfRule type="cellIs" dxfId="12" priority="11" operator="equal">
      <formula>8</formula>
    </cfRule>
    <cfRule type="cellIs" dxfId="11" priority="12" operator="equal">
      <formula>7</formula>
    </cfRule>
    <cfRule type="cellIs" dxfId="10" priority="13" operator="equal">
      <formula>6</formula>
    </cfRule>
    <cfRule type="cellIs" dxfId="9" priority="14" operator="equal">
      <formula>5</formula>
    </cfRule>
  </conditionalFormatting>
  <conditionalFormatting sqref="O2:O56">
    <cfRule type="cellIs" dxfId="8" priority="6" operator="equal">
      <formula>4</formula>
    </cfRule>
    <cfRule type="cellIs" dxfId="7" priority="7" operator="equal">
      <formula>3</formula>
    </cfRule>
    <cfRule type="cellIs" dxfId="6" priority="8" operator="equal">
      <formula>2</formula>
    </cfRule>
    <cfRule type="cellIs" dxfId="5" priority="9" operator="equal">
      <formula>1</formula>
    </cfRule>
  </conditionalFormatting>
  <conditionalFormatting sqref="O2:O56">
    <cfRule type="cellIs" dxfId="4" priority="1" operator="equal">
      <formula>9</formula>
    </cfRule>
    <cfRule type="cellIs" dxfId="3" priority="2" operator="equal">
      <formula>8</formula>
    </cfRule>
    <cfRule type="cellIs" dxfId="2" priority="3" operator="equal">
      <formula>7</formula>
    </cfRule>
    <cfRule type="cellIs" dxfId="1" priority="4" operator="equal">
      <formula>6</formula>
    </cfRule>
    <cfRule type="cellIs" dxfId="0" priority="5" operator="equal">
      <formula>5</formula>
    </cfRule>
  </conditionalFormatting>
  <dataValidations count="6">
    <dataValidation type="list" allowBlank="1" showInputMessage="1" showErrorMessage="1" sqref="D2:D56" xr:uid="{00000000-0002-0000-0000-000000000000}">
      <formula1>Mode</formula1>
    </dataValidation>
    <dataValidation type="list" allowBlank="1" showInputMessage="1" showErrorMessage="1" sqref="F2:F56" xr:uid="{00000000-0002-0000-0000-000001000000}">
      <formula1>OutputType</formula1>
    </dataValidation>
    <dataValidation type="list" allowBlank="1" showInputMessage="1" showErrorMessage="1" sqref="H2:H56" xr:uid="{00000000-0002-0000-0000-000002000000}">
      <formula1>OutputSpeed</formula1>
    </dataValidation>
    <dataValidation type="list" allowBlank="1" showInputMessage="1" showErrorMessage="1" sqref="J2:J56" xr:uid="{00000000-0002-0000-0000-000003000000}">
      <formula1>Pull</formula1>
    </dataValidation>
    <dataValidation type="list" allowBlank="1" showInputMessage="1" showErrorMessage="1" sqref="L2:L56" xr:uid="{00000000-0002-0000-0000-000004000000}">
      <formula1>OutputInit</formula1>
    </dataValidation>
    <dataValidation type="list" allowBlank="1" showInputMessage="1" showErrorMessage="1" sqref="N2:N56" xr:uid="{00000000-0002-0000-0000-000005000000}">
      <formula1>AltFn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A7" sqref="A7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5" width="28.7109375" style="3" customWidth="1"/>
    <col min="6" max="6" width="2.7109375" style="3" customWidth="1"/>
    <col min="7" max="7" width="28.7109375" style="3" customWidth="1"/>
    <col min="8" max="8" width="2.7109375" style="3" customWidth="1"/>
    <col min="9" max="9" width="28.7109375" style="3" customWidth="1"/>
    <col min="10" max="10" width="2.7109375" style="3" customWidth="1"/>
    <col min="11" max="11" width="28.7109375" style="3" customWidth="1"/>
    <col min="12" max="12" width="2.7109375" style="3" customWidth="1"/>
    <col min="13" max="16384" width="9.140625" style="3"/>
  </cols>
  <sheetData>
    <row r="1" spans="1:13" x14ac:dyDescent="0.2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7</v>
      </c>
      <c r="J1" s="1"/>
      <c r="K1" s="1" t="s">
        <v>8</v>
      </c>
      <c r="L1" s="1"/>
      <c r="M1" s="2"/>
    </row>
    <row r="2" spans="1:13" x14ac:dyDescent="0.2">
      <c r="A2" s="4" t="s">
        <v>1</v>
      </c>
      <c r="B2" s="4">
        <v>1</v>
      </c>
      <c r="C2" s="5" t="s">
        <v>15</v>
      </c>
      <c r="D2" s="4">
        <v>1</v>
      </c>
      <c r="E2" s="5" t="s">
        <v>18</v>
      </c>
      <c r="F2" s="4">
        <v>1</v>
      </c>
      <c r="G2" s="5" t="s">
        <v>23</v>
      </c>
      <c r="H2" s="4">
        <v>1</v>
      </c>
      <c r="I2" s="4" t="s">
        <v>25</v>
      </c>
      <c r="J2" s="4">
        <v>1</v>
      </c>
      <c r="K2" s="6" t="s">
        <v>28</v>
      </c>
      <c r="L2" s="4">
        <v>1</v>
      </c>
      <c r="M2" s="2"/>
    </row>
    <row r="3" spans="1:13" x14ac:dyDescent="0.2">
      <c r="A3" s="4" t="s">
        <v>2</v>
      </c>
      <c r="B3" s="4">
        <v>2</v>
      </c>
      <c r="C3" s="5" t="s">
        <v>16</v>
      </c>
      <c r="D3" s="4">
        <v>2</v>
      </c>
      <c r="E3" s="5" t="s">
        <v>19</v>
      </c>
      <c r="F3" s="4">
        <v>2</v>
      </c>
      <c r="G3" s="5" t="s">
        <v>6</v>
      </c>
      <c r="H3" s="4">
        <v>2</v>
      </c>
      <c r="I3" s="4" t="s">
        <v>26</v>
      </c>
      <c r="J3" s="4">
        <v>2</v>
      </c>
      <c r="K3" s="6" t="s">
        <v>29</v>
      </c>
      <c r="L3" s="4">
        <v>2</v>
      </c>
      <c r="M3" s="2"/>
    </row>
    <row r="4" spans="1:13" x14ac:dyDescent="0.2">
      <c r="A4" s="4" t="s">
        <v>13</v>
      </c>
      <c r="B4" s="4">
        <v>3</v>
      </c>
      <c r="C4" s="5" t="s">
        <v>17</v>
      </c>
      <c r="D4" s="4">
        <v>3</v>
      </c>
      <c r="E4" s="5" t="s">
        <v>22</v>
      </c>
      <c r="F4" s="4">
        <v>3</v>
      </c>
      <c r="G4" s="5" t="s">
        <v>24</v>
      </c>
      <c r="H4" s="4">
        <v>3</v>
      </c>
      <c r="I4" s="4" t="s">
        <v>27</v>
      </c>
      <c r="J4" s="4">
        <v>3</v>
      </c>
      <c r="K4" s="6" t="s">
        <v>30</v>
      </c>
      <c r="L4" s="4">
        <v>3</v>
      </c>
      <c r="M4" s="2"/>
    </row>
    <row r="5" spans="1:13" x14ac:dyDescent="0.2">
      <c r="A5" s="4" t="s">
        <v>14</v>
      </c>
      <c r="B5" s="4">
        <v>4</v>
      </c>
      <c r="E5" s="5" t="s">
        <v>20</v>
      </c>
      <c r="F5" s="4">
        <v>4</v>
      </c>
      <c r="K5" s="6" t="s">
        <v>31</v>
      </c>
      <c r="L5" s="4">
        <v>4</v>
      </c>
      <c r="M5" s="2"/>
    </row>
    <row r="6" spans="1:13" x14ac:dyDescent="0.2">
      <c r="E6" s="5" t="s">
        <v>21</v>
      </c>
      <c r="F6" s="4">
        <v>5</v>
      </c>
      <c r="K6" s="6" t="s">
        <v>32</v>
      </c>
      <c r="L6" s="4">
        <v>5</v>
      </c>
      <c r="M6" s="2"/>
    </row>
    <row r="7" spans="1:13" x14ac:dyDescent="0.2">
      <c r="K7" s="6" t="s">
        <v>33</v>
      </c>
      <c r="L7" s="4">
        <v>6</v>
      </c>
      <c r="M7" s="2"/>
    </row>
    <row r="8" spans="1:13" x14ac:dyDescent="0.2">
      <c r="K8" s="6" t="s">
        <v>34</v>
      </c>
      <c r="L8" s="4">
        <v>7</v>
      </c>
      <c r="M8" s="2"/>
    </row>
    <row r="9" spans="1:13" x14ac:dyDescent="0.2">
      <c r="K9" s="6" t="s">
        <v>35</v>
      </c>
      <c r="L9" s="4">
        <v>8</v>
      </c>
      <c r="M9" s="2"/>
    </row>
    <row r="10" spans="1:13" x14ac:dyDescent="0.2">
      <c r="K10" s="6" t="s">
        <v>36</v>
      </c>
      <c r="L10" s="4">
        <v>9</v>
      </c>
      <c r="M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E3251E1-1581-4798-941E-A15E4B61CC9C}">
            <xm:f>GPIO!$N$2=$K$2</xm:f>
            <x14:dxf/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GPIO</vt:lpstr>
      <vt:lpstr>Options</vt:lpstr>
      <vt:lpstr>AltFn</vt:lpstr>
      <vt:lpstr>Mode</vt:lpstr>
      <vt:lpstr>OutputInit</vt:lpstr>
      <vt:lpstr>OutputSpeed</vt:lpstr>
      <vt:lpstr>OutputType</vt:lpstr>
      <vt:lpstr>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2023-03-21T08:15:40Z</dcterms:modified>
</cp:coreProperties>
</file>