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czj/"/>
    </mc:Choice>
  </mc:AlternateContent>
  <xr:revisionPtr revIDLastSave="0" documentId="13_ncr:1_{B1319906-2B17-274F-B85F-781565E64283}" xr6:coauthVersionLast="45" xr6:coauthVersionMax="45" xr10:uidLastSave="{00000000-0000-0000-0000-000000000000}"/>
  <bookViews>
    <workbookView xWindow="0" yWindow="460" windowWidth="28800" windowHeight="16120" xr2:uid="{C2EDDF4A-C38E-F344-AA04-51EE48811E2D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3" l="1"/>
  <c r="L34" i="3" s="1"/>
  <c r="H34" i="3"/>
  <c r="E34" i="3"/>
  <c r="K34" i="3" s="1"/>
  <c r="D34" i="3"/>
  <c r="K33" i="3"/>
  <c r="I33" i="3"/>
  <c r="L33" i="3" s="1"/>
  <c r="H33" i="3"/>
  <c r="E33" i="3"/>
  <c r="D33" i="3"/>
  <c r="I32" i="3"/>
  <c r="L32" i="3" s="1"/>
  <c r="H32" i="3"/>
  <c r="E32" i="3"/>
  <c r="K32" i="3" s="1"/>
  <c r="D32" i="3"/>
  <c r="I31" i="3"/>
  <c r="L31" i="3" s="1"/>
  <c r="H31" i="3"/>
  <c r="E31" i="3"/>
  <c r="K31" i="3" s="1"/>
  <c r="D31" i="3"/>
  <c r="L30" i="3"/>
  <c r="K30" i="3"/>
  <c r="I30" i="3"/>
  <c r="H30" i="3"/>
  <c r="E30" i="3"/>
  <c r="D30" i="3"/>
  <c r="K29" i="3"/>
  <c r="I29" i="3"/>
  <c r="L29" i="3" s="1"/>
  <c r="H29" i="3"/>
  <c r="E29" i="3"/>
  <c r="D29" i="3"/>
  <c r="I28" i="3"/>
  <c r="L28" i="3" s="1"/>
  <c r="H28" i="3"/>
  <c r="E28" i="3"/>
  <c r="K28" i="3" s="1"/>
  <c r="D28" i="3"/>
  <c r="I27" i="3"/>
  <c r="L27" i="3" s="1"/>
  <c r="H27" i="3"/>
  <c r="E27" i="3"/>
  <c r="K27" i="3" s="1"/>
  <c r="D27" i="3"/>
  <c r="I26" i="3"/>
  <c r="L26" i="3" s="1"/>
  <c r="H26" i="3"/>
  <c r="E26" i="3"/>
  <c r="K26" i="3" s="1"/>
  <c r="D26" i="3"/>
  <c r="I25" i="3"/>
  <c r="I35" i="3" s="1"/>
  <c r="H25" i="3"/>
  <c r="H35" i="3" s="1"/>
  <c r="E25" i="3"/>
  <c r="K25" i="3" s="1"/>
  <c r="D25" i="3"/>
  <c r="D35" i="3" s="1"/>
  <c r="R23" i="3"/>
  <c r="P23" i="3"/>
  <c r="P25" i="3" s="1"/>
  <c r="P26" i="3" s="1"/>
  <c r="N23" i="3"/>
  <c r="N25" i="3" s="1"/>
  <c r="N26" i="3" s="1"/>
  <c r="I23" i="3"/>
  <c r="E23" i="3"/>
  <c r="I22" i="3"/>
  <c r="H22" i="3"/>
  <c r="L22" i="3" s="1"/>
  <c r="E22" i="3"/>
  <c r="K22" i="3" s="1"/>
  <c r="D22" i="3"/>
  <c r="S21" i="3"/>
  <c r="R25" i="3" s="1"/>
  <c r="R26" i="3" s="1"/>
  <c r="Q21" i="3"/>
  <c r="O21" i="3"/>
  <c r="I21" i="3"/>
  <c r="L21" i="3" s="1"/>
  <c r="H21" i="3"/>
  <c r="E21" i="3"/>
  <c r="K21" i="3" s="1"/>
  <c r="D21" i="3"/>
  <c r="I20" i="3"/>
  <c r="L20" i="3" s="1"/>
  <c r="H20" i="3"/>
  <c r="E20" i="3"/>
  <c r="K20" i="3" s="1"/>
  <c r="D20" i="3"/>
  <c r="L19" i="3"/>
  <c r="K19" i="3"/>
  <c r="I19" i="3"/>
  <c r="H19" i="3"/>
  <c r="E19" i="3"/>
  <c r="D19" i="3"/>
  <c r="K18" i="3"/>
  <c r="I18" i="3"/>
  <c r="L18" i="3" s="1"/>
  <c r="H18" i="3"/>
  <c r="E18" i="3"/>
  <c r="D18" i="3"/>
  <c r="I17" i="3"/>
  <c r="L17" i="3" s="1"/>
  <c r="H17" i="3"/>
  <c r="E17" i="3"/>
  <c r="K17" i="3" s="1"/>
  <c r="D17" i="3"/>
  <c r="I16" i="3"/>
  <c r="L16" i="3" s="1"/>
  <c r="H16" i="3"/>
  <c r="E16" i="3"/>
  <c r="K16" i="3" s="1"/>
  <c r="D16" i="3"/>
  <c r="L15" i="3"/>
  <c r="K15" i="3"/>
  <c r="I15" i="3"/>
  <c r="H15" i="3"/>
  <c r="E15" i="3"/>
  <c r="D15" i="3"/>
  <c r="K14" i="3"/>
  <c r="I14" i="3"/>
  <c r="L14" i="3" s="1"/>
  <c r="H14" i="3"/>
  <c r="E14" i="3"/>
  <c r="D14" i="3"/>
  <c r="I13" i="3"/>
  <c r="L13" i="3" s="1"/>
  <c r="H13" i="3"/>
  <c r="H23" i="3" s="1"/>
  <c r="E13" i="3"/>
  <c r="K13" i="3" s="1"/>
  <c r="D13" i="3"/>
  <c r="D23" i="3" s="1"/>
  <c r="Q12" i="3"/>
  <c r="P12" i="3"/>
  <c r="O12" i="3"/>
  <c r="N12" i="3"/>
  <c r="I11" i="3"/>
  <c r="L11" i="3" s="1"/>
  <c r="H11" i="3"/>
  <c r="E11" i="3"/>
  <c r="K11" i="3" s="1"/>
  <c r="D11" i="3"/>
  <c r="I10" i="3"/>
  <c r="L10" i="3" s="1"/>
  <c r="H10" i="3"/>
  <c r="E10" i="3"/>
  <c r="K10" i="3" s="1"/>
  <c r="D10" i="3"/>
  <c r="L9" i="3"/>
  <c r="K9" i="3"/>
  <c r="I9" i="3"/>
  <c r="H9" i="3"/>
  <c r="E9" i="3"/>
  <c r="D9" i="3"/>
  <c r="K8" i="3"/>
  <c r="I8" i="3"/>
  <c r="L8" i="3" s="1"/>
  <c r="H8" i="3"/>
  <c r="E8" i="3"/>
  <c r="D8" i="3"/>
  <c r="I7" i="3"/>
  <c r="L7" i="3" s="1"/>
  <c r="H7" i="3"/>
  <c r="E7" i="3"/>
  <c r="K7" i="3" s="1"/>
  <c r="D7" i="3"/>
  <c r="I6" i="3"/>
  <c r="L6" i="3" s="1"/>
  <c r="H6" i="3"/>
  <c r="E6" i="3"/>
  <c r="K6" i="3" s="1"/>
  <c r="D6" i="3"/>
  <c r="L5" i="3"/>
  <c r="K5" i="3"/>
  <c r="I5" i="3"/>
  <c r="H5" i="3"/>
  <c r="E5" i="3"/>
  <c r="D5" i="3"/>
  <c r="K4" i="3"/>
  <c r="I4" i="3"/>
  <c r="L4" i="3" s="1"/>
  <c r="H4" i="3"/>
  <c r="H12" i="3" s="1"/>
  <c r="E4" i="3"/>
  <c r="D4" i="3"/>
  <c r="I3" i="3"/>
  <c r="L3" i="3" s="1"/>
  <c r="H3" i="3"/>
  <c r="E3" i="3"/>
  <c r="K3" i="3" s="1"/>
  <c r="D3" i="3"/>
  <c r="I2" i="3"/>
  <c r="L2" i="3" s="1"/>
  <c r="H2" i="3"/>
  <c r="E2" i="3"/>
  <c r="E12" i="3" s="1"/>
  <c r="D2" i="3"/>
  <c r="D12" i="3" s="1"/>
  <c r="L23" i="3" l="1"/>
  <c r="K35" i="3"/>
  <c r="L12" i="3"/>
  <c r="K23" i="3"/>
  <c r="I12" i="3"/>
  <c r="E35" i="3"/>
  <c r="L25" i="3"/>
  <c r="L35" i="3" s="1"/>
  <c r="K2" i="3"/>
  <c r="K12" i="3" s="1"/>
  <c r="L14" i="2"/>
  <c r="I16" i="2" l="1"/>
  <c r="J16" i="2"/>
  <c r="H16" i="2"/>
  <c r="I15" i="2"/>
  <c r="J15" i="2"/>
  <c r="H15" i="2"/>
  <c r="F19" i="2"/>
  <c r="F18" i="2"/>
  <c r="C26" i="2"/>
  <c r="D26" i="2"/>
  <c r="B26" i="2"/>
  <c r="C25" i="2"/>
  <c r="D25" i="2"/>
  <c r="B25" i="2"/>
  <c r="C13" i="2"/>
  <c r="D13" i="2"/>
  <c r="B13" i="2"/>
  <c r="C12" i="2"/>
  <c r="D12" i="2"/>
  <c r="B12" i="2"/>
</calcChain>
</file>

<file path=xl/sharedStrings.xml><?xml version="1.0" encoding="utf-8"?>
<sst xmlns="http://schemas.openxmlformats.org/spreadsheetml/2006/main" count="67" uniqueCount="45">
  <si>
    <t>482.sphinx3</t>
  </si>
  <si>
    <t>470.lbm</t>
  </si>
  <si>
    <t>444.namd</t>
  </si>
  <si>
    <t>433.milc</t>
  </si>
  <si>
    <t>401.bzip2</t>
  </si>
  <si>
    <t>429.mcf</t>
  </si>
  <si>
    <t>456.hmmer</t>
  </si>
  <si>
    <t>458.sjeng</t>
  </si>
  <si>
    <t>462.libquantum</t>
  </si>
  <si>
    <t>Default</t>
  </si>
  <si>
    <t>445.gobmk</t>
  </si>
  <si>
    <t>AVG-CPU</t>
  </si>
  <si>
    <t>SUM-CPU</t>
  </si>
  <si>
    <t>imagew-ubsan</t>
  </si>
  <si>
    <t>lame-3.99.5</t>
  </si>
  <si>
    <t>lame-asan</t>
  </si>
  <si>
    <t>zziplib-asan</t>
  </si>
  <si>
    <t>libzip-asan</t>
  </si>
  <si>
    <t>avg-cpu-analysis</t>
  </si>
  <si>
    <t>avg-cpu-profiling</t>
  </si>
  <si>
    <t>autotrace-asan</t>
  </si>
  <si>
    <t>autotrace-ubsan</t>
  </si>
  <si>
    <t>graphicsmagick</t>
  </si>
  <si>
    <t>tiff-asan</t>
  </si>
  <si>
    <t>tiff-ubsan</t>
  </si>
  <si>
    <t>jasper</t>
  </si>
  <si>
    <t>protrace</t>
  </si>
  <si>
    <t>mp3gain</t>
  </si>
  <si>
    <t>Asan</t>
  </si>
  <si>
    <t>UBSan</t>
  </si>
  <si>
    <t>CVE</t>
  </si>
  <si>
    <t>Step 1</t>
  </si>
  <si>
    <t>Step 2</t>
  </si>
  <si>
    <t>Step 3-4</t>
  </si>
  <si>
    <t>M2-UBSan</t>
  </si>
  <si>
    <t>M2-Asan</t>
  </si>
  <si>
    <t>SPEC</t>
  </si>
  <si>
    <t>Asan-reduced-by</t>
  </si>
  <si>
    <t>UBSan-reduced-by</t>
  </si>
  <si>
    <t>L2-UBSan</t>
  </si>
  <si>
    <t>L2ASan</t>
  </si>
  <si>
    <t>L0-Asan</t>
  </si>
  <si>
    <t>L0-UBSan</t>
  </si>
  <si>
    <t>L1-UBSan</t>
  </si>
  <si>
    <t>L1-Asan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</si>
</sst>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b/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21" fontId="3" fillId="0" borderId="0" xfId="0" applyNumberFormat="1" applyFont="1"/>
    <xf numFmtId="2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2E34-9D5B-7B4B-ADF2-F6036B73B9C4}">
  <dimension ref="A1:S35"/>
  <sheetViews>
    <sheetView tabSelected="1" workbookViewId="0">
      <selection activeCell="B24" sqref="B24"/>
    </sheetView>
  </sheetViews>
  <sheetFormatPr baseColWidth="10" defaultRowHeight="16" x14ac:dyDescent="0.2"/>
  <sheetData>
    <row r="1" spans="1:19" x14ac:dyDescent="0.2">
      <c r="A1" t="s">
        <v>9</v>
      </c>
      <c r="B1" t="s">
        <v>40</v>
      </c>
      <c r="C1" t="s">
        <v>28</v>
      </c>
      <c r="F1" t="s">
        <v>39</v>
      </c>
      <c r="G1" t="s">
        <v>29</v>
      </c>
      <c r="K1" t="s">
        <v>37</v>
      </c>
      <c r="L1" t="s">
        <v>38</v>
      </c>
      <c r="M1" t="s">
        <v>36</v>
      </c>
      <c r="N1" t="s">
        <v>35</v>
      </c>
      <c r="O1" t="s">
        <v>34</v>
      </c>
    </row>
    <row r="2" spans="1:19" ht="18" x14ac:dyDescent="0.2">
      <c r="A2">
        <v>275</v>
      </c>
      <c r="B2" s="3">
        <v>441</v>
      </c>
      <c r="C2" s="1">
        <v>521</v>
      </c>
      <c r="D2">
        <f>B2/A2-1</f>
        <v>0.60363636363636353</v>
      </c>
      <c r="E2">
        <f>C2/A2-1</f>
        <v>0.89454545454545453</v>
      </c>
      <c r="F2" s="4">
        <v>414</v>
      </c>
      <c r="G2" s="2">
        <v>642</v>
      </c>
      <c r="H2">
        <f>F2/A2-1</f>
        <v>0.50545454545454538</v>
      </c>
      <c r="I2">
        <f>G2/A2-1</f>
        <v>1.3345454545454545</v>
      </c>
      <c r="K2">
        <f>(E2-D2)/E2</f>
        <v>0.32520325203252043</v>
      </c>
      <c r="L2">
        <f>(I2-H2)/I2</f>
        <v>0.62125340599455048</v>
      </c>
      <c r="N2">
        <v>34.200000000000003</v>
      </c>
      <c r="O2">
        <v>68.099999999999994</v>
      </c>
      <c r="P2">
        <v>58.1</v>
      </c>
      <c r="Q2">
        <v>66</v>
      </c>
    </row>
    <row r="3" spans="1:19" ht="18" x14ac:dyDescent="0.2">
      <c r="A3">
        <v>140</v>
      </c>
      <c r="B3" s="3">
        <v>163</v>
      </c>
      <c r="C3" s="1">
        <v>201</v>
      </c>
      <c r="D3">
        <f>B3/A3-1</f>
        <v>0.16428571428571437</v>
      </c>
      <c r="E3">
        <f>C3/A3-1</f>
        <v>0.43571428571428572</v>
      </c>
      <c r="F3" s="4">
        <v>179</v>
      </c>
      <c r="G3" s="2">
        <v>286</v>
      </c>
      <c r="H3">
        <f>F3/A3-1</f>
        <v>0.27857142857142847</v>
      </c>
      <c r="I3">
        <f>G3/A3-1</f>
        <v>1.0428571428571427</v>
      </c>
      <c r="K3">
        <f>(E3-D3)/E3</f>
        <v>0.62295081967213095</v>
      </c>
      <c r="L3">
        <f>(I3-H3)/I3</f>
        <v>0.73287671232876717</v>
      </c>
      <c r="N3">
        <v>60.1</v>
      </c>
      <c r="O3">
        <v>86</v>
      </c>
      <c r="P3">
        <v>60.9</v>
      </c>
      <c r="Q3">
        <v>76.2</v>
      </c>
    </row>
    <row r="4" spans="1:19" ht="18" x14ac:dyDescent="0.2">
      <c r="A4">
        <v>263</v>
      </c>
      <c r="B4" s="3">
        <v>419</v>
      </c>
      <c r="C4" s="1">
        <v>504</v>
      </c>
      <c r="D4">
        <f>B4/A4-1</f>
        <v>0.59315589353612164</v>
      </c>
      <c r="E4">
        <f>C4/A4-1</f>
        <v>0.91634980988593151</v>
      </c>
      <c r="F4" s="4">
        <v>362</v>
      </c>
      <c r="G4" s="2">
        <v>628</v>
      </c>
      <c r="H4">
        <f>F4/A4-1</f>
        <v>0.37642585551330798</v>
      </c>
      <c r="I4">
        <f>G4/A4-1</f>
        <v>1.3878326996197718</v>
      </c>
      <c r="K4">
        <f>(E4-D4)/E4</f>
        <v>0.35269709543568467</v>
      </c>
      <c r="L4">
        <f>(I4-H4)/I4</f>
        <v>0.72876712328767124</v>
      </c>
      <c r="N4">
        <v>41</v>
      </c>
      <c r="O4">
        <v>73.900000000000006</v>
      </c>
      <c r="P4">
        <v>26.6</v>
      </c>
      <c r="Q4">
        <v>51.3</v>
      </c>
    </row>
    <row r="5" spans="1:19" ht="18" x14ac:dyDescent="0.2">
      <c r="A5">
        <v>193</v>
      </c>
      <c r="B5" s="3">
        <v>256</v>
      </c>
      <c r="C5" s="1">
        <v>436</v>
      </c>
      <c r="D5">
        <f>B5/A5-1</f>
        <v>0.32642487046632129</v>
      </c>
      <c r="E5">
        <f>C5/A5-1</f>
        <v>1.2590673575129534</v>
      </c>
      <c r="F5" s="4">
        <v>755</v>
      </c>
      <c r="G5" s="2">
        <v>1720</v>
      </c>
      <c r="H5">
        <f>F5/A5-1</f>
        <v>2.911917098445596</v>
      </c>
      <c r="I5">
        <f>G5/A5-1</f>
        <v>7.9119170984455955</v>
      </c>
      <c r="K5">
        <f>(E5-D5)/E5</f>
        <v>0.7407407407407407</v>
      </c>
      <c r="L5">
        <f>(I5-H5)/I5</f>
        <v>0.63195808775376561</v>
      </c>
      <c r="N5">
        <v>70.400000000000006</v>
      </c>
      <c r="O5">
        <v>78.3</v>
      </c>
      <c r="P5">
        <v>13.1</v>
      </c>
      <c r="Q5">
        <v>14.8</v>
      </c>
    </row>
    <row r="6" spans="1:19" ht="18" x14ac:dyDescent="0.2">
      <c r="A6">
        <v>265</v>
      </c>
      <c r="B6" s="3">
        <v>521</v>
      </c>
      <c r="C6" s="1">
        <v>635</v>
      </c>
      <c r="D6">
        <f>B6/A6-1</f>
        <v>0.96603773584905661</v>
      </c>
      <c r="E6">
        <f>C6/A6-1</f>
        <v>1.3962264150943398</v>
      </c>
      <c r="F6" s="4">
        <v>390</v>
      </c>
      <c r="G6" s="2">
        <v>776</v>
      </c>
      <c r="H6">
        <f>F6/A6-1</f>
        <v>0.47169811320754707</v>
      </c>
      <c r="I6">
        <f>G6/A6-1</f>
        <v>1.9283018867924526</v>
      </c>
      <c r="K6">
        <f>(E6-D6)/E6</f>
        <v>0.30810810810810818</v>
      </c>
      <c r="L6">
        <f>(I6-H6)/I6</f>
        <v>0.75538160469667326</v>
      </c>
      <c r="N6">
        <v>36.700000000000003</v>
      </c>
      <c r="O6">
        <v>79.2</v>
      </c>
      <c r="P6">
        <v>13.4</v>
      </c>
      <c r="Q6">
        <v>51</v>
      </c>
    </row>
    <row r="7" spans="1:19" ht="18" x14ac:dyDescent="0.2">
      <c r="A7">
        <v>192</v>
      </c>
      <c r="B7" s="3">
        <v>233</v>
      </c>
      <c r="C7" s="1">
        <v>287</v>
      </c>
      <c r="D7">
        <f>B7/A7-1</f>
        <v>0.21354166666666674</v>
      </c>
      <c r="E7">
        <f>C7/A7-1</f>
        <v>0.49479166666666674</v>
      </c>
      <c r="F7" s="4">
        <v>288</v>
      </c>
      <c r="G7" s="2">
        <v>491</v>
      </c>
      <c r="H7">
        <f>F7/A7-1</f>
        <v>0.5</v>
      </c>
      <c r="I7">
        <f>G7/A7-1</f>
        <v>1.5572916666666665</v>
      </c>
      <c r="K7">
        <f>(E7-D7)/E7</f>
        <v>0.56842105263157883</v>
      </c>
      <c r="L7">
        <f>(I7-H7)/I7</f>
        <v>0.67892976588628762</v>
      </c>
      <c r="N7">
        <v>2.4</v>
      </c>
      <c r="O7">
        <v>58.8</v>
      </c>
      <c r="P7">
        <v>22.6</v>
      </c>
      <c r="Q7">
        <v>26.9</v>
      </c>
    </row>
    <row r="8" spans="1:19" ht="18" x14ac:dyDescent="0.2">
      <c r="A8">
        <v>281</v>
      </c>
      <c r="B8" s="4">
        <v>316</v>
      </c>
      <c r="C8">
        <v>414</v>
      </c>
      <c r="D8">
        <f>B8/A8-1</f>
        <v>0.12455516014234869</v>
      </c>
      <c r="E8">
        <f>C8/A8-1</f>
        <v>0.47330960854092519</v>
      </c>
      <c r="F8" s="4">
        <v>352</v>
      </c>
      <c r="G8" s="2">
        <v>672</v>
      </c>
      <c r="H8">
        <f>F8/A8-1</f>
        <v>0.25266903914590744</v>
      </c>
      <c r="I8">
        <f>G8/A8-1</f>
        <v>1.3914590747330959</v>
      </c>
      <c r="K8">
        <f>(E8-D8)/E8</f>
        <v>0.73684210526315796</v>
      </c>
      <c r="L8">
        <f>(I8-H8)/I8</f>
        <v>0.81841432225063937</v>
      </c>
      <c r="N8">
        <v>82.7</v>
      </c>
      <c r="O8">
        <v>83.6</v>
      </c>
      <c r="P8">
        <v>33.5</v>
      </c>
      <c r="Q8">
        <v>54.6</v>
      </c>
    </row>
    <row r="9" spans="1:19" ht="18" x14ac:dyDescent="0.2">
      <c r="A9">
        <v>205</v>
      </c>
      <c r="B9" s="4">
        <v>238</v>
      </c>
      <c r="C9">
        <v>287</v>
      </c>
      <c r="D9">
        <f>B9/A9-1</f>
        <v>0.16097560975609748</v>
      </c>
      <c r="E9">
        <f>C9/A9-1</f>
        <v>0.39999999999999991</v>
      </c>
      <c r="F9" s="4">
        <v>241</v>
      </c>
      <c r="G9" s="2">
        <v>494</v>
      </c>
      <c r="H9">
        <f>F9/A9-1</f>
        <v>0.17560975609756091</v>
      </c>
      <c r="I9">
        <f>G9/A9-1</f>
        <v>1.4097560975609755</v>
      </c>
      <c r="K9">
        <f>(E9-D9)/E9</f>
        <v>0.59756097560975618</v>
      </c>
      <c r="L9">
        <f>(I9-H9)/I9</f>
        <v>0.87543252595155718</v>
      </c>
      <c r="N9">
        <v>92.5</v>
      </c>
      <c r="O9">
        <v>97.6</v>
      </c>
      <c r="P9">
        <v>72.099999999999994</v>
      </c>
      <c r="Q9">
        <v>51.3</v>
      </c>
    </row>
    <row r="10" spans="1:19" ht="18" x14ac:dyDescent="0.2">
      <c r="A10">
        <v>151</v>
      </c>
      <c r="B10" s="4">
        <v>154</v>
      </c>
      <c r="C10">
        <v>187</v>
      </c>
      <c r="D10">
        <f>B10/A10-1</f>
        <v>1.9867549668874274E-2</v>
      </c>
      <c r="E10">
        <f>C10/A10-1</f>
        <v>0.23841059602649017</v>
      </c>
      <c r="F10" s="4">
        <v>153</v>
      </c>
      <c r="G10" s="2">
        <v>231</v>
      </c>
      <c r="H10">
        <f>F10/A10-1</f>
        <v>1.3245033112582849E-2</v>
      </c>
      <c r="I10">
        <f>G10/A10-1</f>
        <v>0.5298013245033113</v>
      </c>
      <c r="K10">
        <f>(E10-D10)/E10</f>
        <v>0.9166666666666663</v>
      </c>
      <c r="L10">
        <f>(I10-H10)/I10</f>
        <v>0.97499999999999987</v>
      </c>
      <c r="N10">
        <v>58.3</v>
      </c>
      <c r="O10">
        <v>67.2</v>
      </c>
      <c r="P10">
        <v>32.5</v>
      </c>
      <c r="Q10">
        <v>40</v>
      </c>
    </row>
    <row r="11" spans="1:19" ht="18" x14ac:dyDescent="0.2">
      <c r="A11">
        <v>270</v>
      </c>
      <c r="B11" s="4">
        <v>370</v>
      </c>
      <c r="C11">
        <v>542</v>
      </c>
      <c r="D11">
        <f>B11/A11-1</f>
        <v>0.37037037037037046</v>
      </c>
      <c r="E11">
        <f>C11/A11-1</f>
        <v>1.0074074074074075</v>
      </c>
      <c r="F11" s="4">
        <v>394</v>
      </c>
      <c r="G11" s="2">
        <v>703</v>
      </c>
      <c r="H11">
        <f>F11/A11-1</f>
        <v>0.45925925925925926</v>
      </c>
      <c r="I11">
        <f>G11/A11-1</f>
        <v>1.6037037037037036</v>
      </c>
      <c r="K11">
        <f>(E11-D11)/E11</f>
        <v>0.63235294117647056</v>
      </c>
      <c r="L11">
        <f>(I11-H11)/I11</f>
        <v>0.71362586605080836</v>
      </c>
      <c r="N11">
        <v>57.7</v>
      </c>
      <c r="O11">
        <v>84.8</v>
      </c>
      <c r="P11">
        <v>24</v>
      </c>
      <c r="Q11">
        <v>26.2</v>
      </c>
    </row>
    <row r="12" spans="1:19" ht="18" x14ac:dyDescent="0.2">
      <c r="B12" s="4" t="s">
        <v>41</v>
      </c>
      <c r="D12">
        <f>AVERAGE(D2:D11)</f>
        <v>0.35428509343779346</v>
      </c>
      <c r="E12">
        <f>AVERAGE(E2:E11)</f>
        <v>0.75158226013944562</v>
      </c>
      <c r="F12" s="4" t="s">
        <v>42</v>
      </c>
      <c r="H12">
        <f>AVERAGE(H2:H11)</f>
        <v>0.59448501288077349</v>
      </c>
      <c r="I12">
        <f>AVERAGE(I2:I11)</f>
        <v>2.0097466149428169</v>
      </c>
      <c r="K12">
        <f>AVERAGE(K2:K11)</f>
        <v>0.58015437573368145</v>
      </c>
      <c r="L12">
        <f>AVERAGE(L2:L11)</f>
        <v>0.75316394142007204</v>
      </c>
      <c r="N12">
        <f>AVERAGE(N2:N11)</f>
        <v>53.600000000000009</v>
      </c>
      <c r="O12">
        <f>AVERAGE(O2:O11)</f>
        <v>77.75</v>
      </c>
      <c r="P12">
        <f>AVERAGE(P2:P11)</f>
        <v>35.679999999999993</v>
      </c>
      <c r="Q12">
        <f>AVERAGE(Q2:Q11)</f>
        <v>45.83</v>
      </c>
    </row>
    <row r="13" spans="1:19" ht="18" x14ac:dyDescent="0.2">
      <c r="A13">
        <v>275</v>
      </c>
      <c r="B13" s="4">
        <v>492</v>
      </c>
      <c r="C13" s="1">
        <v>521</v>
      </c>
      <c r="D13">
        <f>B13/A13-1</f>
        <v>0.78909090909090907</v>
      </c>
      <c r="E13">
        <f>C13/A13-1</f>
        <v>0.89454545454545453</v>
      </c>
      <c r="F13" s="4">
        <v>587</v>
      </c>
      <c r="G13" s="2">
        <v>642</v>
      </c>
      <c r="H13">
        <f>F13/A13-1</f>
        <v>1.1345454545454547</v>
      </c>
      <c r="I13">
        <f>G13/A13-1</f>
        <v>1.3345454545454545</v>
      </c>
      <c r="K13">
        <f>(E13-D13)/E13</f>
        <v>0.11788617886178863</v>
      </c>
      <c r="L13">
        <f>(I13-H13)/I13</f>
        <v>0.14986376021798345</v>
      </c>
    </row>
    <row r="14" spans="1:19" ht="18" x14ac:dyDescent="0.2">
      <c r="A14">
        <v>140</v>
      </c>
      <c r="B14" s="4">
        <v>196</v>
      </c>
      <c r="C14" s="1">
        <v>201</v>
      </c>
      <c r="D14">
        <f>B14/A14-1</f>
        <v>0.39999999999999991</v>
      </c>
      <c r="E14">
        <f>C14/A14-1</f>
        <v>0.43571428571428572</v>
      </c>
      <c r="F14" s="4">
        <v>267</v>
      </c>
      <c r="G14" s="2">
        <v>286</v>
      </c>
      <c r="H14">
        <f>F14/A14-1</f>
        <v>0.90714285714285725</v>
      </c>
      <c r="I14">
        <f>G14/A14-1</f>
        <v>1.0428571428571427</v>
      </c>
      <c r="K14">
        <f>(E14-D14)/E14</f>
        <v>8.1967213114754314E-2</v>
      </c>
      <c r="L14">
        <f>(I14-H14)/I14</f>
        <v>0.13013698630136963</v>
      </c>
      <c r="M14" t="s">
        <v>30</v>
      </c>
      <c r="N14" t="s">
        <v>35</v>
      </c>
      <c r="O14" t="s">
        <v>34</v>
      </c>
    </row>
    <row r="15" spans="1:19" ht="18" x14ac:dyDescent="0.2">
      <c r="A15">
        <v>263</v>
      </c>
      <c r="B15" s="4">
        <v>478</v>
      </c>
      <c r="C15" s="1">
        <v>504</v>
      </c>
      <c r="D15">
        <f>B15/A15-1</f>
        <v>0.81749049429657794</v>
      </c>
      <c r="E15">
        <f>C15/A15-1</f>
        <v>0.91634980988593151</v>
      </c>
      <c r="F15" s="4">
        <v>577</v>
      </c>
      <c r="G15" s="2">
        <v>628</v>
      </c>
      <c r="H15">
        <f>F15/A15-1</f>
        <v>1.1939163498098861</v>
      </c>
      <c r="I15">
        <f>G15/A15-1</f>
        <v>1.3878326996197718</v>
      </c>
      <c r="K15">
        <f>(E15-D15)/E15</f>
        <v>0.10788381742738586</v>
      </c>
      <c r="L15">
        <f>(I15-H15)/I15</f>
        <v>0.13972602739726012</v>
      </c>
      <c r="N15">
        <v>74.900000000000006</v>
      </c>
      <c r="O15">
        <v>60.7</v>
      </c>
      <c r="P15">
        <v>11</v>
      </c>
      <c r="Q15">
        <v>18.8</v>
      </c>
      <c r="R15">
        <v>57.5</v>
      </c>
      <c r="S15">
        <v>17</v>
      </c>
    </row>
    <row r="16" spans="1:19" ht="18" x14ac:dyDescent="0.2">
      <c r="A16">
        <v>193</v>
      </c>
      <c r="B16" s="4">
        <v>380</v>
      </c>
      <c r="C16" s="1">
        <v>436</v>
      </c>
      <c r="D16">
        <f>B16/A16-1</f>
        <v>0.96891191709844549</v>
      </c>
      <c r="E16">
        <f>C16/A16-1</f>
        <v>1.2590673575129534</v>
      </c>
      <c r="F16" s="4">
        <v>1310</v>
      </c>
      <c r="G16" s="2">
        <v>1720</v>
      </c>
      <c r="H16">
        <f>F16/A16-1</f>
        <v>5.7875647668393784</v>
      </c>
      <c r="I16">
        <f>G16/A16-1</f>
        <v>7.9119170984455955</v>
      </c>
      <c r="K16">
        <f>(E16-D16)/E16</f>
        <v>0.23045267489711946</v>
      </c>
      <c r="L16">
        <f>(I16-H16)/I16</f>
        <v>0.26850032743942365</v>
      </c>
      <c r="N16">
        <v>90.3</v>
      </c>
      <c r="O16">
        <v>64</v>
      </c>
      <c r="P16">
        <v>12.9</v>
      </c>
      <c r="Q16">
        <v>17.8</v>
      </c>
      <c r="R16">
        <v>80.2</v>
      </c>
      <c r="S16">
        <v>21.6</v>
      </c>
    </row>
    <row r="17" spans="1:19" ht="18" x14ac:dyDescent="0.2">
      <c r="A17">
        <v>265</v>
      </c>
      <c r="B17" s="4">
        <v>570</v>
      </c>
      <c r="C17" s="1">
        <v>635</v>
      </c>
      <c r="D17">
        <f>B17/A17-1</f>
        <v>1.1509433962264151</v>
      </c>
      <c r="E17">
        <f>C17/A17-1</f>
        <v>1.3962264150943398</v>
      </c>
      <c r="F17" s="4">
        <v>701</v>
      </c>
      <c r="G17" s="2">
        <v>776</v>
      </c>
      <c r="H17">
        <f>F17/A17-1</f>
        <v>1.6452830188679246</v>
      </c>
      <c r="I17">
        <f>G17/A17-1</f>
        <v>1.9283018867924526</v>
      </c>
      <c r="K17">
        <f>(E17-D17)/E17</f>
        <v>0.17567567567567577</v>
      </c>
      <c r="L17">
        <f>(I17-H17)/I17</f>
        <v>0.14677103718199597</v>
      </c>
      <c r="N17">
        <v>44.9</v>
      </c>
      <c r="O17">
        <v>71.400000000000006</v>
      </c>
      <c r="P17">
        <v>1</v>
      </c>
      <c r="Q17">
        <v>17</v>
      </c>
      <c r="R17">
        <v>3.9</v>
      </c>
      <c r="S17">
        <v>46.6</v>
      </c>
    </row>
    <row r="18" spans="1:19" ht="18" x14ac:dyDescent="0.2">
      <c r="A18">
        <v>192</v>
      </c>
      <c r="B18" s="4">
        <v>278</v>
      </c>
      <c r="C18" s="1">
        <v>287</v>
      </c>
      <c r="D18">
        <f>B18/A18-1</f>
        <v>0.44791666666666674</v>
      </c>
      <c r="E18">
        <f>C18/A18-1</f>
        <v>0.49479166666666674</v>
      </c>
      <c r="F18" s="4">
        <v>486</v>
      </c>
      <c r="G18" s="2">
        <v>491</v>
      </c>
      <c r="H18">
        <f>F18/A18-1</f>
        <v>1.53125</v>
      </c>
      <c r="I18">
        <f>G18/A18-1</f>
        <v>1.5572916666666665</v>
      </c>
      <c r="K18">
        <f>(E18-D18)/E18</f>
        <v>9.4736842105263147E-2</v>
      </c>
      <c r="L18">
        <f>(I18-H18)/I18</f>
        <v>1.6722408026755758E-2</v>
      </c>
      <c r="N18">
        <v>73.099999999999994</v>
      </c>
      <c r="O18">
        <v>78.3</v>
      </c>
      <c r="P18">
        <v>22.4</v>
      </c>
      <c r="Q18">
        <v>48.6</v>
      </c>
      <c r="R18">
        <v>65.400000000000006</v>
      </c>
      <c r="S18">
        <v>57.5</v>
      </c>
    </row>
    <row r="19" spans="1:19" ht="18" x14ac:dyDescent="0.2">
      <c r="A19">
        <v>281</v>
      </c>
      <c r="B19" s="4">
        <v>352</v>
      </c>
      <c r="C19">
        <v>414</v>
      </c>
      <c r="D19">
        <f>B19/A19-1</f>
        <v>0.25266903914590744</v>
      </c>
      <c r="E19">
        <f>C19/A19-1</f>
        <v>0.47330960854092519</v>
      </c>
      <c r="F19" s="3">
        <v>500</v>
      </c>
      <c r="G19" s="2">
        <v>672</v>
      </c>
      <c r="H19">
        <f>F19/A19-1</f>
        <v>0.77935943060498225</v>
      </c>
      <c r="I19">
        <f>G19/A19-1</f>
        <v>1.3914590747330959</v>
      </c>
      <c r="K19">
        <f>(E19-D19)/E19</f>
        <v>0.46616541353383456</v>
      </c>
      <c r="L19">
        <f>(I19-H19)/I19</f>
        <v>0.43989769820971858</v>
      </c>
      <c r="N19">
        <v>63.3</v>
      </c>
      <c r="O19">
        <v>65.599999999999994</v>
      </c>
      <c r="P19">
        <v>20.100000000000001</v>
      </c>
      <c r="Q19">
        <v>7.6</v>
      </c>
      <c r="R19">
        <v>49.4</v>
      </c>
      <c r="S19">
        <v>10.5</v>
      </c>
    </row>
    <row r="20" spans="1:19" ht="18" x14ac:dyDescent="0.2">
      <c r="A20">
        <v>205</v>
      </c>
      <c r="B20" s="4">
        <v>280</v>
      </c>
      <c r="C20">
        <v>287</v>
      </c>
      <c r="D20">
        <f>B20/A20-1</f>
        <v>0.36585365853658547</v>
      </c>
      <c r="E20">
        <f>C20/A20-1</f>
        <v>0.39999999999999991</v>
      </c>
      <c r="F20" s="3">
        <v>411</v>
      </c>
      <c r="G20" s="2">
        <v>494</v>
      </c>
      <c r="H20">
        <f>F20/A20-1</f>
        <v>1.0048780487804878</v>
      </c>
      <c r="I20">
        <f>G20/A20-1</f>
        <v>1.4097560975609755</v>
      </c>
      <c r="K20">
        <f>(E20-D20)/E20</f>
        <v>8.536585365853612E-2</v>
      </c>
      <c r="L20">
        <f>(I20-H20)/I20</f>
        <v>0.28719723183390999</v>
      </c>
      <c r="N20">
        <v>2.6</v>
      </c>
      <c r="O20">
        <v>69.599999999999994</v>
      </c>
      <c r="P20">
        <v>0.2</v>
      </c>
      <c r="Q20">
        <v>19.600000000000001</v>
      </c>
      <c r="R20">
        <v>2.1</v>
      </c>
      <c r="S20">
        <v>20.6</v>
      </c>
    </row>
    <row r="21" spans="1:19" ht="18" x14ac:dyDescent="0.2">
      <c r="A21">
        <v>151</v>
      </c>
      <c r="B21" s="4">
        <v>186</v>
      </c>
      <c r="C21">
        <v>187</v>
      </c>
      <c r="D21">
        <f>B21/A21-1</f>
        <v>0.23178807947019875</v>
      </c>
      <c r="E21">
        <f>C21/A21-1</f>
        <v>0.23841059602649017</v>
      </c>
      <c r="F21" s="3">
        <v>188</v>
      </c>
      <c r="G21" s="2">
        <v>231</v>
      </c>
      <c r="H21">
        <f>F21/A21-1</f>
        <v>0.24503311258278138</v>
      </c>
      <c r="I21">
        <f>G21/A21-1</f>
        <v>0.5298013245033113</v>
      </c>
      <c r="K21">
        <f>(E21-D21)/E21</f>
        <v>2.7777777777777908E-2</v>
      </c>
      <c r="L21">
        <f>(I21-H21)/I21</f>
        <v>0.5375000000000002</v>
      </c>
      <c r="N21">
        <v>48.7</v>
      </c>
      <c r="O21">
        <f>AVERAGE(O15:O20)</f>
        <v>68.266666666666666</v>
      </c>
      <c r="P21">
        <v>5.4</v>
      </c>
      <c r="Q21">
        <f>AVERAGE(Q15:Q20)</f>
        <v>21.566666666666666</v>
      </c>
      <c r="R21">
        <v>41.9</v>
      </c>
      <c r="S21">
        <f>AVERAGE(S15:S20)</f>
        <v>28.966666666666665</v>
      </c>
    </row>
    <row r="22" spans="1:19" ht="18" x14ac:dyDescent="0.2">
      <c r="A22">
        <v>270</v>
      </c>
      <c r="B22" s="4">
        <v>504</v>
      </c>
      <c r="C22">
        <v>542</v>
      </c>
      <c r="D22">
        <f>B22/A22-1</f>
        <v>0.8666666666666667</v>
      </c>
      <c r="E22">
        <f>C22/A22-1</f>
        <v>1.0074074074074075</v>
      </c>
      <c r="F22" s="3">
        <v>693</v>
      </c>
      <c r="G22" s="2">
        <v>703</v>
      </c>
      <c r="H22">
        <f>F22/A22-1</f>
        <v>1.5666666666666669</v>
      </c>
      <c r="I22">
        <f>G22/A22-1</f>
        <v>1.6037037037037036</v>
      </c>
      <c r="K22">
        <f>(E22-D22)/E22</f>
        <v>0.13970588235294126</v>
      </c>
      <c r="L22">
        <f>(I22-H22)/I22</f>
        <v>2.3094688221708834E-2</v>
      </c>
      <c r="N22">
        <v>78.400000000000006</v>
      </c>
      <c r="P22">
        <v>4.8</v>
      </c>
      <c r="R22">
        <v>74.8</v>
      </c>
    </row>
    <row r="23" spans="1:19" x14ac:dyDescent="0.2">
      <c r="D23">
        <f>AVERAGE(D13:D22)</f>
        <v>0.62913308271983726</v>
      </c>
      <c r="E23">
        <f>AVERAGE(E13:E22)</f>
        <v>0.75158226013944562</v>
      </c>
      <c r="H23">
        <f>AVERAGE(H13:H22)</f>
        <v>1.5795639705840419</v>
      </c>
      <c r="I23">
        <f>AVERAGE(I13:I22)</f>
        <v>2.0097466149428169</v>
      </c>
      <c r="K23">
        <f>AVERAGE(K13:K22)</f>
        <v>0.15276173294050771</v>
      </c>
      <c r="L23">
        <f>AVERAGE(L13:L22)</f>
        <v>0.21394101648301261</v>
      </c>
      <c r="N23">
        <f>AVERAGE(N15:N22)</f>
        <v>59.525000000000006</v>
      </c>
      <c r="P23">
        <f>AVERAGE(P15:P22)</f>
        <v>9.7250000000000014</v>
      </c>
      <c r="R23">
        <f>AVERAGE(R15:R22)</f>
        <v>46.9</v>
      </c>
    </row>
    <row r="24" spans="1:19" x14ac:dyDescent="0.2">
      <c r="B24" t="s">
        <v>44</v>
      </c>
      <c r="F24" t="s">
        <v>43</v>
      </c>
    </row>
    <row r="25" spans="1:19" ht="18" x14ac:dyDescent="0.2">
      <c r="A25">
        <v>275</v>
      </c>
      <c r="B25" s="4">
        <v>454</v>
      </c>
      <c r="C25" s="1">
        <v>521</v>
      </c>
      <c r="D25">
        <f>B25/A25-1</f>
        <v>0.65090909090909088</v>
      </c>
      <c r="E25">
        <f>C25/A25-1</f>
        <v>0.89454545454545453</v>
      </c>
      <c r="F25" s="3">
        <v>548</v>
      </c>
      <c r="G25" s="2">
        <v>642</v>
      </c>
      <c r="H25">
        <f>F25/A25-1</f>
        <v>0.99272727272727268</v>
      </c>
      <c r="I25">
        <f>G25/A25-1</f>
        <v>1.3345454545454545</v>
      </c>
      <c r="K25">
        <f>(E25-D25)/E25</f>
        <v>0.27235772357723581</v>
      </c>
      <c r="L25">
        <f>(I25-H25)/I25</f>
        <v>0.2561307901907357</v>
      </c>
      <c r="N25">
        <f>(N23*8+O21*6)/14</f>
        <v>63.271428571428579</v>
      </c>
      <c r="P25">
        <f>(P23*8+Q21*6)/14</f>
        <v>14.8</v>
      </c>
      <c r="R25">
        <f>(R23*8+S21*6)/14</f>
        <v>39.214285714285715</v>
      </c>
    </row>
    <row r="26" spans="1:19" ht="18" x14ac:dyDescent="0.2">
      <c r="A26">
        <v>140</v>
      </c>
      <c r="B26" s="4">
        <v>167</v>
      </c>
      <c r="C26" s="1">
        <v>201</v>
      </c>
      <c r="D26">
        <f>B26/A26-1</f>
        <v>0.19285714285714284</v>
      </c>
      <c r="E26">
        <f>C26/A26-1</f>
        <v>0.43571428571428572</v>
      </c>
      <c r="F26" s="3">
        <v>253</v>
      </c>
      <c r="G26" s="2">
        <v>286</v>
      </c>
      <c r="H26">
        <f>F26/A26-1</f>
        <v>0.80714285714285716</v>
      </c>
      <c r="I26">
        <f>G26/A26-1</f>
        <v>1.0428571428571427</v>
      </c>
      <c r="K26">
        <f>(E26-D26)/E26</f>
        <v>0.55737704918032793</v>
      </c>
      <c r="L26">
        <f>(I26-H26)/I26</f>
        <v>0.22602739726027385</v>
      </c>
      <c r="N26">
        <f>100-N25</f>
        <v>36.728571428571421</v>
      </c>
      <c r="P26">
        <f>100-P25</f>
        <v>85.2</v>
      </c>
      <c r="R26">
        <f>100-R25</f>
        <v>60.785714285714285</v>
      </c>
    </row>
    <row r="27" spans="1:19" ht="18" x14ac:dyDescent="0.2">
      <c r="A27">
        <v>263</v>
      </c>
      <c r="B27" s="4">
        <v>431</v>
      </c>
      <c r="C27" s="1">
        <v>504</v>
      </c>
      <c r="D27">
        <f>B27/A27-1</f>
        <v>0.6387832699619771</v>
      </c>
      <c r="E27">
        <f>C27/A27-1</f>
        <v>0.91634980988593151</v>
      </c>
      <c r="F27" s="3">
        <v>570</v>
      </c>
      <c r="G27" s="2">
        <v>628</v>
      </c>
      <c r="H27">
        <f>F27/A27-1</f>
        <v>1.167300380228137</v>
      </c>
      <c r="I27">
        <f>G27/A27-1</f>
        <v>1.3878326996197718</v>
      </c>
      <c r="K27">
        <f>(E27-D27)/E27</f>
        <v>0.30290456431535273</v>
      </c>
      <c r="L27">
        <f>(I27-H27)/I27</f>
        <v>0.15890410958904103</v>
      </c>
    </row>
    <row r="28" spans="1:19" ht="18" x14ac:dyDescent="0.2">
      <c r="A28">
        <v>193</v>
      </c>
      <c r="B28" s="4">
        <v>253</v>
      </c>
      <c r="C28" s="1">
        <v>436</v>
      </c>
      <c r="D28">
        <f>B28/A28-1</f>
        <v>0.31088082901554404</v>
      </c>
      <c r="E28">
        <f>C28/A28-1</f>
        <v>1.2590673575129534</v>
      </c>
      <c r="F28" s="3">
        <v>1110</v>
      </c>
      <c r="G28" s="2">
        <v>1720</v>
      </c>
      <c r="H28">
        <f>F28/A28-1</f>
        <v>4.7512953367875648</v>
      </c>
      <c r="I28">
        <f>G28/A28-1</f>
        <v>7.9119170984455955</v>
      </c>
      <c r="K28">
        <f>(E28-D28)/E28</f>
        <v>0.75308641975308643</v>
      </c>
      <c r="L28">
        <f>(I28-H28)/I28</f>
        <v>0.39947609692206937</v>
      </c>
    </row>
    <row r="29" spans="1:19" ht="18" x14ac:dyDescent="0.2">
      <c r="A29">
        <v>265</v>
      </c>
      <c r="B29" s="4">
        <v>522</v>
      </c>
      <c r="C29" s="1">
        <v>635</v>
      </c>
      <c r="D29">
        <f>B29/A29-1</f>
        <v>0.96981132075471699</v>
      </c>
      <c r="E29">
        <f>C29/A29-1</f>
        <v>1.3962264150943398</v>
      </c>
      <c r="F29" s="3">
        <v>686</v>
      </c>
      <c r="G29" s="2">
        <v>776</v>
      </c>
      <c r="H29">
        <f>F29/A29-1</f>
        <v>1.5886792452830187</v>
      </c>
      <c r="I29">
        <f>G29/A29-1</f>
        <v>1.9283018867924526</v>
      </c>
      <c r="K29">
        <f>(E29-D29)/E29</f>
        <v>0.30540540540540545</v>
      </c>
      <c r="L29">
        <f>(I29-H29)/I29</f>
        <v>0.17612524461839529</v>
      </c>
    </row>
    <row r="30" spans="1:19" ht="18" x14ac:dyDescent="0.2">
      <c r="A30">
        <v>192</v>
      </c>
      <c r="B30" s="4">
        <v>277</v>
      </c>
      <c r="C30" s="1">
        <v>287</v>
      </c>
      <c r="D30">
        <f>B30/A30-1</f>
        <v>0.44270833333333326</v>
      </c>
      <c r="E30">
        <f>C30/A30-1</f>
        <v>0.49479166666666674</v>
      </c>
      <c r="F30" s="3">
        <v>475</v>
      </c>
      <c r="G30" s="2">
        <v>491</v>
      </c>
      <c r="H30">
        <f>F30/A30-1</f>
        <v>1.4739583333333335</v>
      </c>
      <c r="I30">
        <f>G30/A30-1</f>
        <v>1.5572916666666665</v>
      </c>
      <c r="K30">
        <f>(E30-D30)/E30</f>
        <v>0.10526315789473713</v>
      </c>
      <c r="L30">
        <f>(I30-H30)/I30</f>
        <v>5.3511705685618541E-2</v>
      </c>
    </row>
    <row r="31" spans="1:19" ht="18" x14ac:dyDescent="0.2">
      <c r="A31">
        <v>281</v>
      </c>
      <c r="B31" s="4">
        <v>317</v>
      </c>
      <c r="C31">
        <v>414</v>
      </c>
      <c r="D31">
        <f>B31/A31-1</f>
        <v>0.12811387900355875</v>
      </c>
      <c r="E31">
        <f>C31/A31-1</f>
        <v>0.47330960854092519</v>
      </c>
      <c r="F31" s="3">
        <v>478</v>
      </c>
      <c r="G31" s="2">
        <v>672</v>
      </c>
      <c r="H31">
        <f>F31/A31-1</f>
        <v>0.70106761565836306</v>
      </c>
      <c r="I31">
        <f>G31/A31-1</f>
        <v>1.3914590747330959</v>
      </c>
      <c r="K31">
        <f>(E31-D31)/E31</f>
        <v>0.7293233082706766</v>
      </c>
      <c r="L31">
        <f>(I31-H31)/I31</f>
        <v>0.49616368286445001</v>
      </c>
    </row>
    <row r="32" spans="1:19" ht="18" x14ac:dyDescent="0.2">
      <c r="A32">
        <v>205</v>
      </c>
      <c r="B32" s="4">
        <v>279</v>
      </c>
      <c r="C32">
        <v>287</v>
      </c>
      <c r="D32">
        <f>B32/A32-1</f>
        <v>0.36097560975609766</v>
      </c>
      <c r="E32">
        <f>C32/A32-1</f>
        <v>0.39999999999999991</v>
      </c>
      <c r="F32" s="3">
        <v>358</v>
      </c>
      <c r="G32" s="2">
        <v>494</v>
      </c>
      <c r="H32">
        <f>F32/A32-1</f>
        <v>0.74634146341463414</v>
      </c>
      <c r="I32">
        <f>G32/A32-1</f>
        <v>1.4097560975609755</v>
      </c>
      <c r="K32">
        <f>(E32-D32)/E32</f>
        <v>9.7560975609755657E-2</v>
      </c>
      <c r="L32">
        <f>(I32-H32)/I32</f>
        <v>0.47058823529411764</v>
      </c>
    </row>
    <row r="33" spans="1:12" ht="18" x14ac:dyDescent="0.2">
      <c r="A33">
        <v>151</v>
      </c>
      <c r="B33" s="4">
        <v>156</v>
      </c>
      <c r="C33">
        <v>187</v>
      </c>
      <c r="D33">
        <f>B33/A33-1</f>
        <v>3.3112582781456901E-2</v>
      </c>
      <c r="E33">
        <f>C33/A33-1</f>
        <v>0.23841059602649017</v>
      </c>
      <c r="F33" s="3">
        <v>159</v>
      </c>
      <c r="G33" s="2">
        <v>231</v>
      </c>
      <c r="H33">
        <f>F33/A33-1</f>
        <v>5.2980132450331174E-2</v>
      </c>
      <c r="I33">
        <f>G33/A33-1</f>
        <v>0.5298013245033113</v>
      </c>
      <c r="K33">
        <f>(E33-D33)/E33</f>
        <v>0.86111111111111138</v>
      </c>
      <c r="L33">
        <f>(I33-H33)/I33</f>
        <v>0.89999999999999991</v>
      </c>
    </row>
    <row r="34" spans="1:12" ht="18" x14ac:dyDescent="0.2">
      <c r="A34">
        <v>270</v>
      </c>
      <c r="B34" s="4">
        <v>380</v>
      </c>
      <c r="C34">
        <v>542</v>
      </c>
      <c r="D34">
        <f>B34/A34-1</f>
        <v>0.40740740740740744</v>
      </c>
      <c r="E34">
        <f>C34/A34-1</f>
        <v>1.0074074074074075</v>
      </c>
      <c r="F34" s="3">
        <v>520</v>
      </c>
      <c r="G34" s="2">
        <v>703</v>
      </c>
      <c r="H34">
        <f>F34/A34-1</f>
        <v>0.92592592592592582</v>
      </c>
      <c r="I34">
        <f>G34/A34-1</f>
        <v>1.6037037037037036</v>
      </c>
      <c r="K34">
        <f>(E34-D34)/E34</f>
        <v>0.59558823529411764</v>
      </c>
      <c r="L34">
        <f>(I34-H34)/I34</f>
        <v>0.42263279445727486</v>
      </c>
    </row>
    <row r="35" spans="1:12" x14ac:dyDescent="0.2">
      <c r="D35">
        <f>AVERAGE(D25:D34)</f>
        <v>0.41355594657803263</v>
      </c>
      <c r="E35">
        <f>AVERAGE(E25:E34)</f>
        <v>0.75158226013944562</v>
      </c>
      <c r="H35">
        <f>AVERAGE(H25:H34)</f>
        <v>1.3207418562951438</v>
      </c>
      <c r="I35">
        <f>AVERAGE(I25:I34)</f>
        <v>2.0097466149428169</v>
      </c>
      <c r="K35">
        <f>AVERAGE(K25:K34)</f>
        <v>0.45799779504118066</v>
      </c>
      <c r="L35">
        <f>AVERAGE(L25:L34)</f>
        <v>0.35595600568819757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0EDD-FE61-B042-B39D-3A234A74019A}">
  <dimension ref="A1:L26"/>
  <sheetViews>
    <sheetView workbookViewId="0">
      <selection activeCell="L15" sqref="L15"/>
    </sheetView>
  </sheetViews>
  <sheetFormatPr baseColWidth="10" defaultRowHeight="16" x14ac:dyDescent="0.2"/>
  <cols>
    <col min="1" max="6" width="10.83203125" style="5"/>
    <col min="7" max="7" width="13.5" style="5" customWidth="1"/>
    <col min="8" max="16384" width="10.83203125" style="5"/>
  </cols>
  <sheetData>
    <row r="1" spans="1:12" x14ac:dyDescent="0.2">
      <c r="A1" s="5" t="s">
        <v>28</v>
      </c>
      <c r="B1" s="5" t="s">
        <v>31</v>
      </c>
      <c r="C1" s="5" t="s">
        <v>32</v>
      </c>
      <c r="D1" s="6" t="s">
        <v>33</v>
      </c>
      <c r="G1" s="5" t="s">
        <v>30</v>
      </c>
      <c r="H1" s="5" t="s">
        <v>31</v>
      </c>
      <c r="I1" s="5" t="s">
        <v>32</v>
      </c>
      <c r="J1" s="5" t="s">
        <v>33</v>
      </c>
    </row>
    <row r="2" spans="1:12" x14ac:dyDescent="0.2">
      <c r="A2" s="5" t="s">
        <v>4</v>
      </c>
      <c r="B2" s="7">
        <v>10</v>
      </c>
      <c r="C2" s="7">
        <v>161</v>
      </c>
      <c r="D2" s="7">
        <v>13</v>
      </c>
      <c r="E2" s="7"/>
      <c r="G2" s="5" t="s">
        <v>13</v>
      </c>
      <c r="H2" s="5">
        <v>4.7220000000000004</v>
      </c>
      <c r="I2" s="5">
        <v>43.698</v>
      </c>
      <c r="J2" s="5">
        <v>3.7109999999999999</v>
      </c>
      <c r="L2" s="5">
        <v>43.698</v>
      </c>
    </row>
    <row r="3" spans="1:12" x14ac:dyDescent="0.2">
      <c r="A3" s="6" t="s">
        <v>5</v>
      </c>
      <c r="B3" s="7">
        <v>5</v>
      </c>
      <c r="C3" s="7">
        <v>44</v>
      </c>
      <c r="D3" s="7">
        <v>5</v>
      </c>
      <c r="E3" s="7"/>
      <c r="G3" s="5" t="s">
        <v>14</v>
      </c>
      <c r="H3" s="5">
        <v>24.675999999999998</v>
      </c>
      <c r="I3" s="5">
        <v>2.0409999999999999</v>
      </c>
      <c r="J3" s="5">
        <v>19.638000000000002</v>
      </c>
      <c r="L3" s="5">
        <v>2.0409999999999999</v>
      </c>
    </row>
    <row r="4" spans="1:12" x14ac:dyDescent="0.2">
      <c r="A4" s="5" t="s">
        <v>10</v>
      </c>
      <c r="B4" s="7">
        <v>64</v>
      </c>
      <c r="C4" s="7">
        <v>357</v>
      </c>
      <c r="D4" s="7">
        <v>74</v>
      </c>
      <c r="E4" s="7"/>
      <c r="G4" s="5" t="s">
        <v>15</v>
      </c>
      <c r="H4" s="5">
        <v>27.257000000000001</v>
      </c>
      <c r="I4" s="8">
        <v>1.89</v>
      </c>
      <c r="J4" s="5">
        <v>24.553000000000001</v>
      </c>
      <c r="L4" s="8">
        <v>1.89</v>
      </c>
    </row>
    <row r="5" spans="1:12" x14ac:dyDescent="0.2">
      <c r="A5" s="5" t="s">
        <v>6</v>
      </c>
      <c r="B5" s="7">
        <v>35</v>
      </c>
      <c r="C5" s="7">
        <v>183</v>
      </c>
      <c r="D5" s="7">
        <v>38</v>
      </c>
      <c r="E5" s="7"/>
      <c r="G5" s="5" t="s">
        <v>16</v>
      </c>
      <c r="H5" s="5">
        <v>56.872</v>
      </c>
      <c r="I5" s="8">
        <v>0.84099999999999997</v>
      </c>
      <c r="J5" s="8">
        <v>6.8460000000000001</v>
      </c>
      <c r="L5" s="8">
        <v>0.84099999999999997</v>
      </c>
    </row>
    <row r="6" spans="1:12" x14ac:dyDescent="0.2">
      <c r="A6" s="5" t="s">
        <v>7</v>
      </c>
      <c r="B6" s="7">
        <v>12</v>
      </c>
      <c r="C6" s="7">
        <v>391</v>
      </c>
      <c r="D6" s="7">
        <v>14</v>
      </c>
      <c r="E6" s="7"/>
      <c r="G6" s="5" t="s">
        <v>17</v>
      </c>
      <c r="H6" s="5">
        <v>13.925000000000001</v>
      </c>
      <c r="I6" s="8">
        <v>36.609000000000002</v>
      </c>
      <c r="J6" s="8">
        <v>12.99</v>
      </c>
      <c r="L6" s="8">
        <v>36.609000000000002</v>
      </c>
    </row>
    <row r="7" spans="1:12" x14ac:dyDescent="0.2">
      <c r="A7" s="5" t="s">
        <v>8</v>
      </c>
      <c r="B7" s="7">
        <v>7</v>
      </c>
      <c r="C7" s="7">
        <v>17</v>
      </c>
      <c r="D7" s="7">
        <v>6</v>
      </c>
      <c r="E7" s="7"/>
      <c r="G7" s="5" t="s">
        <v>20</v>
      </c>
      <c r="H7" s="5">
        <v>6.617</v>
      </c>
      <c r="I7" s="5">
        <v>97.44</v>
      </c>
      <c r="J7" s="8">
        <v>5.8659999999999997</v>
      </c>
      <c r="L7" s="5">
        <v>97.44</v>
      </c>
    </row>
    <row r="8" spans="1:12" x14ac:dyDescent="0.2">
      <c r="A8" s="5" t="s">
        <v>3</v>
      </c>
      <c r="B8" s="7">
        <v>28</v>
      </c>
      <c r="C8" s="7">
        <v>46</v>
      </c>
      <c r="D8" s="7">
        <v>22</v>
      </c>
      <c r="E8" s="7"/>
      <c r="G8" s="5" t="s">
        <v>21</v>
      </c>
      <c r="H8" s="8">
        <v>7.8579999999999997</v>
      </c>
      <c r="I8" s="8">
        <v>35.014000000000003</v>
      </c>
      <c r="J8" s="8">
        <v>6.1139999999999999</v>
      </c>
      <c r="L8" s="8">
        <v>35.014000000000003</v>
      </c>
    </row>
    <row r="9" spans="1:12" x14ac:dyDescent="0.2">
      <c r="A9" s="5" t="s">
        <v>1</v>
      </c>
      <c r="B9" s="7">
        <v>3</v>
      </c>
      <c r="C9" s="7">
        <v>71</v>
      </c>
      <c r="D9" s="7">
        <v>2</v>
      </c>
      <c r="E9" s="7"/>
      <c r="G9" s="8" t="s">
        <v>22</v>
      </c>
      <c r="H9" s="8">
        <v>37.298000000000002</v>
      </c>
      <c r="I9" s="8">
        <v>13.663</v>
      </c>
      <c r="J9" s="8">
        <v>39.856000000000002</v>
      </c>
      <c r="L9" s="8">
        <v>13.663</v>
      </c>
    </row>
    <row r="10" spans="1:12" x14ac:dyDescent="0.2">
      <c r="A10" s="5" t="s">
        <v>0</v>
      </c>
      <c r="B10" s="7">
        <v>25</v>
      </c>
      <c r="C10" s="5">
        <v>36</v>
      </c>
      <c r="D10" s="5">
        <v>24</v>
      </c>
      <c r="G10" s="5" t="s">
        <v>23</v>
      </c>
      <c r="H10" s="8">
        <v>26.212</v>
      </c>
      <c r="I10" s="5">
        <v>448.97</v>
      </c>
      <c r="J10" s="5">
        <v>30.277000000000001</v>
      </c>
      <c r="L10" s="8">
        <v>8.2859999999999996</v>
      </c>
    </row>
    <row r="11" spans="1:12" x14ac:dyDescent="0.2">
      <c r="A11" s="5" t="s">
        <v>2</v>
      </c>
      <c r="B11" s="7">
        <v>20</v>
      </c>
      <c r="C11" s="5">
        <v>40</v>
      </c>
      <c r="D11" s="5">
        <v>24</v>
      </c>
      <c r="G11" s="5" t="s">
        <v>24</v>
      </c>
      <c r="H11" s="8">
        <v>26.446999999999999</v>
      </c>
      <c r="I11" s="8">
        <v>8.2859999999999996</v>
      </c>
      <c r="J11" s="8">
        <v>29.134</v>
      </c>
      <c r="L11" s="8">
        <v>12.74</v>
      </c>
    </row>
    <row r="12" spans="1:12" x14ac:dyDescent="0.2">
      <c r="A12" s="5" t="s">
        <v>11</v>
      </c>
      <c r="B12" s="7">
        <f>AVERAGE(B2:B11)</f>
        <v>20.9</v>
      </c>
      <c r="C12" s="7">
        <f t="shared" ref="C12:D12" si="0">AVERAGE(C2:C11)</f>
        <v>134.6</v>
      </c>
      <c r="D12" s="7">
        <f t="shared" si="0"/>
        <v>22.2</v>
      </c>
      <c r="G12" s="5" t="s">
        <v>25</v>
      </c>
      <c r="H12" s="5">
        <v>74.02</v>
      </c>
      <c r="I12" s="8">
        <v>12.74</v>
      </c>
      <c r="J12" s="8">
        <v>36.703000000000003</v>
      </c>
      <c r="L12" s="8">
        <v>0.42499999999999999</v>
      </c>
    </row>
    <row r="13" spans="1:12" x14ac:dyDescent="0.2">
      <c r="A13" s="5" t="s">
        <v>12</v>
      </c>
      <c r="B13" s="7">
        <f>SUM(B2:B11)</f>
        <v>209</v>
      </c>
      <c r="C13" s="7">
        <f t="shared" ref="C13:D13" si="1">SUM(C2:C11)</f>
        <v>1346</v>
      </c>
      <c r="D13" s="7">
        <f t="shared" si="1"/>
        <v>222</v>
      </c>
      <c r="G13" s="5" t="s">
        <v>26</v>
      </c>
      <c r="H13" s="8">
        <v>2.3279999999999998</v>
      </c>
      <c r="I13" s="8">
        <v>0.42499999999999999</v>
      </c>
      <c r="J13" s="8">
        <v>2.2250000000000001</v>
      </c>
      <c r="L13" s="8">
        <v>1.077</v>
      </c>
    </row>
    <row r="14" spans="1:12" ht="18" x14ac:dyDescent="0.2">
      <c r="A14" s="5" t="s">
        <v>29</v>
      </c>
      <c r="G14" s="5" t="s">
        <v>27</v>
      </c>
      <c r="H14" s="8">
        <v>3.34</v>
      </c>
      <c r="I14" s="8">
        <v>1.077</v>
      </c>
      <c r="J14" s="8">
        <v>2.9460000000000002</v>
      </c>
      <c r="L14" s="1">
        <f>AVERAGE(L2:L13)</f>
        <v>21.143666666666672</v>
      </c>
    </row>
    <row r="15" spans="1:12" x14ac:dyDescent="0.2">
      <c r="A15" s="5" t="s">
        <v>4</v>
      </c>
      <c r="B15" s="5">
        <v>19</v>
      </c>
      <c r="C15" s="5">
        <v>483</v>
      </c>
      <c r="D15" s="5">
        <v>20</v>
      </c>
      <c r="G15" s="5" t="s">
        <v>11</v>
      </c>
      <c r="H15" s="5">
        <f>AVERAGE(H2:H14)</f>
        <v>23.96707692307692</v>
      </c>
      <c r="I15" s="5">
        <f>AVERAGE(I2:I14)</f>
        <v>54.053384615384616</v>
      </c>
      <c r="J15" s="5">
        <f>AVERAGE(J2:J14)</f>
        <v>16.989153846153847</v>
      </c>
    </row>
    <row r="16" spans="1:12" x14ac:dyDescent="0.2">
      <c r="A16" s="6" t="s">
        <v>5</v>
      </c>
      <c r="B16" s="5">
        <v>5</v>
      </c>
      <c r="C16" s="5">
        <v>89</v>
      </c>
      <c r="D16" s="5">
        <v>5</v>
      </c>
      <c r="G16" s="5" t="s">
        <v>12</v>
      </c>
      <c r="H16" s="5">
        <f>SUM(H2:H14)</f>
        <v>311.57199999999995</v>
      </c>
      <c r="I16" s="5">
        <f>SUM(I2:I14)</f>
        <v>702.69399999999996</v>
      </c>
      <c r="J16" s="5">
        <f>SUM(J2:J14)</f>
        <v>220.85900000000001</v>
      </c>
    </row>
    <row r="17" spans="1:6" x14ac:dyDescent="0.2">
      <c r="A17" s="5" t="s">
        <v>10</v>
      </c>
      <c r="B17" s="5">
        <v>122</v>
      </c>
      <c r="C17" s="5">
        <v>1182</v>
      </c>
      <c r="D17" s="5">
        <v>97</v>
      </c>
    </row>
    <row r="18" spans="1:6" x14ac:dyDescent="0.2">
      <c r="A18" s="5" t="s">
        <v>6</v>
      </c>
      <c r="B18" s="5">
        <v>55</v>
      </c>
      <c r="C18" s="5">
        <v>1232</v>
      </c>
      <c r="D18" s="5">
        <v>55</v>
      </c>
      <c r="E18" s="5" t="s">
        <v>19</v>
      </c>
      <c r="F18" s="5">
        <f>(C12+C25)/2</f>
        <v>323</v>
      </c>
    </row>
    <row r="19" spans="1:6" x14ac:dyDescent="0.2">
      <c r="A19" s="5" t="s">
        <v>7</v>
      </c>
      <c r="B19" s="5">
        <v>17</v>
      </c>
      <c r="C19" s="5">
        <v>1489</v>
      </c>
      <c r="D19" s="5">
        <v>16</v>
      </c>
      <c r="E19" s="5" t="s">
        <v>18</v>
      </c>
      <c r="F19" s="5">
        <f>(D12+D25)/2</f>
        <v>27</v>
      </c>
    </row>
    <row r="20" spans="1:6" x14ac:dyDescent="0.2">
      <c r="A20" s="5" t="s">
        <v>8</v>
      </c>
      <c r="B20" s="5">
        <v>8</v>
      </c>
      <c r="C20" s="5">
        <v>37</v>
      </c>
      <c r="D20" s="5">
        <v>7</v>
      </c>
    </row>
    <row r="21" spans="1:6" x14ac:dyDescent="0.2">
      <c r="A21" s="5" t="s">
        <v>3</v>
      </c>
      <c r="B21" s="5">
        <v>31</v>
      </c>
      <c r="C21" s="5">
        <v>216</v>
      </c>
      <c r="D21" s="5">
        <v>26</v>
      </c>
    </row>
    <row r="22" spans="1:6" x14ac:dyDescent="0.2">
      <c r="A22" s="5" t="s">
        <v>1</v>
      </c>
      <c r="B22" s="5">
        <v>4</v>
      </c>
      <c r="C22" s="5">
        <v>195</v>
      </c>
      <c r="D22" s="5">
        <v>5</v>
      </c>
    </row>
    <row r="23" spans="1:6" x14ac:dyDescent="0.2">
      <c r="A23" s="5" t="s">
        <v>0</v>
      </c>
      <c r="B23" s="5">
        <v>29</v>
      </c>
      <c r="C23" s="5">
        <v>79</v>
      </c>
      <c r="D23" s="5">
        <v>28</v>
      </c>
    </row>
    <row r="24" spans="1:6" x14ac:dyDescent="0.2">
      <c r="A24" s="5" t="s">
        <v>2</v>
      </c>
      <c r="B24" s="5">
        <v>42</v>
      </c>
      <c r="C24" s="5">
        <v>112</v>
      </c>
      <c r="D24" s="5">
        <v>59</v>
      </c>
    </row>
    <row r="25" spans="1:6" x14ac:dyDescent="0.2">
      <c r="A25" s="5" t="s">
        <v>11</v>
      </c>
      <c r="B25" s="5">
        <f>AVERAGE(B15:B24)</f>
        <v>33.200000000000003</v>
      </c>
      <c r="C25" s="5">
        <f t="shared" ref="C25:D25" si="2">AVERAGE(C15:C24)</f>
        <v>511.4</v>
      </c>
      <c r="D25" s="5">
        <f t="shared" si="2"/>
        <v>31.8</v>
      </c>
    </row>
    <row r="26" spans="1:6" x14ac:dyDescent="0.2">
      <c r="A26" s="5" t="s">
        <v>12</v>
      </c>
      <c r="B26" s="5">
        <f>SUM(B15:B24)</f>
        <v>332</v>
      </c>
      <c r="C26" s="5">
        <f t="shared" ref="C26:D26" si="3">SUM(C15:C24)</f>
        <v>5114</v>
      </c>
      <c r="D26" s="5">
        <f t="shared" si="3"/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2020-01-29T18:50:41Z</dcterms:created>
  <dcterms:modified xsi:type="dcterms:W3CDTF">2020-02-15T06:24:13Z</dcterms:modified>
</cp:coreProperties>
</file>