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杨牧\Desktop\"/>
    </mc:Choice>
  </mc:AlternateContent>
  <bookViews>
    <workbookView xWindow="0" yWindow="0" windowWidth="28080" windowHeight="13056" activeTab="2"/>
  </bookViews>
  <sheets>
    <sheet name="二维码扫码过闸项目介绍" sheetId="15" r:id="rId1"/>
    <sheet name="项目小组信息" sheetId="3" r:id="rId2"/>
    <sheet name="工程计划汇总表" sheetId="1" r:id="rId3"/>
    <sheet name="业务规则确定" sheetId="4" r:id="rId4"/>
    <sheet name="实验室测试环境搭建" sheetId="5" r:id="rId5"/>
    <sheet name="二维码过闸项目建设" sheetId="6" r:id="rId6"/>
    <sheet name="站点建设部署" sheetId="7" r:id="rId7"/>
    <sheet name="APP开发" sheetId="8" r:id="rId8"/>
    <sheet name="联调测试" sheetId="9" r:id="rId9"/>
    <sheet name="功能验收" sheetId="10" r:id="rId10"/>
    <sheet name="灰度测试" sheetId="11" r:id="rId11"/>
    <sheet name="应急预案" sheetId="12" r:id="rId12"/>
    <sheet name="培训" sheetId="13" r:id="rId13"/>
    <sheet name="试运行" sheetId="14" r:id="rId14"/>
  </sheets>
  <calcPr calcId="162913"/>
</workbook>
</file>

<file path=xl/calcChain.xml><?xml version="1.0" encoding="utf-8"?>
<calcChain xmlns="http://schemas.openxmlformats.org/spreadsheetml/2006/main">
  <c r="J9" i="14" l="1"/>
  <c r="G9" i="14"/>
  <c r="F10" i="14" s="1"/>
  <c r="F9" i="14"/>
  <c r="D8" i="14"/>
  <c r="A8" i="14"/>
  <c r="A9" i="14" s="1"/>
  <c r="A10" i="14" s="1"/>
  <c r="A11" i="14" s="1"/>
  <c r="K4" i="14"/>
  <c r="F9" i="13"/>
  <c r="D8" i="13"/>
  <c r="A8" i="13"/>
  <c r="A9" i="13" s="1"/>
  <c r="A10" i="13" s="1"/>
  <c r="A11" i="13" s="1"/>
  <c r="K4" i="13"/>
  <c r="L4" i="13" s="1"/>
  <c r="F10" i="12"/>
  <c r="G10" i="12" s="1"/>
  <c r="J10" i="12" s="1"/>
  <c r="F9" i="12"/>
  <c r="H8" i="12" s="1"/>
  <c r="G8" i="12" s="1"/>
  <c r="J8" i="12" s="1"/>
  <c r="D8" i="12"/>
  <c r="A8" i="12"/>
  <c r="A9" i="12" s="1"/>
  <c r="A10" i="12" s="1"/>
  <c r="A11" i="12" s="1"/>
  <c r="K7" i="12"/>
  <c r="K4" i="12"/>
  <c r="K5" i="12" s="1"/>
  <c r="J9" i="11"/>
  <c r="G9" i="11"/>
  <c r="F9" i="11"/>
  <c r="F10" i="11" s="1"/>
  <c r="D8" i="11"/>
  <c r="A8" i="11"/>
  <c r="A9" i="11" s="1"/>
  <c r="A10" i="11" s="1"/>
  <c r="A11" i="11" s="1"/>
  <c r="K6" i="11"/>
  <c r="K4" i="11"/>
  <c r="D8" i="10"/>
  <c r="A8" i="10"/>
  <c r="A9" i="10" s="1"/>
  <c r="A10" i="10" s="1"/>
  <c r="A11" i="10" s="1"/>
  <c r="F9" i="9"/>
  <c r="D8" i="9"/>
  <c r="A8" i="9"/>
  <c r="A9" i="9" s="1"/>
  <c r="A10" i="9" s="1"/>
  <c r="A11" i="9" s="1"/>
  <c r="A12" i="9" s="1"/>
  <c r="A13" i="9" s="1"/>
  <c r="A14" i="9" s="1"/>
  <c r="K7" i="9"/>
  <c r="K4" i="9"/>
  <c r="K6" i="9" s="1"/>
  <c r="F9" i="8"/>
  <c r="G9" i="8" s="1"/>
  <c r="F10" i="8" s="1"/>
  <c r="G10" i="8" s="1"/>
  <c r="F11" i="8" s="1"/>
  <c r="G11" i="8" s="1"/>
  <c r="D8" i="8"/>
  <c r="A8" i="8"/>
  <c r="A9" i="8" s="1"/>
  <c r="A10" i="8" s="1"/>
  <c r="A11" i="8" s="1"/>
  <c r="A12" i="8" s="1"/>
  <c r="A13" i="8" s="1"/>
  <c r="A14" i="8" s="1"/>
  <c r="K6" i="8"/>
  <c r="K4" i="8"/>
  <c r="K7" i="8" s="1"/>
  <c r="F13" i="7"/>
  <c r="G13" i="7" s="1"/>
  <c r="J13" i="7" s="1"/>
  <c r="D8" i="7"/>
  <c r="A8" i="7"/>
  <c r="A9" i="7" s="1"/>
  <c r="A10" i="7" s="1"/>
  <c r="A11" i="7" s="1"/>
  <c r="A12" i="7" s="1"/>
  <c r="A13" i="7" s="1"/>
  <c r="A14" i="7" s="1"/>
  <c r="A15" i="7" s="1"/>
  <c r="J9" i="6"/>
  <c r="G9" i="6"/>
  <c r="F10" i="6" s="1"/>
  <c r="F9" i="6"/>
  <c r="D8" i="6"/>
  <c r="A8" i="6"/>
  <c r="A9" i="6" s="1"/>
  <c r="A10" i="6" s="1"/>
  <c r="A11" i="6" s="1"/>
  <c r="A12" i="6" s="1"/>
  <c r="A13" i="6" s="1"/>
  <c r="A14" i="6" s="1"/>
  <c r="A15" i="6" s="1"/>
  <c r="K4" i="6"/>
  <c r="K6" i="6" s="1"/>
  <c r="F12" i="5"/>
  <c r="G12" i="5" s="1"/>
  <c r="J12" i="5" s="1"/>
  <c r="G11" i="5"/>
  <c r="J11" i="5" s="1"/>
  <c r="F11" i="5"/>
  <c r="F9" i="5"/>
  <c r="D8" i="5"/>
  <c r="A8" i="5"/>
  <c r="A9" i="5" s="1"/>
  <c r="A10" i="5" s="1"/>
  <c r="A11" i="5" s="1"/>
  <c r="A12" i="5" s="1"/>
  <c r="A13" i="5" s="1"/>
  <c r="A14" i="5" s="1"/>
  <c r="A15" i="5" s="1"/>
  <c r="A16" i="5" s="1"/>
  <c r="L4" i="5"/>
  <c r="L7" i="5" s="1"/>
  <c r="K4" i="5"/>
  <c r="F12" i="4"/>
  <c r="G12" i="4" s="1"/>
  <c r="J12" i="4" s="1"/>
  <c r="F11" i="4"/>
  <c r="G11" i="4" s="1"/>
  <c r="J11" i="4" s="1"/>
  <c r="J10" i="4"/>
  <c r="G10" i="4"/>
  <c r="F10" i="4"/>
  <c r="J9" i="4"/>
  <c r="G9" i="4"/>
  <c r="F9" i="4"/>
  <c r="D8" i="4"/>
  <c r="A8" i="4"/>
  <c r="A9" i="4" s="1"/>
  <c r="A10" i="4" s="1"/>
  <c r="A11" i="4" s="1"/>
  <c r="A12" i="4" s="1"/>
  <c r="A13" i="4" s="1"/>
  <c r="K4" i="4"/>
  <c r="K5" i="4" s="1"/>
  <c r="F70" i="1"/>
  <c r="G70" i="1" s="1"/>
  <c r="I69" i="1"/>
  <c r="F69" i="1"/>
  <c r="E69" i="1"/>
  <c r="D69" i="1"/>
  <c r="C69" i="1"/>
  <c r="B69" i="1"/>
  <c r="F66" i="1"/>
  <c r="F67" i="1" s="1"/>
  <c r="G67" i="1" s="1"/>
  <c r="J67" i="1" s="1"/>
  <c r="I65" i="1"/>
  <c r="F65" i="1"/>
  <c r="E65" i="1"/>
  <c r="D65" i="1"/>
  <c r="C65" i="1"/>
  <c r="B65" i="1"/>
  <c r="J63" i="1"/>
  <c r="G63" i="1"/>
  <c r="F63" i="1"/>
  <c r="J62" i="1"/>
  <c r="G62" i="1"/>
  <c r="F62" i="1"/>
  <c r="J61" i="1"/>
  <c r="I61" i="1"/>
  <c r="H61" i="1"/>
  <c r="G61" i="1"/>
  <c r="F61" i="1"/>
  <c r="E61" i="1"/>
  <c r="D61" i="1"/>
  <c r="C61" i="1"/>
  <c r="B61" i="1"/>
  <c r="G58" i="1"/>
  <c r="J58" i="1" s="1"/>
  <c r="F58" i="1"/>
  <c r="F59" i="1" s="1"/>
  <c r="G59" i="1" s="1"/>
  <c r="J59" i="1" s="1"/>
  <c r="I57" i="1"/>
  <c r="F57" i="1"/>
  <c r="E57" i="1"/>
  <c r="D57" i="1"/>
  <c r="C57" i="1"/>
  <c r="B57" i="1"/>
  <c r="I53" i="1"/>
  <c r="E53" i="1"/>
  <c r="D53" i="1"/>
  <c r="C53" i="1"/>
  <c r="B53" i="1"/>
  <c r="F47" i="1"/>
  <c r="F48" i="1" s="1"/>
  <c r="I46" i="1"/>
  <c r="F46" i="1"/>
  <c r="E46" i="1"/>
  <c r="D46" i="1"/>
  <c r="C46" i="1"/>
  <c r="B46" i="1"/>
  <c r="J40" i="1"/>
  <c r="G40" i="1"/>
  <c r="F41" i="1" s="1"/>
  <c r="G41" i="1" s="1"/>
  <c r="F40" i="1"/>
  <c r="I39" i="1"/>
  <c r="F39" i="1"/>
  <c r="E39" i="1"/>
  <c r="D39" i="1"/>
  <c r="C39" i="1"/>
  <c r="B39" i="1"/>
  <c r="I31" i="1"/>
  <c r="F31" i="1"/>
  <c r="E31" i="1"/>
  <c r="D31" i="1"/>
  <c r="C31" i="1"/>
  <c r="B31" i="1"/>
  <c r="F24" i="1"/>
  <c r="G24" i="1" s="1"/>
  <c r="I23" i="1"/>
  <c r="F23" i="1"/>
  <c r="E23" i="1"/>
  <c r="D23" i="1"/>
  <c r="C23" i="1"/>
  <c r="B23" i="1"/>
  <c r="J17" i="1"/>
  <c r="G17" i="1"/>
  <c r="F18" i="1" s="1"/>
  <c r="G18" i="1" s="1"/>
  <c r="J18" i="1" s="1"/>
  <c r="F17" i="1"/>
  <c r="F15" i="1"/>
  <c r="G15" i="1" s="1"/>
  <c r="I14" i="1"/>
  <c r="F14" i="1"/>
  <c r="E14" i="1"/>
  <c r="C14" i="1"/>
  <c r="B14" i="1"/>
  <c r="J12" i="1"/>
  <c r="G12" i="1"/>
  <c r="F12" i="1"/>
  <c r="J11" i="1"/>
  <c r="G11" i="1"/>
  <c r="F11" i="1"/>
  <c r="J10" i="1"/>
  <c r="G10" i="1"/>
  <c r="F10" i="1"/>
  <c r="J9" i="1"/>
  <c r="G9" i="1"/>
  <c r="F9" i="1"/>
  <c r="I8" i="1"/>
  <c r="F8" i="1"/>
  <c r="E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K5" i="1"/>
  <c r="L4" i="1"/>
  <c r="L7" i="1" s="1"/>
  <c r="K4" i="1"/>
  <c r="K6" i="1" s="1"/>
  <c r="F25" i="1" l="1"/>
  <c r="G25" i="1" s="1"/>
  <c r="J24" i="1"/>
  <c r="J70" i="1"/>
  <c r="G71" i="1"/>
  <c r="J71" i="1" s="1"/>
  <c r="F19" i="1"/>
  <c r="G19" i="1" s="1"/>
  <c r="F16" i="1"/>
  <c r="G16" i="1" s="1"/>
  <c r="J16" i="1" s="1"/>
  <c r="J15" i="1"/>
  <c r="F42" i="1"/>
  <c r="G42" i="1" s="1"/>
  <c r="J41" i="1"/>
  <c r="F49" i="1"/>
  <c r="G48" i="1"/>
  <c r="J48" i="1" s="1"/>
  <c r="M4" i="1"/>
  <c r="K7" i="1"/>
  <c r="G47" i="1"/>
  <c r="J47" i="1" s="1"/>
  <c r="G66" i="1"/>
  <c r="J66" i="1" s="1"/>
  <c r="K7" i="4"/>
  <c r="H8" i="4"/>
  <c r="K6" i="5"/>
  <c r="K5" i="5"/>
  <c r="K6" i="4"/>
  <c r="L4" i="4"/>
  <c r="M4" i="5"/>
  <c r="K7" i="5"/>
  <c r="G9" i="5"/>
  <c r="L4" i="6"/>
  <c r="K7" i="6"/>
  <c r="K5" i="6"/>
  <c r="G10" i="6"/>
  <c r="F12" i="8"/>
  <c r="G12" i="8" s="1"/>
  <c r="J11" i="8"/>
  <c r="K5" i="8"/>
  <c r="L4" i="8"/>
  <c r="J10" i="8"/>
  <c r="G9" i="9"/>
  <c r="J9" i="9" s="1"/>
  <c r="F10" i="9"/>
  <c r="J9" i="8"/>
  <c r="L4" i="9"/>
  <c r="K5" i="9"/>
  <c r="K7" i="11"/>
  <c r="L4" i="11"/>
  <c r="K5" i="11"/>
  <c r="L7" i="13"/>
  <c r="M4" i="13"/>
  <c r="G10" i="11"/>
  <c r="J10" i="11" s="1"/>
  <c r="H8" i="11"/>
  <c r="K6" i="12"/>
  <c r="G9" i="12"/>
  <c r="J9" i="12" s="1"/>
  <c r="K5" i="14"/>
  <c r="L4" i="14"/>
  <c r="K7" i="14"/>
  <c r="K6" i="14"/>
  <c r="L4" i="12"/>
  <c r="K7" i="13"/>
  <c r="K5" i="13"/>
  <c r="K6" i="13"/>
  <c r="G9" i="13"/>
  <c r="J9" i="13" s="1"/>
  <c r="F10" i="13"/>
  <c r="G10" i="13" s="1"/>
  <c r="J10" i="13" s="1"/>
  <c r="G10" i="14"/>
  <c r="J10" i="14" s="1"/>
  <c r="H8" i="14"/>
  <c r="L7" i="11" l="1"/>
  <c r="M4" i="11"/>
  <c r="N4" i="1"/>
  <c r="M7" i="1"/>
  <c r="F43" i="1"/>
  <c r="G43" i="1" s="1"/>
  <c r="J42" i="1"/>
  <c r="N4" i="13"/>
  <c r="M7" i="13"/>
  <c r="F13" i="8"/>
  <c r="J12" i="8"/>
  <c r="N4" i="5"/>
  <c r="M7" i="5"/>
  <c r="F11" i="9"/>
  <c r="G10" i="9"/>
  <c r="J10" i="9" s="1"/>
  <c r="L7" i="8"/>
  <c r="M4" i="8"/>
  <c r="M4" i="6"/>
  <c r="L7" i="6"/>
  <c r="L7" i="4"/>
  <c r="M4" i="4"/>
  <c r="F50" i="1"/>
  <c r="G49" i="1"/>
  <c r="J49" i="1" s="1"/>
  <c r="G8" i="14"/>
  <c r="H69" i="1"/>
  <c r="L7" i="12"/>
  <c r="M4" i="12"/>
  <c r="H8" i="13"/>
  <c r="M4" i="14"/>
  <c r="L7" i="14"/>
  <c r="G8" i="11"/>
  <c r="H57" i="1"/>
  <c r="L7" i="9"/>
  <c r="M4" i="9"/>
  <c r="F11" i="6"/>
  <c r="J10" i="6"/>
  <c r="J9" i="5"/>
  <c r="F13" i="5"/>
  <c r="G13" i="5" s="1"/>
  <c r="F10" i="5"/>
  <c r="G8" i="4"/>
  <c r="H8" i="1"/>
  <c r="F21" i="1"/>
  <c r="G21" i="1" s="1"/>
  <c r="J21" i="1" s="1"/>
  <c r="F20" i="1"/>
  <c r="G20" i="1" s="1"/>
  <c r="J20" i="1" s="1"/>
  <c r="J19" i="1"/>
  <c r="F26" i="1"/>
  <c r="G26" i="1" s="1"/>
  <c r="J25" i="1"/>
  <c r="G10" i="5" l="1"/>
  <c r="J10" i="5" s="1"/>
  <c r="G11" i="6"/>
  <c r="F51" i="1"/>
  <c r="G51" i="1" s="1"/>
  <c r="J51" i="1" s="1"/>
  <c r="G50" i="1"/>
  <c r="J50" i="1" s="1"/>
  <c r="F27" i="1"/>
  <c r="G27" i="1" s="1"/>
  <c r="J26" i="1"/>
  <c r="M7" i="14"/>
  <c r="N4" i="14"/>
  <c r="M7" i="4"/>
  <c r="N4" i="4"/>
  <c r="N4" i="8"/>
  <c r="M7" i="8"/>
  <c r="J13" i="5"/>
  <c r="F15" i="5"/>
  <c r="G15" i="5" s="1"/>
  <c r="J15" i="5" s="1"/>
  <c r="F14" i="5"/>
  <c r="G14" i="5" s="1"/>
  <c r="J14" i="5" s="1"/>
  <c r="M7" i="9"/>
  <c r="N4" i="9"/>
  <c r="G8" i="1"/>
  <c r="J8" i="4"/>
  <c r="J8" i="1" s="1"/>
  <c r="G8" i="13"/>
  <c r="H65" i="1"/>
  <c r="J8" i="14"/>
  <c r="J69" i="1" s="1"/>
  <c r="G69" i="1"/>
  <c r="N7" i="5"/>
  <c r="O4" i="5"/>
  <c r="O4" i="13"/>
  <c r="N7" i="13"/>
  <c r="N7" i="1"/>
  <c r="O4" i="1"/>
  <c r="M7" i="11"/>
  <c r="N4" i="11"/>
  <c r="J8" i="11"/>
  <c r="J57" i="1" s="1"/>
  <c r="G57" i="1"/>
  <c r="M7" i="12"/>
  <c r="N4" i="12"/>
  <c r="M7" i="6"/>
  <c r="N4" i="6"/>
  <c r="F12" i="9"/>
  <c r="G11" i="9"/>
  <c r="J11" i="9" s="1"/>
  <c r="G13" i="8"/>
  <c r="J13" i="8" s="1"/>
  <c r="H8" i="8"/>
  <c r="F44" i="1"/>
  <c r="G44" i="1" s="1"/>
  <c r="J44" i="1" s="1"/>
  <c r="J43" i="1"/>
  <c r="O4" i="12" l="1"/>
  <c r="N7" i="12"/>
  <c r="G8" i="8"/>
  <c r="H39" i="1"/>
  <c r="G12" i="9"/>
  <c r="J12" i="9" s="1"/>
  <c r="F13" i="9"/>
  <c r="O7" i="13"/>
  <c r="P4" i="13"/>
  <c r="O4" i="4"/>
  <c r="N7" i="4"/>
  <c r="N7" i="6"/>
  <c r="O4" i="6"/>
  <c r="P4" i="1"/>
  <c r="O7" i="1"/>
  <c r="O7" i="5"/>
  <c r="P4" i="5"/>
  <c r="O4" i="9"/>
  <c r="N7" i="9"/>
  <c r="J27" i="1"/>
  <c r="F28" i="1"/>
  <c r="G28" i="1" s="1"/>
  <c r="F12" i="6"/>
  <c r="J11" i="6"/>
  <c r="J8" i="13"/>
  <c r="J65" i="1" s="1"/>
  <c r="G65" i="1"/>
  <c r="N7" i="14"/>
  <c r="O4" i="14"/>
  <c r="H8" i="5"/>
  <c r="N7" i="11"/>
  <c r="O4" i="11"/>
  <c r="N7" i="8"/>
  <c r="O4" i="8"/>
  <c r="P4" i="14" l="1"/>
  <c r="O7" i="14"/>
  <c r="F33" i="1"/>
  <c r="G33" i="1" s="1"/>
  <c r="F32" i="1"/>
  <c r="G32" i="1" s="1"/>
  <c r="J32" i="1" s="1"/>
  <c r="J28" i="1"/>
  <c r="F29" i="1"/>
  <c r="G29" i="1" s="1"/>
  <c r="J29" i="1" s="1"/>
  <c r="P7" i="5"/>
  <c r="Q4" i="5"/>
  <c r="P4" i="6"/>
  <c r="O7" i="6"/>
  <c r="P7" i="13"/>
  <c r="Q4" i="13"/>
  <c r="J8" i="8"/>
  <c r="J39" i="1" s="1"/>
  <c r="G39" i="1"/>
  <c r="H14" i="1"/>
  <c r="G8" i="5"/>
  <c r="G13" i="9"/>
  <c r="J13" i="9" s="1"/>
  <c r="H8" i="9"/>
  <c r="O7" i="8"/>
  <c r="P4" i="8"/>
  <c r="O7" i="11"/>
  <c r="P4" i="11"/>
  <c r="G12" i="6"/>
  <c r="P4" i="9"/>
  <c r="O7" i="9"/>
  <c r="Q4" i="1"/>
  <c r="P7" i="1"/>
  <c r="P4" i="4"/>
  <c r="O7" i="4"/>
  <c r="O7" i="12"/>
  <c r="P4" i="12"/>
  <c r="Q4" i="11" l="1"/>
  <c r="P7" i="11"/>
  <c r="P7" i="9"/>
  <c r="Q4" i="9"/>
  <c r="P7" i="12"/>
  <c r="Q4" i="12"/>
  <c r="Q4" i="8"/>
  <c r="P7" i="8"/>
  <c r="J8" i="5"/>
  <c r="J14" i="1" s="1"/>
  <c r="G14" i="1"/>
  <c r="Q7" i="13"/>
  <c r="R4" i="13"/>
  <c r="R4" i="5"/>
  <c r="Q7" i="5"/>
  <c r="G8" i="9"/>
  <c r="H46" i="1"/>
  <c r="Q7" i="1"/>
  <c r="R4" i="1"/>
  <c r="F13" i="6"/>
  <c r="J12" i="6"/>
  <c r="J33" i="1"/>
  <c r="F34" i="1"/>
  <c r="P7" i="4"/>
  <c r="Q4" i="4"/>
  <c r="Q4" i="6"/>
  <c r="P7" i="6"/>
  <c r="Q4" i="14"/>
  <c r="P7" i="14"/>
  <c r="G34" i="1" l="1"/>
  <c r="J34" i="1" s="1"/>
  <c r="F35" i="1"/>
  <c r="R7" i="5"/>
  <c r="S4" i="5"/>
  <c r="R5" i="5"/>
  <c r="R6" i="5"/>
  <c r="Q7" i="4"/>
  <c r="R4" i="4"/>
  <c r="R5" i="13"/>
  <c r="S4" i="13"/>
  <c r="R7" i="13"/>
  <c r="R6" i="13"/>
  <c r="Q7" i="9"/>
  <c r="R4" i="9"/>
  <c r="Q7" i="14"/>
  <c r="R4" i="14"/>
  <c r="G13" i="6"/>
  <c r="F4" i="10"/>
  <c r="J8" i="9"/>
  <c r="J46" i="1" s="1"/>
  <c r="G46" i="1"/>
  <c r="R4" i="8"/>
  <c r="Q7" i="8"/>
  <c r="R7" i="1"/>
  <c r="R5" i="1"/>
  <c r="R6" i="1"/>
  <c r="S4" i="1"/>
  <c r="Q7" i="12"/>
  <c r="R4" i="12"/>
  <c r="Q7" i="6"/>
  <c r="R4" i="6"/>
  <c r="Q7" i="11"/>
  <c r="R4" i="11"/>
  <c r="R6" i="14" l="1"/>
  <c r="R7" i="14"/>
  <c r="R5" i="14"/>
  <c r="S4" i="14"/>
  <c r="R6" i="4"/>
  <c r="S4" i="4"/>
  <c r="R7" i="4"/>
  <c r="R5" i="4"/>
  <c r="S7" i="5"/>
  <c r="T4" i="5"/>
  <c r="R7" i="6"/>
  <c r="R5" i="6"/>
  <c r="S4" i="6"/>
  <c r="R6" i="6"/>
  <c r="T4" i="1"/>
  <c r="S7" i="1"/>
  <c r="F9" i="10"/>
  <c r="K4" i="10"/>
  <c r="R7" i="11"/>
  <c r="R5" i="11"/>
  <c r="R6" i="11"/>
  <c r="S4" i="11"/>
  <c r="R6" i="8"/>
  <c r="R5" i="8"/>
  <c r="R7" i="8"/>
  <c r="S4" i="8"/>
  <c r="S4" i="9"/>
  <c r="R6" i="9"/>
  <c r="R7" i="9"/>
  <c r="R5" i="9"/>
  <c r="S7" i="13"/>
  <c r="T4" i="13"/>
  <c r="G35" i="1"/>
  <c r="J35" i="1" s="1"/>
  <c r="F36" i="1"/>
  <c r="R6" i="12"/>
  <c r="S4" i="12"/>
  <c r="R7" i="12"/>
  <c r="R5" i="12"/>
  <c r="F14" i="6"/>
  <c r="J13" i="6"/>
  <c r="T4" i="14" l="1"/>
  <c r="S7" i="14"/>
  <c r="U4" i="13"/>
  <c r="T7" i="13"/>
  <c r="T4" i="9"/>
  <c r="S7" i="9"/>
  <c r="T7" i="1"/>
  <c r="U4" i="1"/>
  <c r="F37" i="1"/>
  <c r="G37" i="1" s="1"/>
  <c r="G36" i="1"/>
  <c r="J36" i="1" s="1"/>
  <c r="S7" i="8"/>
  <c r="T4" i="8"/>
  <c r="S7" i="11"/>
  <c r="T4" i="11"/>
  <c r="L4" i="10"/>
  <c r="K6" i="10"/>
  <c r="K5" i="10"/>
  <c r="K7" i="10"/>
  <c r="T7" i="5"/>
  <c r="U4" i="5"/>
  <c r="T4" i="4"/>
  <c r="S7" i="4"/>
  <c r="S7" i="12"/>
  <c r="T4" i="12"/>
  <c r="G14" i="6"/>
  <c r="J14" i="6" s="1"/>
  <c r="H8" i="6"/>
  <c r="F8" i="10"/>
  <c r="F10" i="10"/>
  <c r="G10" i="10" s="1"/>
  <c r="J10" i="10" s="1"/>
  <c r="G9" i="10"/>
  <c r="J9" i="10" s="1"/>
  <c r="S7" i="6"/>
  <c r="T4" i="6"/>
  <c r="T7" i="11" l="1"/>
  <c r="U4" i="11"/>
  <c r="T7" i="12"/>
  <c r="U4" i="12"/>
  <c r="U7" i="5"/>
  <c r="V4" i="5"/>
  <c r="T7" i="8"/>
  <c r="U4" i="8"/>
  <c r="U7" i="1"/>
  <c r="V4" i="1"/>
  <c r="T7" i="4"/>
  <c r="U4" i="4"/>
  <c r="U4" i="6"/>
  <c r="T7" i="6"/>
  <c r="H8" i="10"/>
  <c r="H53" i="1" s="1"/>
  <c r="F53" i="1"/>
  <c r="M4" i="10"/>
  <c r="L7" i="10"/>
  <c r="V4" i="13"/>
  <c r="U7" i="13"/>
  <c r="G8" i="6"/>
  <c r="H23" i="1"/>
  <c r="J37" i="1"/>
  <c r="F54" i="1"/>
  <c r="T7" i="9"/>
  <c r="U4" i="9"/>
  <c r="U4" i="14"/>
  <c r="T7" i="14"/>
  <c r="G54" i="1" l="1"/>
  <c r="J54" i="1" s="1"/>
  <c r="F55" i="1"/>
  <c r="G55" i="1" s="1"/>
  <c r="J55" i="1" s="1"/>
  <c r="U7" i="14"/>
  <c r="V4" i="14"/>
  <c r="V7" i="13"/>
  <c r="W4" i="13"/>
  <c r="G8" i="10"/>
  <c r="U7" i="4"/>
  <c r="V4" i="4"/>
  <c r="V4" i="8"/>
  <c r="U7" i="8"/>
  <c r="U7" i="12"/>
  <c r="V4" i="12"/>
  <c r="F4" i="7"/>
  <c r="J8" i="6"/>
  <c r="J23" i="1" s="1"/>
  <c r="G23" i="1"/>
  <c r="M7" i="10"/>
  <c r="N4" i="10"/>
  <c r="V7" i="1"/>
  <c r="W4" i="1"/>
  <c r="W4" i="5"/>
  <c r="V7" i="5"/>
  <c r="U7" i="11"/>
  <c r="V4" i="11"/>
  <c r="U7" i="9"/>
  <c r="V4" i="9"/>
  <c r="U7" i="6"/>
  <c r="V4" i="6"/>
  <c r="W4" i="9" l="1"/>
  <c r="V7" i="9"/>
  <c r="X4" i="5"/>
  <c r="W7" i="5"/>
  <c r="W4" i="12"/>
  <c r="V7" i="12"/>
  <c r="V7" i="6"/>
  <c r="W4" i="6"/>
  <c r="V7" i="11"/>
  <c r="W4" i="11"/>
  <c r="X4" i="1"/>
  <c r="W7" i="1"/>
  <c r="V7" i="14"/>
  <c r="W4" i="14"/>
  <c r="J8" i="10"/>
  <c r="J53" i="1" s="1"/>
  <c r="G53" i="1"/>
  <c r="N7" i="10"/>
  <c r="O4" i="10"/>
  <c r="F12" i="7"/>
  <c r="G12" i="7" s="1"/>
  <c r="J12" i="7" s="1"/>
  <c r="F10" i="7"/>
  <c r="G10" i="7" s="1"/>
  <c r="J10" i="7" s="1"/>
  <c r="F11" i="7"/>
  <c r="G11" i="7" s="1"/>
  <c r="J11" i="7" s="1"/>
  <c r="K4" i="7"/>
  <c r="F9" i="7"/>
  <c r="V7" i="8"/>
  <c r="W4" i="8"/>
  <c r="W7" i="13"/>
  <c r="X4" i="13"/>
  <c r="W4" i="4"/>
  <c r="V7" i="4"/>
  <c r="X4" i="4" l="1"/>
  <c r="W7" i="4"/>
  <c r="W7" i="6"/>
  <c r="X4" i="6"/>
  <c r="K5" i="7"/>
  <c r="K6" i="7"/>
  <c r="K7" i="7"/>
  <c r="L4" i="7"/>
  <c r="W7" i="8"/>
  <c r="X4" i="8"/>
  <c r="Y4" i="13"/>
  <c r="X7" i="13"/>
  <c r="G9" i="7"/>
  <c r="J9" i="7" s="1"/>
  <c r="F14" i="7"/>
  <c r="G14" i="7" s="1"/>
  <c r="J14" i="7" s="1"/>
  <c r="Y4" i="1"/>
  <c r="X7" i="1"/>
  <c r="X7" i="5"/>
  <c r="Y4" i="5"/>
  <c r="O7" i="10"/>
  <c r="P4" i="10"/>
  <c r="X4" i="14"/>
  <c r="W7" i="14"/>
  <c r="W7" i="11"/>
  <c r="X4" i="11"/>
  <c r="W7" i="12"/>
  <c r="X4" i="12"/>
  <c r="X4" i="9"/>
  <c r="W7" i="9"/>
  <c r="Y4" i="14" l="1"/>
  <c r="X7" i="14"/>
  <c r="Y4" i="11"/>
  <c r="X7" i="11"/>
  <c r="Q4" i="10"/>
  <c r="P7" i="10"/>
  <c r="X7" i="9"/>
  <c r="Y4" i="9"/>
  <c r="Y6" i="1"/>
  <c r="Y7" i="1"/>
  <c r="Y5" i="1"/>
  <c r="Z4" i="1"/>
  <c r="L7" i="7"/>
  <c r="M4" i="7"/>
  <c r="Y4" i="6"/>
  <c r="X7" i="6"/>
  <c r="X7" i="12"/>
  <c r="Y4" i="12"/>
  <c r="Y6" i="5"/>
  <c r="Z4" i="5"/>
  <c r="Y7" i="5"/>
  <c r="Y5" i="5"/>
  <c r="H8" i="7"/>
  <c r="Y5" i="13"/>
  <c r="Z4" i="13"/>
  <c r="Y6" i="13"/>
  <c r="Y7" i="13"/>
  <c r="Y4" i="8"/>
  <c r="X7" i="8"/>
  <c r="X7" i="4"/>
  <c r="Y4" i="4"/>
  <c r="Y5" i="12" l="1"/>
  <c r="Y7" i="12"/>
  <c r="Y6" i="12"/>
  <c r="Z4" i="12"/>
  <c r="Z7" i="13"/>
  <c r="AA4" i="13"/>
  <c r="Y5" i="8"/>
  <c r="Z4" i="8"/>
  <c r="Y7" i="8"/>
  <c r="Y6" i="8"/>
  <c r="Z7" i="5"/>
  <c r="AA4" i="5"/>
  <c r="Z7" i="1"/>
  <c r="AA4" i="1"/>
  <c r="Y7" i="9"/>
  <c r="Y6" i="9"/>
  <c r="Y5" i="9"/>
  <c r="Z4" i="9"/>
  <c r="Y7" i="4"/>
  <c r="Y5" i="4"/>
  <c r="Z4" i="4"/>
  <c r="Y6" i="4"/>
  <c r="G8" i="7"/>
  <c r="H31" i="1"/>
  <c r="Y6" i="6"/>
  <c r="Y5" i="6"/>
  <c r="Z4" i="6"/>
  <c r="Y7" i="6"/>
  <c r="Y5" i="11"/>
  <c r="Y6" i="11"/>
  <c r="Y7" i="11"/>
  <c r="Z4" i="11"/>
  <c r="M7" i="7"/>
  <c r="N4" i="7"/>
  <c r="Q7" i="10"/>
  <c r="R4" i="10"/>
  <c r="Y7" i="14"/>
  <c r="Y6" i="14"/>
  <c r="Y5" i="14"/>
  <c r="Z4" i="14"/>
  <c r="Z7" i="14" l="1"/>
  <c r="AA4" i="14"/>
  <c r="R7" i="10"/>
  <c r="R5" i="10"/>
  <c r="R6" i="10"/>
  <c r="S4" i="10"/>
  <c r="Z7" i="11"/>
  <c r="AA4" i="11"/>
  <c r="AB4" i="5"/>
  <c r="AA7" i="5"/>
  <c r="Z7" i="8"/>
  <c r="AA4" i="8"/>
  <c r="AA4" i="12"/>
  <c r="Z7" i="12"/>
  <c r="Z7" i="6"/>
  <c r="AA4" i="6"/>
  <c r="J8" i="7"/>
  <c r="J31" i="1" s="1"/>
  <c r="G31" i="1"/>
  <c r="N7" i="7"/>
  <c r="O4" i="7"/>
  <c r="AA4" i="9"/>
  <c r="Z7" i="9"/>
  <c r="AB4" i="1"/>
  <c r="AA7" i="1"/>
  <c r="AA7" i="13"/>
  <c r="AB4" i="13"/>
  <c r="AA4" i="4"/>
  <c r="Z7" i="4"/>
  <c r="O7" i="7" l="1"/>
  <c r="P4" i="7"/>
  <c r="AB4" i="6"/>
  <c r="AA7" i="6"/>
  <c r="AA7" i="8"/>
  <c r="AB4" i="8"/>
  <c r="AA7" i="11"/>
  <c r="AB4" i="11"/>
  <c r="AB7" i="1"/>
  <c r="AC4" i="1"/>
  <c r="AB7" i="13"/>
  <c r="AC4" i="13"/>
  <c r="T4" i="10"/>
  <c r="S7" i="10"/>
  <c r="AB4" i="14"/>
  <c r="AA7" i="14"/>
  <c r="AB4" i="4"/>
  <c r="AA7" i="4"/>
  <c r="AB4" i="9"/>
  <c r="AA7" i="9"/>
  <c r="AA7" i="12"/>
  <c r="AB4" i="12"/>
  <c r="AB7" i="5"/>
  <c r="AC4" i="5"/>
  <c r="AD4" i="13" l="1"/>
  <c r="AC7" i="13"/>
  <c r="AB7" i="11"/>
  <c r="AC4" i="11"/>
  <c r="AB7" i="9"/>
  <c r="AC4" i="9"/>
  <c r="AC4" i="14"/>
  <c r="AB7" i="14"/>
  <c r="AC4" i="6"/>
  <c r="AB7" i="6"/>
  <c r="AD4" i="5"/>
  <c r="AC7" i="5"/>
  <c r="AB7" i="12"/>
  <c r="AC4" i="12"/>
  <c r="AC7" i="1"/>
  <c r="AD4" i="1"/>
  <c r="AB7" i="8"/>
  <c r="AC4" i="8"/>
  <c r="Q4" i="7"/>
  <c r="P7" i="7"/>
  <c r="AB7" i="4"/>
  <c r="AC4" i="4"/>
  <c r="U4" i="10"/>
  <c r="T7" i="10"/>
  <c r="AD7" i="1" l="1"/>
  <c r="AE4" i="1"/>
  <c r="AC7" i="11"/>
  <c r="AD4" i="11"/>
  <c r="U7" i="10"/>
  <c r="V4" i="10"/>
  <c r="Q7" i="7"/>
  <c r="R4" i="7"/>
  <c r="AD7" i="5"/>
  <c r="AE4" i="5"/>
  <c r="AC7" i="14"/>
  <c r="AD4" i="14"/>
  <c r="AC7" i="4"/>
  <c r="AD4" i="4"/>
  <c r="AD4" i="8"/>
  <c r="AC7" i="8"/>
  <c r="AC7" i="12"/>
  <c r="AD4" i="12"/>
  <c r="AC7" i="9"/>
  <c r="AD4" i="9"/>
  <c r="AC7" i="6"/>
  <c r="AD4" i="6"/>
  <c r="AD7" i="13"/>
  <c r="AE4" i="13"/>
  <c r="AE7" i="13" l="1"/>
  <c r="AF4" i="13"/>
  <c r="AE4" i="9"/>
  <c r="AD7" i="9"/>
  <c r="AD7" i="14"/>
  <c r="AE4" i="14"/>
  <c r="R6" i="7"/>
  <c r="S4" i="7"/>
  <c r="R7" i="7"/>
  <c r="R5" i="7"/>
  <c r="AD7" i="11"/>
  <c r="AE4" i="11"/>
  <c r="AD7" i="8"/>
  <c r="AE4" i="8"/>
  <c r="AD7" i="6"/>
  <c r="AE4" i="6"/>
  <c r="AE4" i="12"/>
  <c r="AD7" i="12"/>
  <c r="AE4" i="4"/>
  <c r="AD7" i="4"/>
  <c r="AE7" i="5"/>
  <c r="AF4" i="5"/>
  <c r="V7" i="10"/>
  <c r="W4" i="10"/>
  <c r="AF4" i="1"/>
  <c r="AE7" i="1"/>
  <c r="AG4" i="1" l="1"/>
  <c r="AF7" i="1"/>
  <c r="AF5" i="1"/>
  <c r="AF6" i="1"/>
  <c r="W7" i="10"/>
  <c r="X4" i="10"/>
  <c r="AE7" i="6"/>
  <c r="AF4" i="6"/>
  <c r="AE7" i="11"/>
  <c r="AF4" i="11"/>
  <c r="S7" i="7"/>
  <c r="T4" i="7"/>
  <c r="AF4" i="4"/>
  <c r="AE7" i="4"/>
  <c r="AF4" i="9"/>
  <c r="AE7" i="9"/>
  <c r="AF7" i="5"/>
  <c r="AF5" i="5"/>
  <c r="AF6" i="5"/>
  <c r="AG4" i="5"/>
  <c r="AE7" i="8"/>
  <c r="AF4" i="8"/>
  <c r="AF4" i="14"/>
  <c r="AE7" i="14"/>
  <c r="AF6" i="13"/>
  <c r="AF7" i="13"/>
  <c r="AG4" i="13"/>
  <c r="AF5" i="13"/>
  <c r="AE7" i="12"/>
  <c r="AF4" i="12"/>
  <c r="AF6" i="8" l="1"/>
  <c r="AG4" i="8"/>
  <c r="AF7" i="8"/>
  <c r="AF5" i="8"/>
  <c r="Y4" i="10"/>
  <c r="X7" i="10"/>
  <c r="AG7" i="1"/>
  <c r="AH4" i="1"/>
  <c r="AH4" i="5"/>
  <c r="AG7" i="5"/>
  <c r="T7" i="7"/>
  <c r="U4" i="7"/>
  <c r="AG4" i="6"/>
  <c r="AF7" i="6"/>
  <c r="AF6" i="6"/>
  <c r="AF5" i="6"/>
  <c r="AF6" i="12"/>
  <c r="AF7" i="12"/>
  <c r="AF5" i="12"/>
  <c r="AG4" i="12"/>
  <c r="AF6" i="11"/>
  <c r="AG4" i="11"/>
  <c r="AF5" i="11"/>
  <c r="AF7" i="11"/>
  <c r="AF7" i="4"/>
  <c r="AF5" i="4"/>
  <c r="AF6" i="4"/>
  <c r="AG4" i="4"/>
  <c r="AG7" i="13"/>
  <c r="AH4" i="13"/>
  <c r="AG4" i="14"/>
  <c r="AF6" i="14"/>
  <c r="AF5" i="14"/>
  <c r="AF7" i="14"/>
  <c r="AF7" i="9"/>
  <c r="AF5" i="9"/>
  <c r="AF6" i="9"/>
  <c r="AG4" i="9"/>
  <c r="AG7" i="4" l="1"/>
  <c r="AH4" i="4"/>
  <c r="AG7" i="12"/>
  <c r="AH4" i="12"/>
  <c r="U7" i="7"/>
  <c r="V4" i="7"/>
  <c r="AH7" i="1"/>
  <c r="AI4" i="1"/>
  <c r="AH7" i="13"/>
  <c r="AI4" i="13"/>
  <c r="AG7" i="11"/>
  <c r="AH4" i="11"/>
  <c r="AG7" i="14"/>
  <c r="AH4" i="14"/>
  <c r="AG7" i="9"/>
  <c r="AH4" i="9"/>
  <c r="AH4" i="8"/>
  <c r="AG7" i="8"/>
  <c r="AG7" i="6"/>
  <c r="AH4" i="6"/>
  <c r="AI4" i="5"/>
  <c r="AH7" i="5"/>
  <c r="Y6" i="10"/>
  <c r="Y5" i="10"/>
  <c r="Y7" i="10"/>
  <c r="Z4" i="10"/>
  <c r="AH7" i="6" l="1"/>
  <c r="AI4" i="6"/>
  <c r="AI4" i="9"/>
  <c r="AH7" i="9"/>
  <c r="AH7" i="11"/>
  <c r="AI4" i="11"/>
  <c r="AJ4" i="1"/>
  <c r="AI7" i="1"/>
  <c r="AI4" i="12"/>
  <c r="AH7" i="12"/>
  <c r="Z7" i="10"/>
  <c r="AA4" i="10"/>
  <c r="AI7" i="5"/>
  <c r="AJ4" i="5"/>
  <c r="AH7" i="8"/>
  <c r="AI4" i="8"/>
  <c r="AH7" i="14"/>
  <c r="AI4" i="14"/>
  <c r="AI7" i="13"/>
  <c r="AJ4" i="13"/>
  <c r="W4" i="7"/>
  <c r="V7" i="7"/>
  <c r="AI4" i="4"/>
  <c r="AH7" i="4"/>
  <c r="AJ7" i="5" l="1"/>
  <c r="AK4" i="5"/>
  <c r="W7" i="7"/>
  <c r="X4" i="7"/>
  <c r="AK4" i="13"/>
  <c r="AJ7" i="13"/>
  <c r="AI7" i="8"/>
  <c r="AJ4" i="8"/>
  <c r="AB4" i="10"/>
  <c r="AA7" i="10"/>
  <c r="AI7" i="12"/>
  <c r="AJ4" i="12"/>
  <c r="AJ4" i="4"/>
  <c r="AI7" i="4"/>
  <c r="AK4" i="1"/>
  <c r="AJ7" i="1"/>
  <c r="AJ4" i="9"/>
  <c r="AI7" i="9"/>
  <c r="AJ4" i="14"/>
  <c r="AI7" i="14"/>
  <c r="AI7" i="11"/>
  <c r="AJ4" i="11"/>
  <c r="AJ4" i="6"/>
  <c r="AI7" i="6"/>
  <c r="AJ7" i="9" l="1"/>
  <c r="AK4" i="9"/>
  <c r="AL4" i="13"/>
  <c r="AK7" i="13"/>
  <c r="AJ7" i="12"/>
  <c r="AK4" i="12"/>
  <c r="AJ7" i="8"/>
  <c r="AK4" i="8"/>
  <c r="X7" i="7"/>
  <c r="Y4" i="7"/>
  <c r="AC4" i="10"/>
  <c r="AB7" i="10"/>
  <c r="AK4" i="6"/>
  <c r="AJ7" i="6"/>
  <c r="AK4" i="14"/>
  <c r="AJ7" i="14"/>
  <c r="AK7" i="1"/>
  <c r="AL4" i="1"/>
  <c r="AK7" i="5"/>
  <c r="AL4" i="5"/>
  <c r="AJ7" i="11"/>
  <c r="AK4" i="11"/>
  <c r="AJ7" i="4"/>
  <c r="AK4" i="4"/>
  <c r="AL4" i="8" l="1"/>
  <c r="AK7" i="8"/>
  <c r="AL7" i="5"/>
  <c r="AM4" i="5"/>
  <c r="AK7" i="14"/>
  <c r="AL4" i="14"/>
  <c r="AC7" i="10"/>
  <c r="AD4" i="10"/>
  <c r="AL7" i="13"/>
  <c r="AM4" i="13"/>
  <c r="AK7" i="4"/>
  <c r="AL4" i="4"/>
  <c r="AK7" i="11"/>
  <c r="AL4" i="11"/>
  <c r="AL7" i="1"/>
  <c r="AM4" i="1"/>
  <c r="Y7" i="7"/>
  <c r="Z4" i="7"/>
  <c r="Y6" i="7"/>
  <c r="Y5" i="7"/>
  <c r="AK7" i="12"/>
  <c r="AL4" i="12"/>
  <c r="AK7" i="9"/>
  <c r="AL4" i="9"/>
  <c r="AK7" i="6"/>
  <c r="AL4" i="6"/>
  <c r="AM4" i="9" l="1"/>
  <c r="AL7" i="9"/>
  <c r="AM5" i="1"/>
  <c r="AN4" i="1"/>
  <c r="AM6" i="1"/>
  <c r="AM7" i="1"/>
  <c r="AM4" i="4"/>
  <c r="AL7" i="4"/>
  <c r="AD7" i="10"/>
  <c r="AE4" i="10"/>
  <c r="AM6" i="5"/>
  <c r="AM7" i="5"/>
  <c r="AN4" i="5"/>
  <c r="AM5" i="5"/>
  <c r="AL7" i="6"/>
  <c r="AM4" i="6"/>
  <c r="AM4" i="12"/>
  <c r="AL7" i="12"/>
  <c r="Z7" i="7"/>
  <c r="AA4" i="7"/>
  <c r="AL7" i="11"/>
  <c r="AM4" i="11"/>
  <c r="AM7" i="13"/>
  <c r="AM6" i="13"/>
  <c r="AM5" i="13"/>
  <c r="AN4" i="13"/>
  <c r="AL7" i="14"/>
  <c r="AM4" i="14"/>
  <c r="AL7" i="8"/>
  <c r="AM4" i="8"/>
  <c r="AM7" i="8" l="1"/>
  <c r="AM5" i="8"/>
  <c r="AM6" i="8"/>
  <c r="AN4" i="8"/>
  <c r="AM7" i="11"/>
  <c r="AM5" i="11"/>
  <c r="AN4" i="11"/>
  <c r="AM6" i="11"/>
  <c r="AM5" i="14"/>
  <c r="AN4" i="14"/>
  <c r="AM7" i="14"/>
  <c r="AM6" i="14"/>
  <c r="AB4" i="7"/>
  <c r="AA7" i="7"/>
  <c r="AM7" i="6"/>
  <c r="AM6" i="6"/>
  <c r="AM5" i="6"/>
  <c r="AN4" i="6"/>
  <c r="AO4" i="1"/>
  <c r="AN7" i="1"/>
  <c r="AM5" i="4"/>
  <c r="AN4" i="4"/>
  <c r="AM6" i="4"/>
  <c r="AM7" i="4"/>
  <c r="AE7" i="10"/>
  <c r="AF4" i="10"/>
  <c r="AO4" i="13"/>
  <c r="AN7" i="13"/>
  <c r="AM7" i="12"/>
  <c r="AM5" i="12"/>
  <c r="AN4" i="12"/>
  <c r="AM6" i="12"/>
  <c r="AN7" i="5"/>
  <c r="AO4" i="5"/>
  <c r="AM6" i="9"/>
  <c r="AM5" i="9"/>
  <c r="AN4" i="9"/>
  <c r="AM7" i="9"/>
  <c r="AO4" i="8" l="1"/>
  <c r="AN7" i="8"/>
  <c r="AP4" i="5"/>
  <c r="AO7" i="5"/>
  <c r="AN7" i="12"/>
  <c r="AO4" i="12"/>
  <c r="AP4" i="13"/>
  <c r="AO7" i="13"/>
  <c r="AO7" i="1"/>
  <c r="AP4" i="1"/>
  <c r="AO4" i="11"/>
  <c r="AN7" i="11"/>
  <c r="AG4" i="10"/>
  <c r="AF5" i="10"/>
  <c r="AF6" i="10"/>
  <c r="AF7" i="10"/>
  <c r="AN7" i="4"/>
  <c r="AO4" i="4"/>
  <c r="AO4" i="6"/>
  <c r="AN7" i="6"/>
  <c r="AO4" i="14"/>
  <c r="AN7" i="14"/>
  <c r="AN7" i="9"/>
  <c r="AO4" i="9"/>
  <c r="AB7" i="7"/>
  <c r="AC4" i="7"/>
  <c r="AO7" i="4" l="1"/>
  <c r="AP4" i="4"/>
  <c r="AO7" i="14"/>
  <c r="AP4" i="14"/>
  <c r="AG7" i="10"/>
  <c r="AH4" i="10"/>
  <c r="AC7" i="7"/>
  <c r="AD4" i="7"/>
  <c r="AO7" i="9"/>
  <c r="AP4" i="9"/>
  <c r="AO7" i="6"/>
  <c r="AP4" i="6"/>
  <c r="AO7" i="11"/>
  <c r="AP4" i="11"/>
  <c r="AP7" i="13"/>
  <c r="AQ4" i="13"/>
  <c r="AQ4" i="5"/>
  <c r="AP7" i="5"/>
  <c r="AP7" i="1"/>
  <c r="AQ4" i="1"/>
  <c r="AO7" i="12"/>
  <c r="AP4" i="12"/>
  <c r="AP4" i="8"/>
  <c r="AO7" i="8"/>
  <c r="AQ4" i="12" l="1"/>
  <c r="AP7" i="12"/>
  <c r="AR4" i="1"/>
  <c r="AQ7" i="1"/>
  <c r="AQ7" i="13"/>
  <c r="AR4" i="13"/>
  <c r="AP7" i="6"/>
  <c r="AQ4" i="6"/>
  <c r="AD7" i="7"/>
  <c r="AE4" i="7"/>
  <c r="AP7" i="14"/>
  <c r="AQ4" i="14"/>
  <c r="AP7" i="8"/>
  <c r="AQ4" i="8"/>
  <c r="AP7" i="11"/>
  <c r="AQ4" i="11"/>
  <c r="AQ4" i="9"/>
  <c r="AP7" i="9"/>
  <c r="AH7" i="10"/>
  <c r="AI4" i="10"/>
  <c r="AQ4" i="4"/>
  <c r="AP7" i="4"/>
  <c r="AQ7" i="5"/>
  <c r="AR4" i="5"/>
  <c r="AQ7" i="8" l="1"/>
  <c r="AR4" i="8"/>
  <c r="AR4" i="4"/>
  <c r="AQ7" i="4"/>
  <c r="AR4" i="9"/>
  <c r="AQ7" i="9"/>
  <c r="AR7" i="5"/>
  <c r="AS4" i="5"/>
  <c r="AJ4" i="10"/>
  <c r="AI7" i="10"/>
  <c r="AQ7" i="11"/>
  <c r="AR4" i="11"/>
  <c r="AR4" i="14"/>
  <c r="AQ7" i="14"/>
  <c r="AR4" i="6"/>
  <c r="AQ7" i="6"/>
  <c r="AS4" i="1"/>
  <c r="AR7" i="1"/>
  <c r="AE7" i="7"/>
  <c r="AF4" i="7"/>
  <c r="AR7" i="13"/>
  <c r="AS4" i="13"/>
  <c r="AQ7" i="12"/>
  <c r="AR4" i="12"/>
  <c r="AT4" i="13" l="1"/>
  <c r="AS7" i="13"/>
  <c r="AS7" i="1"/>
  <c r="AT4" i="1"/>
  <c r="AS4" i="14"/>
  <c r="AR7" i="14"/>
  <c r="AK4" i="10"/>
  <c r="AJ7" i="10"/>
  <c r="AR7" i="9"/>
  <c r="AS4" i="9"/>
  <c r="AR7" i="12"/>
  <c r="AS4" i="12"/>
  <c r="AF5" i="7"/>
  <c r="AF7" i="7"/>
  <c r="AG4" i="7"/>
  <c r="AF6" i="7"/>
  <c r="AR7" i="11"/>
  <c r="AS4" i="11"/>
  <c r="AT4" i="5"/>
  <c r="AS7" i="5"/>
  <c r="AS4" i="6"/>
  <c r="AR7" i="6"/>
  <c r="AR7" i="4"/>
  <c r="AS4" i="4"/>
  <c r="AR7" i="8"/>
  <c r="AS4" i="8"/>
  <c r="AT4" i="8" l="1"/>
  <c r="AS7" i="8"/>
  <c r="AS7" i="11"/>
  <c r="AT4" i="11"/>
  <c r="AT4" i="6"/>
  <c r="AS7" i="6"/>
  <c r="AS7" i="4"/>
  <c r="AT4" i="4"/>
  <c r="AS7" i="12"/>
  <c r="AT4" i="12"/>
  <c r="AT7" i="1"/>
  <c r="AT5" i="1"/>
  <c r="AU4" i="1"/>
  <c r="AT6" i="1"/>
  <c r="AS7" i="9"/>
  <c r="AT4" i="9"/>
  <c r="AU4" i="5"/>
  <c r="AT5" i="5"/>
  <c r="AT7" i="5"/>
  <c r="AT6" i="5"/>
  <c r="AG7" i="7"/>
  <c r="AH4" i="7"/>
  <c r="AK7" i="10"/>
  <c r="AL4" i="10"/>
  <c r="AS7" i="14"/>
  <c r="AT4" i="14"/>
  <c r="AT5" i="13"/>
  <c r="AT6" i="13"/>
  <c r="AU4" i="13"/>
  <c r="AT7" i="13"/>
  <c r="AI4" i="7" l="1"/>
  <c r="AH7" i="7"/>
  <c r="AU7" i="13"/>
  <c r="AV4" i="13"/>
  <c r="AU7" i="5"/>
  <c r="AV4" i="5"/>
  <c r="AL7" i="10"/>
  <c r="AM4" i="10"/>
  <c r="AU4" i="9"/>
  <c r="AT6" i="9"/>
  <c r="AT5" i="9"/>
  <c r="AT7" i="9"/>
  <c r="AT6" i="4"/>
  <c r="AU4" i="4"/>
  <c r="AT7" i="4"/>
  <c r="AT5" i="4"/>
  <c r="AT7" i="11"/>
  <c r="AT5" i="11"/>
  <c r="AT6" i="11"/>
  <c r="AU4" i="11"/>
  <c r="AT6" i="12"/>
  <c r="AU4" i="12"/>
  <c r="AT5" i="12"/>
  <c r="AT7" i="12"/>
  <c r="AT6" i="14"/>
  <c r="AT7" i="14"/>
  <c r="AT5" i="14"/>
  <c r="AU4" i="14"/>
  <c r="AV4" i="1"/>
  <c r="AU7" i="1"/>
  <c r="AT7" i="6"/>
  <c r="AT5" i="6"/>
  <c r="AU4" i="6"/>
  <c r="AT6" i="6"/>
  <c r="AT7" i="8"/>
  <c r="AU4" i="8"/>
  <c r="AT5" i="8"/>
  <c r="AT6" i="8"/>
  <c r="AW4" i="1" l="1"/>
  <c r="AV7" i="1"/>
  <c r="AU7" i="8"/>
  <c r="AV4" i="8"/>
  <c r="AV4" i="14"/>
  <c r="AU7" i="14"/>
  <c r="AU7" i="11"/>
  <c r="AV4" i="11"/>
  <c r="AM7" i="10"/>
  <c r="AM6" i="10"/>
  <c r="AM5" i="10"/>
  <c r="AN4" i="10"/>
  <c r="AV7" i="13"/>
  <c r="AW4" i="13"/>
  <c r="AU7" i="12"/>
  <c r="AV4" i="12"/>
  <c r="AV4" i="4"/>
  <c r="AU7" i="4"/>
  <c r="AV7" i="5"/>
  <c r="AW4" i="5"/>
  <c r="AU7" i="6"/>
  <c r="AV4" i="6"/>
  <c r="AV4" i="9"/>
  <c r="AU7" i="9"/>
  <c r="AI7" i="7"/>
  <c r="AJ4" i="7"/>
  <c r="AX4" i="5" l="1"/>
  <c r="AW7" i="5"/>
  <c r="AV7" i="12"/>
  <c r="AW4" i="12"/>
  <c r="AO4" i="10"/>
  <c r="AN7" i="10"/>
  <c r="AW4" i="11"/>
  <c r="AV7" i="11"/>
  <c r="AW4" i="8"/>
  <c r="AV7" i="8"/>
  <c r="AV7" i="9"/>
  <c r="AW4" i="9"/>
  <c r="AJ7" i="7"/>
  <c r="AK4" i="7"/>
  <c r="AW4" i="6"/>
  <c r="AV7" i="6"/>
  <c r="AW7" i="13"/>
  <c r="AX4" i="13"/>
  <c r="AV7" i="4"/>
  <c r="AW4" i="4"/>
  <c r="AW4" i="14"/>
  <c r="AV7" i="14"/>
  <c r="AW7" i="1"/>
  <c r="AX4" i="1"/>
  <c r="AX7" i="1" l="1"/>
  <c r="AY4" i="1"/>
  <c r="AW7" i="4"/>
  <c r="AX4" i="4"/>
  <c r="AW7" i="9"/>
  <c r="AX4" i="9"/>
  <c r="AW7" i="12"/>
  <c r="AX4" i="12"/>
  <c r="AW7" i="6"/>
  <c r="AX4" i="6"/>
  <c r="AW7" i="11"/>
  <c r="AX4" i="11"/>
  <c r="AY4" i="13"/>
  <c r="AX7" i="13"/>
  <c r="AK7" i="7"/>
  <c r="AL4" i="7"/>
  <c r="AW7" i="14"/>
  <c r="AX4" i="14"/>
  <c r="AX4" i="8"/>
  <c r="AW7" i="8"/>
  <c r="AO7" i="10"/>
  <c r="AP4" i="10"/>
  <c r="AY4" i="5"/>
  <c r="AX7" i="5"/>
  <c r="AY7" i="13" l="1"/>
  <c r="AZ4" i="13"/>
  <c r="AM4" i="7"/>
  <c r="AL7" i="7"/>
  <c r="AX7" i="11"/>
  <c r="AY4" i="11"/>
  <c r="AY4" i="12"/>
  <c r="AX7" i="12"/>
  <c r="AY4" i="4"/>
  <c r="AX7" i="4"/>
  <c r="AP7" i="10"/>
  <c r="AQ4" i="10"/>
  <c r="AY7" i="5"/>
  <c r="AZ4" i="5"/>
  <c r="AX7" i="8"/>
  <c r="AY4" i="8"/>
  <c r="AX7" i="14"/>
  <c r="AY4" i="14"/>
  <c r="AX7" i="6"/>
  <c r="AY4" i="6"/>
  <c r="AY4" i="9"/>
  <c r="AX7" i="9"/>
  <c r="AZ4" i="1"/>
  <c r="AY7" i="1"/>
  <c r="AY7" i="8" l="1"/>
  <c r="AZ4" i="8"/>
  <c r="BA4" i="1"/>
  <c r="AZ7" i="1"/>
  <c r="AY7" i="12"/>
  <c r="AZ4" i="12"/>
  <c r="AM5" i="7"/>
  <c r="AM7" i="7"/>
  <c r="AM6" i="7"/>
  <c r="AN4" i="7"/>
  <c r="AR4" i="10"/>
  <c r="AQ7" i="10"/>
  <c r="AZ4" i="14"/>
  <c r="AY7" i="14"/>
  <c r="AZ7" i="5"/>
  <c r="BA4" i="5"/>
  <c r="AY7" i="11"/>
  <c r="AZ4" i="11"/>
  <c r="BA4" i="13"/>
  <c r="AZ7" i="13"/>
  <c r="AY7" i="6"/>
  <c r="AZ4" i="6"/>
  <c r="AZ4" i="9"/>
  <c r="AY7" i="9"/>
  <c r="AZ4" i="4"/>
  <c r="AY7" i="4"/>
  <c r="BA7" i="5" l="1"/>
  <c r="BB4" i="5"/>
  <c r="BA5" i="5"/>
  <c r="BA6" i="5"/>
  <c r="AS4" i="10"/>
  <c r="AR7" i="10"/>
  <c r="BA6" i="1"/>
  <c r="BA7" i="1"/>
  <c r="BA5" i="1"/>
  <c r="BB4" i="1"/>
  <c r="AZ7" i="9"/>
  <c r="BA4" i="9"/>
  <c r="BA5" i="13"/>
  <c r="BB4" i="13"/>
  <c r="BA7" i="13"/>
  <c r="BA6" i="13"/>
  <c r="BA4" i="6"/>
  <c r="AZ7" i="6"/>
  <c r="AZ7" i="11"/>
  <c r="BA4" i="11"/>
  <c r="AN7" i="7"/>
  <c r="AO4" i="7"/>
  <c r="AZ7" i="12"/>
  <c r="BA4" i="12"/>
  <c r="AZ7" i="8"/>
  <c r="BA4" i="8"/>
  <c r="AZ7" i="4"/>
  <c r="BA4" i="4"/>
  <c r="BA4" i="14"/>
  <c r="AZ7" i="14"/>
  <c r="BA7" i="14" l="1"/>
  <c r="BA6" i="14"/>
  <c r="BA5" i="14"/>
  <c r="BB4" i="14"/>
  <c r="BA6" i="6"/>
  <c r="BA7" i="6"/>
  <c r="BA5" i="6"/>
  <c r="BB4" i="6"/>
  <c r="BA7" i="4"/>
  <c r="BA5" i="4"/>
  <c r="BB4" i="4"/>
  <c r="BA6" i="4"/>
  <c r="BA5" i="12"/>
  <c r="BA7" i="12"/>
  <c r="BA6" i="12"/>
  <c r="BB4" i="12"/>
  <c r="BA5" i="11"/>
  <c r="BA6" i="11"/>
  <c r="BA7" i="11"/>
  <c r="BB4" i="11"/>
  <c r="BA7" i="9"/>
  <c r="BA5" i="9"/>
  <c r="BB4" i="9"/>
  <c r="BA6" i="9"/>
  <c r="BA5" i="8"/>
  <c r="BB4" i="8"/>
  <c r="BA6" i="8"/>
  <c r="BA7" i="8"/>
  <c r="AO7" i="7"/>
  <c r="AP4" i="7"/>
  <c r="BB7" i="13"/>
  <c r="BC4" i="13"/>
  <c r="BB7" i="1"/>
  <c r="BC4" i="1"/>
  <c r="BC4" i="5"/>
  <c r="BB7" i="5"/>
  <c r="AS7" i="10"/>
  <c r="AT4" i="10"/>
  <c r="BC7" i="13" l="1"/>
  <c r="BD4" i="13"/>
  <c r="BB7" i="11"/>
  <c r="BC4" i="11"/>
  <c r="BC4" i="12"/>
  <c r="BB7" i="12"/>
  <c r="BB7" i="6"/>
  <c r="BC4" i="6"/>
  <c r="BB7" i="14"/>
  <c r="BC4" i="14"/>
  <c r="BC7" i="5"/>
  <c r="BD4" i="5"/>
  <c r="BC4" i="9"/>
  <c r="BB7" i="9"/>
  <c r="BC4" i="4"/>
  <c r="BB7" i="4"/>
  <c r="AT7" i="10"/>
  <c r="AT5" i="10"/>
  <c r="AU4" i="10"/>
  <c r="AT6" i="10"/>
  <c r="BC7" i="1"/>
  <c r="BD4" i="1"/>
  <c r="AP7" i="7"/>
  <c r="AQ4" i="7"/>
  <c r="BB7" i="8"/>
  <c r="BC4" i="8"/>
  <c r="BC7" i="8" l="1"/>
  <c r="BD4" i="8"/>
  <c r="BE4" i="1"/>
  <c r="BD7" i="1"/>
  <c r="AQ7" i="7"/>
  <c r="AR4" i="7"/>
  <c r="BD7" i="5"/>
  <c r="BE4" i="5"/>
  <c r="BC7" i="6"/>
  <c r="BD4" i="6"/>
  <c r="BC7" i="11"/>
  <c r="BD4" i="11"/>
  <c r="AU7" i="10"/>
  <c r="AV4" i="10"/>
  <c r="BD4" i="4"/>
  <c r="BC7" i="4"/>
  <c r="BD4" i="14"/>
  <c r="BC7" i="14"/>
  <c r="BE4" i="13"/>
  <c r="BD7" i="13"/>
  <c r="BD4" i="9"/>
  <c r="BC7" i="9"/>
  <c r="BC7" i="12"/>
  <c r="BD4" i="12"/>
  <c r="BD7" i="12" l="1"/>
  <c r="BE4" i="12"/>
  <c r="BE4" i="11"/>
  <c r="BD7" i="11"/>
  <c r="BF4" i="5"/>
  <c r="BE7" i="5"/>
  <c r="BF4" i="13"/>
  <c r="BE7" i="13"/>
  <c r="BD7" i="4"/>
  <c r="BE4" i="4"/>
  <c r="BE7" i="1"/>
  <c r="BF4" i="1"/>
  <c r="AW4" i="10"/>
  <c r="AV7" i="10"/>
  <c r="BE4" i="6"/>
  <c r="BD7" i="6"/>
  <c r="AR7" i="7"/>
  <c r="AS4" i="7"/>
  <c r="BE4" i="8"/>
  <c r="BD7" i="8"/>
  <c r="BD7" i="9"/>
  <c r="BE4" i="9"/>
  <c r="BE4" i="14"/>
  <c r="BD7" i="14"/>
  <c r="BF7" i="1" l="1"/>
  <c r="BG4" i="1"/>
  <c r="BE7" i="14"/>
  <c r="BF4" i="14"/>
  <c r="BF4" i="8"/>
  <c r="BE7" i="8"/>
  <c r="BE7" i="6"/>
  <c r="BF4" i="6"/>
  <c r="BF7" i="13"/>
  <c r="BG4" i="13"/>
  <c r="BE7" i="11"/>
  <c r="BF4" i="11"/>
  <c r="BE7" i="9"/>
  <c r="BF4" i="9"/>
  <c r="AS7" i="7"/>
  <c r="AT4" i="7"/>
  <c r="BE7" i="4"/>
  <c r="BF4" i="4"/>
  <c r="BE7" i="12"/>
  <c r="BF4" i="12"/>
  <c r="AW7" i="10"/>
  <c r="AX4" i="10"/>
  <c r="BG4" i="5"/>
  <c r="BF7" i="5"/>
  <c r="BG4" i="12" l="1"/>
  <c r="BF7" i="12"/>
  <c r="AT6" i="7"/>
  <c r="AT7" i="7"/>
  <c r="AT5" i="7"/>
  <c r="AU4" i="7"/>
  <c r="BF7" i="11"/>
  <c r="BG4" i="11"/>
  <c r="BF7" i="6"/>
  <c r="BG4" i="6"/>
  <c r="BF7" i="14"/>
  <c r="BG4" i="14"/>
  <c r="BG7" i="5"/>
  <c r="BH4" i="5"/>
  <c r="AX7" i="10"/>
  <c r="AY4" i="10"/>
  <c r="BG4" i="4"/>
  <c r="BF7" i="4"/>
  <c r="BG4" i="9"/>
  <c r="BF7" i="9"/>
  <c r="BG7" i="13"/>
  <c r="BH4" i="13"/>
  <c r="BH4" i="1"/>
  <c r="BG7" i="1"/>
  <c r="BF7" i="8"/>
  <c r="BG4" i="8"/>
  <c r="AZ4" i="10" l="1"/>
  <c r="AY7" i="10"/>
  <c r="BH4" i="14"/>
  <c r="BG7" i="14"/>
  <c r="BG7" i="11"/>
  <c r="BH4" i="11"/>
  <c r="BI4" i="1"/>
  <c r="BH7" i="1"/>
  <c r="BH5" i="1"/>
  <c r="BH6" i="1"/>
  <c r="BH4" i="9"/>
  <c r="BG7" i="9"/>
  <c r="BG7" i="8"/>
  <c r="BH4" i="8"/>
  <c r="BH6" i="13"/>
  <c r="BH7" i="13"/>
  <c r="BH5" i="13"/>
  <c r="BI4" i="13"/>
  <c r="BH7" i="5"/>
  <c r="BH5" i="5"/>
  <c r="BH6" i="5"/>
  <c r="BI4" i="5"/>
  <c r="BH4" i="6"/>
  <c r="BG7" i="6"/>
  <c r="AU7" i="7"/>
  <c r="AV4" i="7"/>
  <c r="BH4" i="4"/>
  <c r="BG7" i="4"/>
  <c r="BG7" i="12"/>
  <c r="BH4" i="12"/>
  <c r="BH7" i="4" l="1"/>
  <c r="BH5" i="4"/>
  <c r="BH6" i="4"/>
  <c r="BI4" i="4"/>
  <c r="BI4" i="6"/>
  <c r="BH7" i="6"/>
  <c r="BH5" i="6"/>
  <c r="BH6" i="6"/>
  <c r="BH7" i="9"/>
  <c r="BH5" i="9"/>
  <c r="BI4" i="9"/>
  <c r="BH6" i="9"/>
  <c r="BI7" i="1"/>
  <c r="BJ4" i="1"/>
  <c r="BI4" i="14"/>
  <c r="BH6" i="14"/>
  <c r="BH7" i="14"/>
  <c r="BH5" i="14"/>
  <c r="BH6" i="12"/>
  <c r="BH7" i="12"/>
  <c r="BH5" i="12"/>
  <c r="BI4" i="12"/>
  <c r="AW4" i="7"/>
  <c r="AV7" i="7"/>
  <c r="BI7" i="5"/>
  <c r="BJ4" i="5"/>
  <c r="BJ4" i="13"/>
  <c r="BI7" i="13"/>
  <c r="BH6" i="8"/>
  <c r="BH7" i="8"/>
  <c r="BH5" i="8"/>
  <c r="BI4" i="8"/>
  <c r="BH6" i="11"/>
  <c r="BH7" i="11"/>
  <c r="BH5" i="11"/>
  <c r="BI4" i="11"/>
  <c r="BA4" i="10"/>
  <c r="AZ7" i="10"/>
  <c r="BA6" i="10" l="1"/>
  <c r="BA5" i="10"/>
  <c r="BA7" i="10"/>
  <c r="BB4" i="10"/>
  <c r="BI7" i="11"/>
  <c r="BJ4" i="11"/>
  <c r="BJ4" i="8"/>
  <c r="BI7" i="8"/>
  <c r="BI7" i="4"/>
  <c r="BJ4" i="4"/>
  <c r="BJ7" i="13"/>
  <c r="BK4" i="13"/>
  <c r="AW7" i="7"/>
  <c r="AX4" i="7"/>
  <c r="BI7" i="14"/>
  <c r="BJ4" i="14"/>
  <c r="BI7" i="9"/>
  <c r="BJ4" i="9"/>
  <c r="BK4" i="5"/>
  <c r="BJ7" i="5"/>
  <c r="BI7" i="12"/>
  <c r="BJ4" i="12"/>
  <c r="BJ7" i="1"/>
  <c r="BK4" i="1"/>
  <c r="BJ4" i="6"/>
  <c r="BI7" i="6"/>
  <c r="BJ7" i="6" l="1"/>
  <c r="BK4" i="6"/>
  <c r="BL4" i="1"/>
  <c r="BK7" i="1"/>
  <c r="BJ7" i="14"/>
  <c r="BK4" i="14"/>
  <c r="BK7" i="13"/>
  <c r="BL4" i="13"/>
  <c r="BB7" i="10"/>
  <c r="BC4" i="10"/>
  <c r="BK7" i="5"/>
  <c r="BL4" i="5"/>
  <c r="BJ7" i="8"/>
  <c r="BK4" i="8"/>
  <c r="BK4" i="12"/>
  <c r="BJ7" i="12"/>
  <c r="BK4" i="9"/>
  <c r="BJ7" i="9"/>
  <c r="AY4" i="7"/>
  <c r="AX7" i="7"/>
  <c r="BK4" i="4"/>
  <c r="BJ7" i="4"/>
  <c r="BJ7" i="11"/>
  <c r="BK4" i="11"/>
  <c r="BL7" i="5" l="1"/>
  <c r="BM4" i="5"/>
  <c r="BL7" i="13"/>
  <c r="BM4" i="13"/>
  <c r="BK7" i="11"/>
  <c r="BL4" i="11"/>
  <c r="AY7" i="7"/>
  <c r="AZ4" i="7"/>
  <c r="BK7" i="12"/>
  <c r="BL4" i="12"/>
  <c r="BM4" i="1"/>
  <c r="BL7" i="1"/>
  <c r="BK7" i="8"/>
  <c r="BL4" i="8"/>
  <c r="BC7" i="10"/>
  <c r="BD4" i="10"/>
  <c r="BL4" i="14"/>
  <c r="BK7" i="14"/>
  <c r="BK7" i="6"/>
  <c r="BL4" i="6"/>
  <c r="BL4" i="4"/>
  <c r="BK7" i="4"/>
  <c r="BL4" i="9"/>
  <c r="BK7" i="9"/>
  <c r="BM4" i="6" l="1"/>
  <c r="BL7" i="6"/>
  <c r="BE4" i="10"/>
  <c r="BD7" i="10"/>
  <c r="AZ7" i="7"/>
  <c r="BA4" i="7"/>
  <c r="BM7" i="13"/>
  <c r="BN4" i="13"/>
  <c r="BL7" i="4"/>
  <c r="BM4" i="4"/>
  <c r="BM4" i="14"/>
  <c r="BL7" i="14"/>
  <c r="BM7" i="1"/>
  <c r="BN4" i="1"/>
  <c r="BL7" i="9"/>
  <c r="BM4" i="9"/>
  <c r="BM4" i="8"/>
  <c r="BL7" i="8"/>
  <c r="BL7" i="12"/>
  <c r="BM4" i="12"/>
  <c r="BM4" i="11"/>
  <c r="BL7" i="11"/>
  <c r="BN4" i="5"/>
  <c r="BM7" i="5"/>
  <c r="BM7" i="12" l="1"/>
  <c r="BN4" i="12"/>
  <c r="BM7" i="9"/>
  <c r="BN4" i="9"/>
  <c r="BN7" i="13"/>
  <c r="BO4" i="13"/>
  <c r="BM7" i="14"/>
  <c r="BN4" i="14"/>
  <c r="BE7" i="10"/>
  <c r="BF4" i="10"/>
  <c r="BO4" i="5"/>
  <c r="BN7" i="5"/>
  <c r="BN7" i="1"/>
  <c r="BO4" i="1"/>
  <c r="BM7" i="4"/>
  <c r="BN4" i="4"/>
  <c r="BA7" i="7"/>
  <c r="BA6" i="7"/>
  <c r="BB4" i="7"/>
  <c r="BA5" i="7"/>
  <c r="BM7" i="11"/>
  <c r="BN4" i="11"/>
  <c r="BN4" i="8"/>
  <c r="BM7" i="8"/>
  <c r="BM7" i="6"/>
  <c r="BN4" i="6"/>
  <c r="BO4" i="4" l="1"/>
  <c r="BN7" i="4"/>
  <c r="BN7" i="14"/>
  <c r="BO4" i="14"/>
  <c r="BO4" i="9"/>
  <c r="BN7" i="9"/>
  <c r="BN7" i="8"/>
  <c r="BO4" i="8"/>
  <c r="BO6" i="5"/>
  <c r="BO7" i="5"/>
  <c r="BP4" i="5"/>
  <c r="BO5" i="5"/>
  <c r="BC4" i="7"/>
  <c r="BB7" i="7"/>
  <c r="BN7" i="6"/>
  <c r="BO4" i="6"/>
  <c r="BN7" i="11"/>
  <c r="BO4" i="11"/>
  <c r="BP4" i="1"/>
  <c r="BO6" i="1"/>
  <c r="BO5" i="1"/>
  <c r="BO7" i="1"/>
  <c r="BF7" i="10"/>
  <c r="BG4" i="10"/>
  <c r="BO7" i="13"/>
  <c r="BO6" i="13"/>
  <c r="BO5" i="13"/>
  <c r="BP4" i="13"/>
  <c r="BO4" i="12"/>
  <c r="BN7" i="12"/>
  <c r="BO7" i="11" l="1"/>
  <c r="BP4" i="11"/>
  <c r="BO5" i="11"/>
  <c r="BO6" i="11"/>
  <c r="BO7" i="12"/>
  <c r="BO5" i="12"/>
  <c r="BP4" i="12"/>
  <c r="BO6" i="12"/>
  <c r="BQ4" i="13"/>
  <c r="BP7" i="13"/>
  <c r="BH4" i="10"/>
  <c r="BG7" i="10"/>
  <c r="BO6" i="6"/>
  <c r="BP4" i="6"/>
  <c r="BO7" i="6"/>
  <c r="BO5" i="6"/>
  <c r="BO7" i="8"/>
  <c r="BP4" i="8"/>
  <c r="BO6" i="8"/>
  <c r="BO5" i="8"/>
  <c r="BO5" i="14"/>
  <c r="BP4" i="14"/>
  <c r="BO7" i="14"/>
  <c r="BO6" i="14"/>
  <c r="BQ4" i="1"/>
  <c r="BP7" i="1"/>
  <c r="BP7" i="5"/>
  <c r="BQ4" i="5"/>
  <c r="BC7" i="7"/>
  <c r="BD4" i="7"/>
  <c r="BO6" i="9"/>
  <c r="BO5" i="9"/>
  <c r="BP4" i="9"/>
  <c r="BO7" i="9"/>
  <c r="BO5" i="4"/>
  <c r="BP4" i="4"/>
  <c r="BO6" i="4"/>
  <c r="BO7" i="4"/>
  <c r="BP7" i="4" l="1"/>
  <c r="BQ4" i="4"/>
  <c r="BQ7" i="5"/>
  <c r="BR4" i="5"/>
  <c r="BI4" i="10"/>
  <c r="BH7" i="10"/>
  <c r="BH5" i="10"/>
  <c r="BH6" i="10"/>
  <c r="BP7" i="12"/>
  <c r="BQ4" i="12"/>
  <c r="BD7" i="7"/>
  <c r="BE4" i="7"/>
  <c r="BQ4" i="14"/>
  <c r="BP7" i="14"/>
  <c r="BP7" i="8"/>
  <c r="BQ4" i="8"/>
  <c r="BQ4" i="6"/>
  <c r="BP7" i="6"/>
  <c r="BP7" i="11"/>
  <c r="BQ4" i="11"/>
  <c r="BP7" i="9"/>
  <c r="BQ4" i="9"/>
  <c r="BQ7" i="1"/>
  <c r="BR4" i="1"/>
  <c r="BR4" i="13"/>
  <c r="BQ7" i="13"/>
  <c r="BR7" i="13" l="1"/>
  <c r="BS4" i="13"/>
  <c r="BQ7" i="6"/>
  <c r="BR4" i="6"/>
  <c r="BR7" i="1"/>
  <c r="BS4" i="1"/>
  <c r="BQ7" i="11"/>
  <c r="BR4" i="11"/>
  <c r="BR4" i="8"/>
  <c r="BQ7" i="8"/>
  <c r="BE7" i="7"/>
  <c r="BF4" i="7"/>
  <c r="BS4" i="5"/>
  <c r="BR7" i="5"/>
  <c r="BQ7" i="9"/>
  <c r="BR4" i="9"/>
  <c r="BQ7" i="12"/>
  <c r="BR4" i="12"/>
  <c r="BQ7" i="4"/>
  <c r="BR4" i="4"/>
  <c r="BQ7" i="14"/>
  <c r="BR4" i="14"/>
  <c r="BI7" i="10"/>
  <c r="BJ4" i="10"/>
  <c r="BR7" i="14" l="1"/>
  <c r="BS4" i="14"/>
  <c r="BJ7" i="10"/>
  <c r="BK4" i="10"/>
  <c r="BS4" i="4"/>
  <c r="BR7" i="4"/>
  <c r="BS4" i="9"/>
  <c r="BR7" i="9"/>
  <c r="BF7" i="7"/>
  <c r="BG4" i="7"/>
  <c r="BR7" i="11"/>
  <c r="BS4" i="11"/>
  <c r="BR7" i="6"/>
  <c r="BS4" i="6"/>
  <c r="BS4" i="12"/>
  <c r="BR7" i="12"/>
  <c r="BT4" i="1"/>
  <c r="BS7" i="1"/>
  <c r="BS7" i="13"/>
  <c r="BT4" i="13"/>
  <c r="BS7" i="5"/>
  <c r="BT4" i="5"/>
  <c r="BR7" i="8"/>
  <c r="BS4" i="8"/>
  <c r="BS7" i="8" l="1"/>
  <c r="BT4" i="8"/>
  <c r="BU4" i="13"/>
  <c r="BT7" i="13"/>
  <c r="BS7" i="11"/>
  <c r="BT4" i="11"/>
  <c r="BK7" i="10"/>
  <c r="BL4" i="10"/>
  <c r="BS7" i="12"/>
  <c r="BT4" i="12"/>
  <c r="BT4" i="9"/>
  <c r="BS7" i="9"/>
  <c r="BT7" i="5"/>
  <c r="BU4" i="5"/>
  <c r="BS7" i="6"/>
  <c r="BT4" i="6"/>
  <c r="BH4" i="7"/>
  <c r="BG7" i="7"/>
  <c r="BT4" i="14"/>
  <c r="BS7" i="14"/>
  <c r="BU4" i="1"/>
  <c r="BT7" i="1"/>
  <c r="BT4" i="4"/>
  <c r="BS7" i="4"/>
  <c r="BU4" i="6" l="1"/>
  <c r="BT7" i="6"/>
  <c r="BM4" i="10"/>
  <c r="BL7" i="10"/>
  <c r="BV4" i="5"/>
  <c r="BU7" i="5"/>
  <c r="BT7" i="12"/>
  <c r="BU4" i="12"/>
  <c r="BU4" i="11"/>
  <c r="BT7" i="11"/>
  <c r="BU4" i="8"/>
  <c r="BT7" i="8"/>
  <c r="BU7" i="1"/>
  <c r="BV4" i="1"/>
  <c r="BH6" i="7"/>
  <c r="BH7" i="7"/>
  <c r="BH5" i="7"/>
  <c r="BI4" i="7"/>
  <c r="BT7" i="4"/>
  <c r="BU4" i="4"/>
  <c r="BU4" i="14"/>
  <c r="BT7" i="14"/>
  <c r="BT7" i="9"/>
  <c r="BU4" i="9"/>
  <c r="BV4" i="13"/>
  <c r="BU7" i="13"/>
  <c r="BV7" i="1" l="1"/>
  <c r="BV5" i="1"/>
  <c r="BV6" i="1"/>
  <c r="BW4" i="1"/>
  <c r="BU7" i="11"/>
  <c r="BV4" i="11"/>
  <c r="BU7" i="9"/>
  <c r="BV4" i="9"/>
  <c r="BU7" i="4"/>
  <c r="BV4" i="4"/>
  <c r="BU7" i="12"/>
  <c r="BV4" i="12"/>
  <c r="BI7" i="7"/>
  <c r="BJ4" i="7"/>
  <c r="BV6" i="13"/>
  <c r="BV7" i="13"/>
  <c r="BW4" i="13"/>
  <c r="BV5" i="13"/>
  <c r="BU7" i="14"/>
  <c r="BV4" i="14"/>
  <c r="BV4" i="8"/>
  <c r="BU7" i="8"/>
  <c r="BM7" i="10"/>
  <c r="BN4" i="10"/>
  <c r="BW4" i="5"/>
  <c r="BV7" i="5"/>
  <c r="BV5" i="5"/>
  <c r="BV6" i="5"/>
  <c r="BU7" i="6"/>
  <c r="BV4" i="6"/>
  <c r="BW7" i="5" l="1"/>
  <c r="BX4" i="5"/>
  <c r="BV5" i="8"/>
  <c r="BV6" i="8"/>
  <c r="BV7" i="8"/>
  <c r="BW4" i="8"/>
  <c r="BW7" i="13"/>
  <c r="BX4" i="13"/>
  <c r="BN7" i="10"/>
  <c r="BO4" i="10"/>
  <c r="BV6" i="14"/>
  <c r="BV7" i="14"/>
  <c r="BV5" i="14"/>
  <c r="BW4" i="14"/>
  <c r="BV6" i="12"/>
  <c r="BW4" i="12"/>
  <c r="BV7" i="12"/>
  <c r="BV5" i="12"/>
  <c r="BW4" i="9"/>
  <c r="BV6" i="9"/>
  <c r="BV7" i="9"/>
  <c r="BV5" i="9"/>
  <c r="BX4" i="1"/>
  <c r="BW7" i="1"/>
  <c r="BJ7" i="7"/>
  <c r="BK4" i="7"/>
  <c r="BV6" i="4"/>
  <c r="BW4" i="4"/>
  <c r="BV7" i="4"/>
  <c r="BV5" i="4"/>
  <c r="BV7" i="11"/>
  <c r="BV5" i="11"/>
  <c r="BV6" i="11"/>
  <c r="BW4" i="11"/>
  <c r="BV7" i="6"/>
  <c r="BV5" i="6"/>
  <c r="BV6" i="6"/>
  <c r="BW4" i="6"/>
  <c r="BX4" i="4" l="1"/>
  <c r="BW7" i="4"/>
  <c r="BW7" i="12"/>
  <c r="BX4" i="12"/>
  <c r="BX7" i="13"/>
  <c r="BY4" i="13"/>
  <c r="BX4" i="6"/>
  <c r="BW7" i="6"/>
  <c r="BY4" i="1"/>
  <c r="BX7" i="1"/>
  <c r="BX4" i="9"/>
  <c r="BW7" i="9"/>
  <c r="BW7" i="11"/>
  <c r="BX4" i="11"/>
  <c r="BK7" i="7"/>
  <c r="BL4" i="7"/>
  <c r="BX4" i="14"/>
  <c r="BW7" i="14"/>
  <c r="BP4" i="10"/>
  <c r="BO7" i="10"/>
  <c r="BO5" i="10"/>
  <c r="BO6" i="10"/>
  <c r="BW7" i="8"/>
  <c r="BX4" i="8"/>
  <c r="BX7" i="5"/>
  <c r="BY4" i="5"/>
  <c r="BL7" i="7" l="1"/>
  <c r="BM4" i="7"/>
  <c r="BX7" i="12"/>
  <c r="BY4" i="12"/>
  <c r="BX7" i="8"/>
  <c r="BY4" i="8"/>
  <c r="BQ4" i="10"/>
  <c r="BP7" i="10"/>
  <c r="BX7" i="9"/>
  <c r="BY4" i="9"/>
  <c r="BY4" i="6"/>
  <c r="BX7" i="6"/>
  <c r="BZ4" i="5"/>
  <c r="BY7" i="5"/>
  <c r="BX7" i="11"/>
  <c r="BY4" i="11"/>
  <c r="BZ4" i="13"/>
  <c r="BY7" i="13"/>
  <c r="BY4" i="14"/>
  <c r="BX7" i="14"/>
  <c r="BY7" i="1"/>
  <c r="BZ4" i="1"/>
  <c r="BX7" i="4"/>
  <c r="BY4" i="4"/>
  <c r="BY7" i="11" l="1"/>
  <c r="BZ4" i="11"/>
  <c r="BY7" i="12"/>
  <c r="BZ4" i="12"/>
  <c r="BY7" i="14"/>
  <c r="BZ4" i="14"/>
  <c r="BY7" i="6"/>
  <c r="BZ4" i="6"/>
  <c r="BQ7" i="10"/>
  <c r="BR4" i="10"/>
  <c r="BY7" i="4"/>
  <c r="BZ4" i="4"/>
  <c r="BZ7" i="1"/>
  <c r="CA4" i="1"/>
  <c r="BY7" i="9"/>
  <c r="BZ4" i="9"/>
  <c r="BZ4" i="8"/>
  <c r="BY7" i="8"/>
  <c r="BM7" i="7"/>
  <c r="BN4" i="7"/>
  <c r="CA4" i="13"/>
  <c r="BZ7" i="13"/>
  <c r="CA4" i="5"/>
  <c r="BZ7" i="5"/>
  <c r="CA7" i="5" l="1"/>
  <c r="CB4" i="5"/>
  <c r="CA7" i="13"/>
  <c r="CB4" i="13"/>
  <c r="BZ7" i="8"/>
  <c r="CA4" i="8"/>
  <c r="BO4" i="7"/>
  <c r="BN7" i="7"/>
  <c r="CA4" i="9"/>
  <c r="BZ7" i="9"/>
  <c r="CA4" i="4"/>
  <c r="BZ7" i="4"/>
  <c r="BZ7" i="6"/>
  <c r="CA4" i="6"/>
  <c r="CA4" i="12"/>
  <c r="BZ7" i="12"/>
  <c r="CB4" i="1"/>
  <c r="CA7" i="1"/>
  <c r="BR7" i="10"/>
  <c r="BS4" i="10"/>
  <c r="BZ7" i="14"/>
  <c r="CA4" i="14"/>
  <c r="BZ7" i="11"/>
  <c r="CA4" i="11"/>
  <c r="CA7" i="11" l="1"/>
  <c r="CB4" i="11"/>
  <c r="BS7" i="10"/>
  <c r="BT4" i="10"/>
  <c r="CB7" i="13"/>
  <c r="CC4" i="13"/>
  <c r="CB4" i="9"/>
  <c r="CA7" i="9"/>
  <c r="CA7" i="12"/>
  <c r="CB4" i="12"/>
  <c r="CB4" i="4"/>
  <c r="CA7" i="4"/>
  <c r="BO5" i="7"/>
  <c r="BO7" i="7"/>
  <c r="BO6" i="7"/>
  <c r="BP4" i="7"/>
  <c r="CB4" i="14"/>
  <c r="CA7" i="14"/>
  <c r="CA7" i="6"/>
  <c r="CB4" i="6"/>
  <c r="CA7" i="8"/>
  <c r="CB4" i="8"/>
  <c r="CB7" i="5"/>
  <c r="CC4" i="5"/>
  <c r="CC4" i="1"/>
  <c r="CB7" i="1"/>
  <c r="CC5" i="5" l="1"/>
  <c r="CD4" i="5"/>
  <c r="CC7" i="5"/>
  <c r="CC6" i="5"/>
  <c r="CC4" i="6"/>
  <c r="CB7" i="6"/>
  <c r="BP7" i="7"/>
  <c r="BQ4" i="7"/>
  <c r="BU4" i="10"/>
  <c r="BT7" i="10"/>
  <c r="CB7" i="4"/>
  <c r="CC4" i="4"/>
  <c r="CB7" i="9"/>
  <c r="CC4" i="9"/>
  <c r="CC4" i="8"/>
  <c r="CB7" i="8"/>
  <c r="CB7" i="12"/>
  <c r="CC4" i="12"/>
  <c r="CC5" i="13"/>
  <c r="CC7" i="13"/>
  <c r="CD4" i="13"/>
  <c r="CC6" i="13"/>
  <c r="CC4" i="11"/>
  <c r="CB7" i="11"/>
  <c r="CC6" i="1"/>
  <c r="CC7" i="1"/>
  <c r="CC5" i="1"/>
  <c r="CD4" i="1"/>
  <c r="CC4" i="14"/>
  <c r="CB7" i="14"/>
  <c r="CC7" i="14" l="1"/>
  <c r="CC6" i="14"/>
  <c r="CC5" i="14"/>
  <c r="CD4" i="14"/>
  <c r="CE4" i="13"/>
  <c r="CD7" i="13"/>
  <c r="BU7" i="10"/>
  <c r="BV4" i="10"/>
  <c r="CC6" i="6"/>
  <c r="CD4" i="6"/>
  <c r="CC7" i="6"/>
  <c r="CC5" i="6"/>
  <c r="CD7" i="1"/>
  <c r="CE4" i="1"/>
  <c r="CC7" i="4"/>
  <c r="CC5" i="4"/>
  <c r="CD4" i="4"/>
  <c r="CC6" i="4"/>
  <c r="BQ7" i="7"/>
  <c r="BR4" i="7"/>
  <c r="CC5" i="11"/>
  <c r="CC6" i="11"/>
  <c r="CC7" i="11"/>
  <c r="CD4" i="11"/>
  <c r="CC5" i="8"/>
  <c r="CD4" i="8"/>
  <c r="CC7" i="8"/>
  <c r="CC6" i="8"/>
  <c r="CC5" i="12"/>
  <c r="CC7" i="12"/>
  <c r="CC6" i="12"/>
  <c r="CD4" i="12"/>
  <c r="CC7" i="9"/>
  <c r="CC6" i="9"/>
  <c r="CC5" i="9"/>
  <c r="CD4" i="9"/>
  <c r="CE4" i="5"/>
  <c r="CD7" i="5"/>
  <c r="CE7" i="5" l="1"/>
  <c r="CF4" i="5"/>
  <c r="CE4" i="4"/>
  <c r="CD7" i="4"/>
  <c r="CE4" i="9"/>
  <c r="CD7" i="9"/>
  <c r="CE4" i="12"/>
  <c r="CD7" i="12"/>
  <c r="CD7" i="11"/>
  <c r="CE4" i="11"/>
  <c r="BS4" i="7"/>
  <c r="BR7" i="7"/>
  <c r="BV7" i="10"/>
  <c r="BV5" i="10"/>
  <c r="BV6" i="10"/>
  <c r="BW4" i="10"/>
  <c r="CD7" i="14"/>
  <c r="CE4" i="14"/>
  <c r="CD7" i="8"/>
  <c r="CE4" i="8"/>
  <c r="CF4" i="1"/>
  <c r="CE7" i="1"/>
  <c r="CD7" i="6"/>
  <c r="CE4" i="6"/>
  <c r="CE7" i="13"/>
  <c r="CF4" i="13"/>
  <c r="CG4" i="13" l="1"/>
  <c r="CF7" i="13"/>
  <c r="CF4" i="9"/>
  <c r="CE7" i="9"/>
  <c r="CE7" i="8"/>
  <c r="CF4" i="8"/>
  <c r="BX4" i="10"/>
  <c r="BW7" i="10"/>
  <c r="CF4" i="14"/>
  <c r="CE7" i="14"/>
  <c r="CG4" i="1"/>
  <c r="CF7" i="1"/>
  <c r="CE7" i="6"/>
  <c r="CF4" i="6"/>
  <c r="BS7" i="7"/>
  <c r="BT4" i="7"/>
  <c r="CE7" i="12"/>
  <c r="CF4" i="12"/>
  <c r="CF4" i="4"/>
  <c r="CE7" i="4"/>
  <c r="CE7" i="11"/>
  <c r="CF4" i="11"/>
  <c r="CF7" i="5"/>
  <c r="CG4" i="5"/>
  <c r="CF7" i="12" l="1"/>
  <c r="CG4" i="12"/>
  <c r="CG4" i="6"/>
  <c r="CF7" i="6"/>
  <c r="CF7" i="8"/>
  <c r="CG4" i="8"/>
  <c r="BT7" i="7"/>
  <c r="BU4" i="7"/>
  <c r="CF7" i="11"/>
  <c r="CG4" i="11"/>
  <c r="CG7" i="5"/>
  <c r="CH4" i="5"/>
  <c r="CF7" i="4"/>
  <c r="CG4" i="4"/>
  <c r="CG7" i="1"/>
  <c r="CH4" i="1"/>
  <c r="BY4" i="10"/>
  <c r="BX7" i="10"/>
  <c r="CF7" i="9"/>
  <c r="CG4" i="9"/>
  <c r="CG4" i="14"/>
  <c r="CF7" i="14"/>
  <c r="CH4" i="13"/>
  <c r="CG7" i="13"/>
  <c r="CG7" i="14" l="1"/>
  <c r="CH4" i="14"/>
  <c r="CG7" i="9"/>
  <c r="CH4" i="9"/>
  <c r="CH7" i="1"/>
  <c r="CI4" i="1"/>
  <c r="CI4" i="5"/>
  <c r="CH7" i="5"/>
  <c r="BU7" i="7"/>
  <c r="BV4" i="7"/>
  <c r="CH7" i="13"/>
  <c r="CI4" i="13"/>
  <c r="CG7" i="6"/>
  <c r="CH4" i="6"/>
  <c r="CG7" i="4"/>
  <c r="CH4" i="4"/>
  <c r="CG7" i="11"/>
  <c r="CH4" i="11"/>
  <c r="CH4" i="8"/>
  <c r="CG7" i="8"/>
  <c r="CG7" i="12"/>
  <c r="CH4" i="12"/>
  <c r="BY7" i="10"/>
  <c r="BZ4" i="10"/>
  <c r="BZ7" i="10" l="1"/>
  <c r="CA4" i="10"/>
  <c r="CI4" i="4"/>
  <c r="CH7" i="4"/>
  <c r="CI7" i="13"/>
  <c r="CJ4" i="13"/>
  <c r="CI4" i="9"/>
  <c r="CH7" i="9"/>
  <c r="CH7" i="8"/>
  <c r="CI4" i="8"/>
  <c r="CI7" i="5"/>
  <c r="CJ4" i="5"/>
  <c r="CI4" i="12"/>
  <c r="CH7" i="12"/>
  <c r="CH7" i="11"/>
  <c r="CI4" i="11"/>
  <c r="CH7" i="6"/>
  <c r="CI4" i="6"/>
  <c r="BV6" i="7"/>
  <c r="BV5" i="7"/>
  <c r="BV7" i="7"/>
  <c r="BW4" i="7"/>
  <c r="CJ4" i="1"/>
  <c r="CI7" i="1"/>
  <c r="CH7" i="14"/>
  <c r="CI4" i="14"/>
  <c r="BW7" i="7" l="1"/>
  <c r="BX4" i="7"/>
  <c r="CI7" i="11"/>
  <c r="CJ4" i="11"/>
  <c r="CJ7" i="5"/>
  <c r="CJ5" i="5"/>
  <c r="CJ6" i="5"/>
  <c r="CK4" i="5"/>
  <c r="CJ4" i="14"/>
  <c r="CI7" i="14"/>
  <c r="CK4" i="1"/>
  <c r="CJ7" i="1"/>
  <c r="CJ5" i="1"/>
  <c r="CJ6" i="1"/>
  <c r="CJ4" i="9"/>
  <c r="CI7" i="9"/>
  <c r="CJ4" i="4"/>
  <c r="CI7" i="4"/>
  <c r="CI7" i="6"/>
  <c r="CJ4" i="6"/>
  <c r="CI7" i="8"/>
  <c r="CJ4" i="8"/>
  <c r="CJ6" i="13"/>
  <c r="CJ5" i="13"/>
  <c r="CK4" i="13"/>
  <c r="CJ7" i="13"/>
  <c r="CA7" i="10"/>
  <c r="CB4" i="10"/>
  <c r="CI7" i="12"/>
  <c r="CJ4" i="12"/>
  <c r="CJ6" i="12" l="1"/>
  <c r="CJ7" i="12"/>
  <c r="CJ5" i="12"/>
  <c r="CK4" i="12"/>
  <c r="CJ6" i="8"/>
  <c r="CK4" i="8"/>
  <c r="CJ5" i="8"/>
  <c r="CJ7" i="8"/>
  <c r="CJ7" i="4"/>
  <c r="CJ5" i="4"/>
  <c r="CJ6" i="4"/>
  <c r="CK4" i="4"/>
  <c r="CK4" i="14"/>
  <c r="CJ7" i="14"/>
  <c r="CJ6" i="14"/>
  <c r="CJ5" i="14"/>
  <c r="CK4" i="6"/>
  <c r="CJ5" i="6"/>
  <c r="CJ7" i="6"/>
  <c r="CJ6" i="6"/>
  <c r="CL4" i="5"/>
  <c r="CK7" i="5"/>
  <c r="CJ6" i="11"/>
  <c r="CK4" i="11"/>
  <c r="CJ7" i="11"/>
  <c r="CJ5" i="11"/>
  <c r="CC4" i="10"/>
  <c r="CB7" i="10"/>
  <c r="CJ7" i="9"/>
  <c r="CJ5" i="9"/>
  <c r="CJ6" i="9"/>
  <c r="CK4" i="9"/>
  <c r="CK7" i="1"/>
  <c r="CL4" i="1"/>
  <c r="BX7" i="7"/>
  <c r="BY4" i="7"/>
  <c r="CL4" i="13"/>
  <c r="CK7" i="13"/>
  <c r="BY7" i="7" l="1"/>
  <c r="BZ4" i="7"/>
  <c r="CK7" i="9"/>
  <c r="CL4" i="9"/>
  <c r="CK7" i="11"/>
  <c r="CL4" i="11"/>
  <c r="CK7" i="4"/>
  <c r="CL4" i="4"/>
  <c r="CK7" i="12"/>
  <c r="CL4" i="12"/>
  <c r="CC6" i="10"/>
  <c r="CC7" i="10"/>
  <c r="CD4" i="10"/>
  <c r="CC5" i="10"/>
  <c r="CL7" i="1"/>
  <c r="CM4" i="1"/>
  <c r="CL4" i="8"/>
  <c r="CK7" i="8"/>
  <c r="CL7" i="13"/>
  <c r="CM4" i="13"/>
  <c r="CM4" i="5"/>
  <c r="CL7" i="5"/>
  <c r="CK7" i="6"/>
  <c r="CL4" i="6"/>
  <c r="CK7" i="14"/>
  <c r="CL4" i="14"/>
  <c r="CM7" i="5" l="1"/>
  <c r="CN4" i="5"/>
  <c r="CD7" i="10"/>
  <c r="CE4" i="10"/>
  <c r="CL7" i="6"/>
  <c r="CM4" i="6"/>
  <c r="CM7" i="13"/>
  <c r="CN4" i="13"/>
  <c r="CN4" i="1"/>
  <c r="CM7" i="1"/>
  <c r="CM4" i="4"/>
  <c r="CL7" i="4"/>
  <c r="CM4" i="9"/>
  <c r="CL7" i="9"/>
  <c r="CL7" i="14"/>
  <c r="CM4" i="14"/>
  <c r="CM4" i="12"/>
  <c r="CL7" i="12"/>
  <c r="CL7" i="11"/>
  <c r="CM4" i="11"/>
  <c r="BZ7" i="7"/>
  <c r="CA4" i="7"/>
  <c r="CL7" i="8"/>
  <c r="CM4" i="8"/>
  <c r="CA7" i="7" l="1"/>
  <c r="CB4" i="7"/>
  <c r="CM7" i="12"/>
  <c r="CN4" i="12"/>
  <c r="CN4" i="9"/>
  <c r="CM7" i="9"/>
  <c r="CO4" i="1"/>
  <c r="CN7" i="1"/>
  <c r="CM7" i="8"/>
  <c r="CN4" i="8"/>
  <c r="CM7" i="11"/>
  <c r="CN4" i="11"/>
  <c r="CN4" i="14"/>
  <c r="CM7" i="14"/>
  <c r="CN7" i="13"/>
  <c r="CO4" i="13"/>
  <c r="CF4" i="10"/>
  <c r="CE7" i="10"/>
  <c r="CN4" i="4"/>
  <c r="CM7" i="4"/>
  <c r="CM7" i="6"/>
  <c r="CN4" i="6"/>
  <c r="CN7" i="5"/>
  <c r="CO4" i="5"/>
  <c r="CO4" i="6" l="1"/>
  <c r="CN7" i="6"/>
  <c r="CN7" i="9"/>
  <c r="CO4" i="9"/>
  <c r="CP4" i="5"/>
  <c r="CO7" i="5"/>
  <c r="CP4" i="13"/>
  <c r="CO7" i="13"/>
  <c r="CN7" i="11"/>
  <c r="CO4" i="11"/>
  <c r="CN7" i="12"/>
  <c r="CO4" i="12"/>
  <c r="CN7" i="8"/>
  <c r="CO4" i="8"/>
  <c r="CO4" i="14"/>
  <c r="CN7" i="14"/>
  <c r="CN7" i="4"/>
  <c r="CO4" i="4"/>
  <c r="CO7" i="1"/>
  <c r="CP4" i="1"/>
  <c r="CC4" i="7"/>
  <c r="CB7" i="7"/>
  <c r="CG4" i="10"/>
  <c r="CF7" i="10"/>
  <c r="CP4" i="8" l="1"/>
  <c r="CO7" i="8"/>
  <c r="CC7" i="7"/>
  <c r="CD4" i="7"/>
  <c r="CC5" i="7"/>
  <c r="CC6" i="7"/>
  <c r="CP7" i="1"/>
  <c r="CQ4" i="1"/>
  <c r="CO7" i="12"/>
  <c r="CP4" i="12"/>
  <c r="CO7" i="9"/>
  <c r="CP4" i="9"/>
  <c r="CO7" i="4"/>
  <c r="CP4" i="4"/>
  <c r="CO7" i="11"/>
  <c r="CP4" i="11"/>
  <c r="CG7" i="10"/>
  <c r="CH4" i="10"/>
  <c r="CO7" i="14"/>
  <c r="CP4" i="14"/>
  <c r="CP7" i="13"/>
  <c r="CQ4" i="13"/>
  <c r="CQ4" i="5"/>
  <c r="CP7" i="5"/>
  <c r="CP4" i="6"/>
  <c r="CO7" i="6"/>
  <c r="CP7" i="6" l="1"/>
  <c r="CQ4" i="6"/>
  <c r="CP7" i="14"/>
  <c r="CQ4" i="14"/>
  <c r="CP7" i="11"/>
  <c r="CQ4" i="11"/>
  <c r="CQ4" i="9"/>
  <c r="CP7" i="9"/>
  <c r="CQ5" i="1"/>
  <c r="CR4" i="1"/>
  <c r="CQ6" i="1"/>
  <c r="CQ7" i="1"/>
  <c r="CE4" i="7"/>
  <c r="CD7" i="7"/>
  <c r="CQ6" i="5"/>
  <c r="CQ7" i="5"/>
  <c r="CR4" i="5"/>
  <c r="CQ5" i="5"/>
  <c r="CQ7" i="13"/>
  <c r="CQ5" i="13"/>
  <c r="CR4" i="13"/>
  <c r="CQ6" i="13"/>
  <c r="CH7" i="10"/>
  <c r="CI4" i="10"/>
  <c r="CQ4" i="4"/>
  <c r="CP7" i="4"/>
  <c r="CQ4" i="12"/>
  <c r="CP7" i="12"/>
  <c r="CP7" i="8"/>
  <c r="CQ4" i="8"/>
  <c r="CQ5" i="14" l="1"/>
  <c r="CR4" i="14"/>
  <c r="CQ7" i="14"/>
  <c r="CQ6" i="14"/>
  <c r="CI7" i="10"/>
  <c r="CJ4" i="10"/>
  <c r="CQ7" i="12"/>
  <c r="CQ5" i="12"/>
  <c r="CR4" i="12"/>
  <c r="CQ6" i="12"/>
  <c r="CQ6" i="9"/>
  <c r="CQ5" i="9"/>
  <c r="CR4" i="9"/>
  <c r="CQ7" i="9"/>
  <c r="CS4" i="1"/>
  <c r="CR7" i="1"/>
  <c r="CQ7" i="11"/>
  <c r="CQ5" i="11"/>
  <c r="CR4" i="11"/>
  <c r="CQ6" i="11"/>
  <c r="CQ7" i="6"/>
  <c r="CQ5" i="6"/>
  <c r="CR4" i="6"/>
  <c r="CQ6" i="6"/>
  <c r="CQ7" i="8"/>
  <c r="CQ6" i="8"/>
  <c r="CQ5" i="8"/>
  <c r="CR4" i="8"/>
  <c r="CQ5" i="4"/>
  <c r="CR4" i="4"/>
  <c r="CQ6" i="4"/>
  <c r="CQ7" i="4"/>
  <c r="CR7" i="13"/>
  <c r="CS4" i="13"/>
  <c r="CR7" i="5"/>
  <c r="CS4" i="5"/>
  <c r="CE7" i="7"/>
  <c r="CF4" i="7"/>
  <c r="CS7" i="5" l="1"/>
  <c r="CT4" i="5"/>
  <c r="CS4" i="8"/>
  <c r="CR7" i="8"/>
  <c r="CS4" i="6"/>
  <c r="CR7" i="6"/>
  <c r="CS4" i="11"/>
  <c r="CR7" i="11"/>
  <c r="CS7" i="1"/>
  <c r="CT4" i="1"/>
  <c r="CF7" i="7"/>
  <c r="CG4" i="7"/>
  <c r="CS7" i="13"/>
  <c r="CT4" i="13"/>
  <c r="CR7" i="4"/>
  <c r="CS4" i="4"/>
  <c r="CK4" i="10"/>
  <c r="CJ7" i="10"/>
  <c r="CJ6" i="10"/>
  <c r="CJ5" i="10"/>
  <c r="CS4" i="14"/>
  <c r="CR7" i="14"/>
  <c r="CR7" i="9"/>
  <c r="CS4" i="9"/>
  <c r="CR7" i="12"/>
  <c r="CS4" i="12"/>
  <c r="CS7" i="14" l="1"/>
  <c r="CT4" i="14"/>
  <c r="CK7" i="10"/>
  <c r="CL4" i="10"/>
  <c r="CS7" i="4"/>
  <c r="CT4" i="4"/>
  <c r="CG7" i="7"/>
  <c r="CH4" i="7"/>
  <c r="CS7" i="9"/>
  <c r="CT4" i="9"/>
  <c r="CS7" i="11"/>
  <c r="CT4" i="11"/>
  <c r="CT4" i="8"/>
  <c r="CS7" i="8"/>
  <c r="CT7" i="13"/>
  <c r="CU4" i="13"/>
  <c r="CT7" i="1"/>
  <c r="CU4" i="1"/>
  <c r="CU4" i="5"/>
  <c r="CT7" i="5"/>
  <c r="CS7" i="12"/>
  <c r="CT4" i="12"/>
  <c r="CT4" i="6"/>
  <c r="CS7" i="6"/>
  <c r="CU7" i="13" l="1"/>
  <c r="CV4" i="13"/>
  <c r="CT7" i="11"/>
  <c r="CU4" i="11"/>
  <c r="CI4" i="7"/>
  <c r="CH7" i="7"/>
  <c r="CL7" i="10"/>
  <c r="CM4" i="10"/>
  <c r="CT7" i="6"/>
  <c r="CU4" i="6"/>
  <c r="CU7" i="5"/>
  <c r="CV4" i="5"/>
  <c r="CU4" i="12"/>
  <c r="CT7" i="12"/>
  <c r="CV4" i="1"/>
  <c r="CU7" i="1"/>
  <c r="CU4" i="9"/>
  <c r="CT7" i="9"/>
  <c r="CU4" i="4"/>
  <c r="CT7" i="4"/>
  <c r="CT7" i="14"/>
  <c r="CU4" i="14"/>
  <c r="CT7" i="8"/>
  <c r="CU4" i="8"/>
  <c r="CV4" i="14" l="1"/>
  <c r="CU7" i="14"/>
  <c r="CU7" i="8"/>
  <c r="CV4" i="8"/>
  <c r="CV7" i="5"/>
  <c r="CW4" i="5"/>
  <c r="CN4" i="10"/>
  <c r="CM7" i="10"/>
  <c r="CU7" i="11"/>
  <c r="CV4" i="11"/>
  <c r="CV4" i="4"/>
  <c r="CU7" i="4"/>
  <c r="CW4" i="1"/>
  <c r="CV7" i="1"/>
  <c r="CU7" i="6"/>
  <c r="CV4" i="6"/>
  <c r="CW4" i="13"/>
  <c r="CV7" i="13"/>
  <c r="CV4" i="9"/>
  <c r="CU7" i="9"/>
  <c r="CU7" i="12"/>
  <c r="CV4" i="12"/>
  <c r="CI7" i="7"/>
  <c r="CJ4" i="7"/>
  <c r="CW4" i="6" l="1"/>
  <c r="CV7" i="6"/>
  <c r="CV7" i="8"/>
  <c r="CW4" i="8"/>
  <c r="CV7" i="9"/>
  <c r="CW4" i="9"/>
  <c r="CV7" i="4"/>
  <c r="CW4" i="4"/>
  <c r="CO4" i="10"/>
  <c r="CN7" i="10"/>
  <c r="CW4" i="11"/>
  <c r="CV7" i="11"/>
  <c r="CW7" i="5"/>
  <c r="CX4" i="5"/>
  <c r="CJ7" i="7"/>
  <c r="CJ6" i="7"/>
  <c r="CK4" i="7"/>
  <c r="CJ5" i="7"/>
  <c r="CV7" i="12"/>
  <c r="CW4" i="12"/>
  <c r="CX4" i="13"/>
  <c r="CW7" i="13"/>
  <c r="CW7" i="1"/>
  <c r="CX4" i="1"/>
  <c r="CW4" i="14"/>
  <c r="CV7" i="14"/>
  <c r="CX7" i="1" l="1"/>
  <c r="CX5" i="1"/>
  <c r="CY4" i="1"/>
  <c r="CX6" i="1"/>
  <c r="CW7" i="12"/>
  <c r="CX4" i="12"/>
  <c r="CW7" i="4"/>
  <c r="CX4" i="4"/>
  <c r="CX4" i="8"/>
  <c r="CW7" i="8"/>
  <c r="CX4" i="11"/>
  <c r="CW7" i="11"/>
  <c r="CY4" i="5"/>
  <c r="CX6" i="5"/>
  <c r="CX7" i="5"/>
  <c r="CX5" i="5"/>
  <c r="CW7" i="9"/>
  <c r="CX4" i="9"/>
  <c r="CW7" i="14"/>
  <c r="CX4" i="14"/>
  <c r="CX7" i="13"/>
  <c r="CX6" i="13"/>
  <c r="CX5" i="13"/>
  <c r="CY4" i="13"/>
  <c r="CK7" i="7"/>
  <c r="CL4" i="7"/>
  <c r="CO7" i="10"/>
  <c r="CP4" i="10"/>
  <c r="CX4" i="6"/>
  <c r="CW7" i="6"/>
  <c r="CP7" i="10" l="1"/>
  <c r="CQ4" i="10"/>
  <c r="CY7" i="13"/>
  <c r="CZ4" i="13"/>
  <c r="CX6" i="14"/>
  <c r="CX7" i="14"/>
  <c r="CX5" i="14"/>
  <c r="CY4" i="14"/>
  <c r="CX6" i="4"/>
  <c r="CY4" i="4"/>
  <c r="CX7" i="4"/>
  <c r="CX5" i="4"/>
  <c r="CX7" i="11"/>
  <c r="CX5" i="11"/>
  <c r="CX6" i="11"/>
  <c r="CY4" i="11"/>
  <c r="CZ4" i="1"/>
  <c r="CY7" i="1"/>
  <c r="CL7" i="7"/>
  <c r="CM4" i="7"/>
  <c r="CY4" i="9"/>
  <c r="CX6" i="9"/>
  <c r="CX5" i="9"/>
  <c r="CX7" i="9"/>
  <c r="CX6" i="12"/>
  <c r="CY4" i="12"/>
  <c r="CX7" i="12"/>
  <c r="CX5" i="12"/>
  <c r="CX7" i="6"/>
  <c r="CX5" i="6"/>
  <c r="CY4" i="6"/>
  <c r="CX6" i="6"/>
  <c r="CY7" i="5"/>
  <c r="CZ4" i="5"/>
  <c r="CX7" i="8"/>
  <c r="CY4" i="8"/>
  <c r="CX6" i="8"/>
  <c r="CX5" i="8"/>
  <c r="CY7" i="8" l="1"/>
  <c r="CZ4" i="8"/>
  <c r="CN4" i="7"/>
  <c r="CM7" i="7"/>
  <c r="CY7" i="11"/>
  <c r="CZ4" i="11"/>
  <c r="CZ4" i="14"/>
  <c r="CY7" i="14"/>
  <c r="DA4" i="13"/>
  <c r="CZ7" i="13"/>
  <c r="CY7" i="6"/>
  <c r="CZ4" i="6"/>
  <c r="CY7" i="12"/>
  <c r="CZ4" i="12"/>
  <c r="CZ4" i="4"/>
  <c r="CY7" i="4"/>
  <c r="CQ5" i="10"/>
  <c r="CQ7" i="10"/>
  <c r="CQ6" i="10"/>
  <c r="CR4" i="10"/>
  <c r="CZ7" i="5"/>
  <c r="DA4" i="5"/>
  <c r="CZ4" i="9"/>
  <c r="CY7" i="9"/>
  <c r="DA4" i="1"/>
  <c r="CZ7" i="1"/>
  <c r="DA4" i="6" l="1"/>
  <c r="CZ7" i="6"/>
  <c r="CS4" i="10"/>
  <c r="CR7" i="10"/>
  <c r="CZ7" i="9"/>
  <c r="DA4" i="9"/>
  <c r="CZ7" i="4"/>
  <c r="DA4" i="4"/>
  <c r="DA4" i="14"/>
  <c r="CZ7" i="14"/>
  <c r="CN7" i="7"/>
  <c r="CO4" i="7"/>
  <c r="DB4" i="5"/>
  <c r="DA7" i="5"/>
  <c r="CZ7" i="12"/>
  <c r="DA4" i="12"/>
  <c r="DA4" i="11"/>
  <c r="CZ7" i="11"/>
  <c r="DA4" i="8"/>
  <c r="CZ7" i="8"/>
  <c r="DA7" i="1"/>
  <c r="DB4" i="1"/>
  <c r="DB4" i="13"/>
  <c r="DA7" i="13"/>
  <c r="DA7" i="12" l="1"/>
  <c r="DB4" i="12"/>
  <c r="CO7" i="7"/>
  <c r="CP4" i="7"/>
  <c r="DA7" i="4"/>
  <c r="DB4" i="4"/>
  <c r="DB4" i="8"/>
  <c r="DA7" i="8"/>
  <c r="CS7" i="10"/>
  <c r="CT4" i="10"/>
  <c r="DB7" i="1"/>
  <c r="DC4" i="1"/>
  <c r="DA7" i="9"/>
  <c r="DB4" i="9"/>
  <c r="DB7" i="13"/>
  <c r="DC4" i="13"/>
  <c r="DA7" i="11"/>
  <c r="DB4" i="11"/>
  <c r="DC4" i="5"/>
  <c r="DB7" i="5"/>
  <c r="DA7" i="14"/>
  <c r="DB4" i="14"/>
  <c r="DA7" i="6"/>
  <c r="DB4" i="6"/>
  <c r="DC7" i="13" l="1"/>
  <c r="DD4" i="13"/>
  <c r="DD4" i="1"/>
  <c r="DC7" i="1"/>
  <c r="CP7" i="7"/>
  <c r="CQ4" i="7"/>
  <c r="DB7" i="8"/>
  <c r="DC4" i="8"/>
  <c r="DB7" i="6"/>
  <c r="DC4" i="6"/>
  <c r="DC7" i="5"/>
  <c r="DD4" i="5"/>
  <c r="DB7" i="14"/>
  <c r="DC4" i="14"/>
  <c r="DB7" i="11"/>
  <c r="DC4" i="11"/>
  <c r="DC4" i="9"/>
  <c r="DB7" i="9"/>
  <c r="CT7" i="10"/>
  <c r="CU4" i="10"/>
  <c r="DC4" i="4"/>
  <c r="DB7" i="4"/>
  <c r="DC4" i="12"/>
  <c r="DB7" i="12"/>
  <c r="DD4" i="4" l="1"/>
  <c r="DC7" i="4"/>
  <c r="CV4" i="10"/>
  <c r="CU7" i="10"/>
  <c r="DC7" i="11"/>
  <c r="DD4" i="11"/>
  <c r="DD7" i="5"/>
  <c r="DE4" i="5"/>
  <c r="DC7" i="8"/>
  <c r="DD4" i="8"/>
  <c r="DC7" i="12"/>
  <c r="DD4" i="12"/>
  <c r="DE4" i="1"/>
  <c r="DD7" i="1"/>
  <c r="DD4" i="14"/>
  <c r="DC7" i="14"/>
  <c r="DC7" i="6"/>
  <c r="DD4" i="6"/>
  <c r="CQ5" i="7"/>
  <c r="CQ7" i="7"/>
  <c r="CQ6" i="7"/>
  <c r="CR4" i="7"/>
  <c r="DD7" i="13"/>
  <c r="DE4" i="13"/>
  <c r="DD4" i="9"/>
  <c r="DC7" i="9"/>
  <c r="DE5" i="13" l="1"/>
  <c r="DE6" i="13"/>
  <c r="DF4" i="13"/>
  <c r="DE7" i="13"/>
  <c r="DD7" i="12"/>
  <c r="DE4" i="12"/>
  <c r="DF4" i="5"/>
  <c r="DE7" i="5"/>
  <c r="DE5" i="5"/>
  <c r="DE6" i="5"/>
  <c r="DE4" i="14"/>
  <c r="DD7" i="14"/>
  <c r="CW4" i="10"/>
  <c r="CV7" i="10"/>
  <c r="CR7" i="7"/>
  <c r="CS4" i="7"/>
  <c r="DE4" i="6"/>
  <c r="DD7" i="6"/>
  <c r="DD7" i="8"/>
  <c r="DE4" i="8"/>
  <c r="DE4" i="11"/>
  <c r="DD7" i="11"/>
  <c r="DD7" i="9"/>
  <c r="DE4" i="9"/>
  <c r="DE6" i="1"/>
  <c r="DE7" i="1"/>
  <c r="DE5" i="1"/>
  <c r="DF4" i="1"/>
  <c r="DD7" i="4"/>
  <c r="DE4" i="4"/>
  <c r="DE7" i="4" l="1"/>
  <c r="DE5" i="4"/>
  <c r="DF4" i="4"/>
  <c r="DE6" i="4"/>
  <c r="DF7" i="1"/>
  <c r="DG4" i="1"/>
  <c r="DE7" i="9"/>
  <c r="DE5" i="9"/>
  <c r="DF4" i="9"/>
  <c r="DE6" i="9"/>
  <c r="DE5" i="8"/>
  <c r="DF4" i="8"/>
  <c r="DE6" i="8"/>
  <c r="DE7" i="8"/>
  <c r="CS7" i="7"/>
  <c r="CT4" i="7"/>
  <c r="DE6" i="6"/>
  <c r="DE5" i="6"/>
  <c r="DE7" i="6"/>
  <c r="DF4" i="6"/>
  <c r="DE7" i="14"/>
  <c r="DE6" i="14"/>
  <c r="DE5" i="14"/>
  <c r="DF4" i="14"/>
  <c r="DG4" i="5"/>
  <c r="DF7" i="5"/>
  <c r="DG4" i="13"/>
  <c r="DF7" i="13"/>
  <c r="DE5" i="12"/>
  <c r="DE7" i="12"/>
  <c r="DF4" i="12"/>
  <c r="DE6" i="12"/>
  <c r="DE5" i="11"/>
  <c r="DE6" i="11"/>
  <c r="DE7" i="11"/>
  <c r="DF4" i="11"/>
  <c r="CW7" i="10"/>
  <c r="CX4" i="10"/>
  <c r="CX7" i="10" l="1"/>
  <c r="CX5" i="10"/>
  <c r="CY4" i="10"/>
  <c r="CX6" i="10"/>
  <c r="DG7" i="5"/>
  <c r="DH4" i="5"/>
  <c r="DG4" i="9"/>
  <c r="DF7" i="9"/>
  <c r="DF7" i="11"/>
  <c r="DG4" i="11"/>
  <c r="DF7" i="14"/>
  <c r="DG4" i="14"/>
  <c r="DF7" i="6"/>
  <c r="DG4" i="6"/>
  <c r="CU4" i="7"/>
  <c r="CT7" i="7"/>
  <c r="DF7" i="8"/>
  <c r="DG4" i="8"/>
  <c r="DG4" i="12"/>
  <c r="DF7" i="12"/>
  <c r="DG7" i="13"/>
  <c r="DH4" i="13"/>
  <c r="DG4" i="4"/>
  <c r="DF7" i="4"/>
  <c r="DH4" i="1"/>
  <c r="DG7" i="1"/>
  <c r="DH7" i="13" l="1"/>
  <c r="DI4" i="13"/>
  <c r="DI4" i="1"/>
  <c r="DH7" i="1"/>
  <c r="DH4" i="14"/>
  <c r="DG7" i="14"/>
  <c r="DG7" i="6"/>
  <c r="DH4" i="6"/>
  <c r="DH4" i="4"/>
  <c r="DG7" i="4"/>
  <c r="DG7" i="12"/>
  <c r="DH4" i="12"/>
  <c r="CU7" i="7"/>
  <c r="CV4" i="7"/>
  <c r="DH4" i="9"/>
  <c r="DG7" i="9"/>
  <c r="CY7" i="10"/>
  <c r="CZ4" i="10"/>
  <c r="DG7" i="8"/>
  <c r="DH4" i="8"/>
  <c r="DG7" i="11"/>
  <c r="DH4" i="11"/>
  <c r="DH7" i="5"/>
  <c r="DI4" i="5"/>
  <c r="DI4" i="11" l="1"/>
  <c r="DH7" i="11"/>
  <c r="DA4" i="10"/>
  <c r="CZ7" i="10"/>
  <c r="CV7" i="7"/>
  <c r="CW4" i="7"/>
  <c r="DH7" i="4"/>
  <c r="DI4" i="4"/>
  <c r="DI4" i="14"/>
  <c r="DH7" i="14"/>
  <c r="DJ4" i="5"/>
  <c r="DI7" i="5"/>
  <c r="DI4" i="8"/>
  <c r="DH7" i="8"/>
  <c r="DH7" i="12"/>
  <c r="DI4" i="12"/>
  <c r="DI4" i="6"/>
  <c r="DH7" i="6"/>
  <c r="DH7" i="9"/>
  <c r="DI4" i="9"/>
  <c r="DI7" i="1"/>
  <c r="DJ4" i="1"/>
  <c r="DI7" i="13"/>
  <c r="DJ4" i="13"/>
  <c r="DJ7" i="1" l="1"/>
  <c r="DK4" i="1"/>
  <c r="DJ4" i="8"/>
  <c r="DI7" i="8"/>
  <c r="DK4" i="13"/>
  <c r="DJ7" i="13"/>
  <c r="DI7" i="9"/>
  <c r="DJ4" i="9"/>
  <c r="DI7" i="12"/>
  <c r="DJ4" i="12"/>
  <c r="DI7" i="4"/>
  <c r="DJ4" i="4"/>
  <c r="CW7" i="7"/>
  <c r="CX4" i="7"/>
  <c r="DK4" i="5"/>
  <c r="DJ7" i="5"/>
  <c r="DA7" i="10"/>
  <c r="DB4" i="10"/>
  <c r="DJ4" i="6"/>
  <c r="DI7" i="6"/>
  <c r="DI7" i="14"/>
  <c r="DJ4" i="14"/>
  <c r="DI7" i="11"/>
  <c r="DJ4" i="11"/>
  <c r="DB7" i="10" l="1"/>
  <c r="DC4" i="10"/>
  <c r="CX6" i="7"/>
  <c r="CY4" i="7"/>
  <c r="CX5" i="7"/>
  <c r="CX7" i="7"/>
  <c r="DK7" i="13"/>
  <c r="DL4" i="13"/>
  <c r="DJ7" i="11"/>
  <c r="DK4" i="11"/>
  <c r="DK4" i="4"/>
  <c r="DJ7" i="4"/>
  <c r="DK4" i="9"/>
  <c r="DJ7" i="9"/>
  <c r="DJ7" i="6"/>
  <c r="DK4" i="6"/>
  <c r="DK7" i="5"/>
  <c r="DL4" i="5"/>
  <c r="DJ7" i="8"/>
  <c r="DK4" i="8"/>
  <c r="DJ7" i="14"/>
  <c r="DK4" i="14"/>
  <c r="DK4" i="12"/>
  <c r="DJ7" i="12"/>
  <c r="DL4" i="1"/>
  <c r="DK7" i="1"/>
  <c r="DL4" i="14" l="1"/>
  <c r="DK7" i="14"/>
  <c r="DK7" i="8"/>
  <c r="DL4" i="8"/>
  <c r="DK7" i="6"/>
  <c r="DL4" i="6"/>
  <c r="DL6" i="13"/>
  <c r="DM4" i="13"/>
  <c r="DL7" i="13"/>
  <c r="DL5" i="13"/>
  <c r="CY7" i="7"/>
  <c r="CZ4" i="7"/>
  <c r="DL7" i="5"/>
  <c r="DL5" i="5"/>
  <c r="DM4" i="5"/>
  <c r="DL6" i="5"/>
  <c r="DK7" i="12"/>
  <c r="DL4" i="12"/>
  <c r="DL4" i="4"/>
  <c r="DK7" i="4"/>
  <c r="DK7" i="11"/>
  <c r="DL4" i="11"/>
  <c r="DD4" i="10"/>
  <c r="DC7" i="10"/>
  <c r="DM4" i="1"/>
  <c r="DL7" i="1"/>
  <c r="DL5" i="1"/>
  <c r="DL6" i="1"/>
  <c r="DL4" i="9"/>
  <c r="DK7" i="9"/>
  <c r="DL7" i="9" l="1"/>
  <c r="DL5" i="9"/>
  <c r="DM4" i="9"/>
  <c r="DL6" i="9"/>
  <c r="DM7" i="1"/>
  <c r="DN4" i="1"/>
  <c r="CZ7" i="7"/>
  <c r="DA4" i="7"/>
  <c r="DN4" i="13"/>
  <c r="DM7" i="13"/>
  <c r="DL6" i="8"/>
  <c r="DL7" i="8"/>
  <c r="DL5" i="8"/>
  <c r="DM4" i="8"/>
  <c r="DE4" i="10"/>
  <c r="DD7" i="10"/>
  <c r="DL7" i="4"/>
  <c r="DL5" i="4"/>
  <c r="DL6" i="4"/>
  <c r="DM4" i="4"/>
  <c r="DM7" i="5"/>
  <c r="DN4" i="5"/>
  <c r="DL6" i="11"/>
  <c r="DM4" i="11"/>
  <c r="DL7" i="11"/>
  <c r="DL5" i="11"/>
  <c r="DL6" i="12"/>
  <c r="DL7" i="12"/>
  <c r="DL5" i="12"/>
  <c r="DM4" i="12"/>
  <c r="DM4" i="6"/>
  <c r="DL7" i="6"/>
  <c r="DL6" i="6"/>
  <c r="DL5" i="6"/>
  <c r="DM4" i="14"/>
  <c r="DL6" i="14"/>
  <c r="DL7" i="14"/>
  <c r="DL5" i="14"/>
  <c r="DN4" i="11" l="1"/>
  <c r="DM7" i="11"/>
  <c r="DM7" i="4"/>
  <c r="DN4" i="4"/>
  <c r="DA7" i="7"/>
  <c r="DB4" i="7"/>
  <c r="DM7" i="14"/>
  <c r="DN4" i="14"/>
  <c r="DN4" i="6"/>
  <c r="DM7" i="6"/>
  <c r="DE6" i="10"/>
  <c r="DE7" i="10"/>
  <c r="DE5" i="10"/>
  <c r="DF4" i="10"/>
  <c r="DM7" i="9"/>
  <c r="DN4" i="9"/>
  <c r="DO4" i="5"/>
  <c r="DN7" i="5"/>
  <c r="DN4" i="8"/>
  <c r="DM7" i="8"/>
  <c r="DN7" i="1"/>
  <c r="DO4" i="1"/>
  <c r="DM7" i="12"/>
  <c r="DN4" i="12"/>
  <c r="DN7" i="13"/>
  <c r="DO4" i="13"/>
  <c r="DO4" i="12" l="1"/>
  <c r="DN7" i="12"/>
  <c r="DO4" i="9"/>
  <c r="DN7" i="9"/>
  <c r="DN7" i="14"/>
  <c r="DO4" i="14"/>
  <c r="DO4" i="4"/>
  <c r="DN7" i="4"/>
  <c r="DN7" i="8"/>
  <c r="DO4" i="8"/>
  <c r="DO7" i="13"/>
  <c r="DP4" i="13"/>
  <c r="DP4" i="1"/>
  <c r="DO7" i="1"/>
  <c r="DF7" i="10"/>
  <c r="DG4" i="10"/>
  <c r="DB7" i="7"/>
  <c r="DC4" i="7"/>
  <c r="DO7" i="5"/>
  <c r="DP4" i="5"/>
  <c r="DN7" i="6"/>
  <c r="DO4" i="6"/>
  <c r="DN7" i="11"/>
  <c r="DO4" i="11"/>
  <c r="DO7" i="11" l="1"/>
  <c r="DP4" i="11"/>
  <c r="DP7" i="5"/>
  <c r="DQ4" i="5"/>
  <c r="DG7" i="10"/>
  <c r="DH4" i="10"/>
  <c r="DQ4" i="13"/>
  <c r="DP7" i="13"/>
  <c r="DP4" i="4"/>
  <c r="DO7" i="4"/>
  <c r="DP4" i="9"/>
  <c r="DO7" i="9"/>
  <c r="DO7" i="6"/>
  <c r="DP4" i="6"/>
  <c r="DC7" i="7"/>
  <c r="DD4" i="7"/>
  <c r="DO7" i="8"/>
  <c r="DP4" i="8"/>
  <c r="DP4" i="14"/>
  <c r="DO7" i="14"/>
  <c r="DQ4" i="1"/>
  <c r="DP7" i="1"/>
  <c r="DO7" i="12"/>
  <c r="DP4" i="12"/>
  <c r="DQ7" i="1" l="1"/>
  <c r="DR4" i="1"/>
  <c r="DP7" i="12"/>
  <c r="DQ4" i="12"/>
  <c r="DD7" i="7"/>
  <c r="DE4" i="7"/>
  <c r="DR4" i="5"/>
  <c r="DQ7" i="5"/>
  <c r="DP7" i="4"/>
  <c r="DQ4" i="4"/>
  <c r="DQ4" i="14"/>
  <c r="DP7" i="14"/>
  <c r="DP7" i="9"/>
  <c r="DQ4" i="9"/>
  <c r="DR4" i="13"/>
  <c r="DQ7" i="13"/>
  <c r="DQ4" i="8"/>
  <c r="DP7" i="8"/>
  <c r="DQ4" i="6"/>
  <c r="DP7" i="6"/>
  <c r="DI4" i="10"/>
  <c r="DH7" i="10"/>
  <c r="DQ4" i="11"/>
  <c r="DP7" i="11"/>
  <c r="DI7" i="10" l="1"/>
  <c r="DJ4" i="10"/>
  <c r="DR4" i="12"/>
  <c r="DQ7" i="12"/>
  <c r="DR4" i="8"/>
  <c r="DQ7" i="8"/>
  <c r="DR4" i="11"/>
  <c r="DQ7" i="11"/>
  <c r="DQ7" i="6"/>
  <c r="DR4" i="6"/>
  <c r="DR7" i="13"/>
  <c r="DS4" i="13"/>
  <c r="DQ7" i="14"/>
  <c r="DR4" i="14"/>
  <c r="DS4" i="5"/>
  <c r="DR7" i="5"/>
  <c r="DQ7" i="9"/>
  <c r="DR4" i="9"/>
  <c r="DQ7" i="4"/>
  <c r="DR4" i="4"/>
  <c r="DE7" i="7"/>
  <c r="DE5" i="7"/>
  <c r="DF4" i="7"/>
  <c r="DE6" i="7"/>
  <c r="DR7" i="1"/>
  <c r="DS4" i="1"/>
  <c r="DS4" i="4" l="1"/>
  <c r="DR7" i="4"/>
  <c r="DS7" i="13"/>
  <c r="DS5" i="13"/>
  <c r="DS6" i="13"/>
  <c r="DT4" i="13"/>
  <c r="DS6" i="5"/>
  <c r="DS5" i="5"/>
  <c r="DS7" i="5"/>
  <c r="DT4" i="5"/>
  <c r="DR7" i="11"/>
  <c r="DS4" i="11"/>
  <c r="DS4" i="12"/>
  <c r="DR7" i="12"/>
  <c r="DF7" i="7"/>
  <c r="DG4" i="7"/>
  <c r="DT4" i="1"/>
  <c r="DS6" i="1"/>
  <c r="DS5" i="1"/>
  <c r="DS7" i="1"/>
  <c r="DS4" i="9"/>
  <c r="DR7" i="9"/>
  <c r="DR7" i="14"/>
  <c r="DS4" i="14"/>
  <c r="DR7" i="6"/>
  <c r="DS4" i="6"/>
  <c r="DJ7" i="10"/>
  <c r="DK4" i="10"/>
  <c r="DR7" i="8"/>
  <c r="DS4" i="8"/>
  <c r="DL4" i="10" l="1"/>
  <c r="DK7" i="10"/>
  <c r="DS5" i="14"/>
  <c r="DT4" i="14"/>
  <c r="DS7" i="14"/>
  <c r="DS6" i="14"/>
  <c r="DG7" i="7"/>
  <c r="DH4" i="7"/>
  <c r="DS7" i="11"/>
  <c r="DT4" i="11"/>
  <c r="DS5" i="11"/>
  <c r="DS6" i="11"/>
  <c r="DS7" i="8"/>
  <c r="DT4" i="8"/>
  <c r="DS5" i="8"/>
  <c r="DS6" i="8"/>
  <c r="DT7" i="5"/>
  <c r="DU4" i="5"/>
  <c r="DT7" i="13"/>
  <c r="DU4" i="13"/>
  <c r="DS7" i="6"/>
  <c r="DT4" i="6"/>
  <c r="DS5" i="6"/>
  <c r="DS6" i="6"/>
  <c r="DS6" i="9"/>
  <c r="DS5" i="9"/>
  <c r="DT4" i="9"/>
  <c r="DS7" i="9"/>
  <c r="DU4" i="1"/>
  <c r="DT7" i="1"/>
  <c r="DS7" i="12"/>
  <c r="DS5" i="12"/>
  <c r="DT4" i="12"/>
  <c r="DS6" i="12"/>
  <c r="DS5" i="4"/>
  <c r="DT4" i="4"/>
  <c r="DS6" i="4"/>
  <c r="DS7" i="4"/>
  <c r="DU7" i="1" l="1"/>
  <c r="DV4" i="1"/>
  <c r="DT7" i="4"/>
  <c r="DU4" i="4"/>
  <c r="DV4" i="13"/>
  <c r="DU7" i="13"/>
  <c r="DI4" i="7"/>
  <c r="DH7" i="7"/>
  <c r="DU4" i="14"/>
  <c r="DT7" i="14"/>
  <c r="DT7" i="9"/>
  <c r="DU4" i="9"/>
  <c r="DU4" i="6"/>
  <c r="DT7" i="6"/>
  <c r="DU7" i="5"/>
  <c r="DV4" i="5"/>
  <c r="DT7" i="8"/>
  <c r="DU4" i="8"/>
  <c r="DU4" i="11"/>
  <c r="DT7" i="11"/>
  <c r="DT7" i="12"/>
  <c r="DU4" i="12"/>
  <c r="DM4" i="10"/>
  <c r="DL6" i="10"/>
  <c r="DL7" i="10"/>
  <c r="DL5" i="10"/>
  <c r="DW4" i="5" l="1"/>
  <c r="DV7" i="5"/>
  <c r="DU7" i="9"/>
  <c r="DV4" i="9"/>
  <c r="DU7" i="4"/>
  <c r="DV4" i="4"/>
  <c r="DM7" i="10"/>
  <c r="DN4" i="10"/>
  <c r="DV4" i="11"/>
  <c r="DU7" i="11"/>
  <c r="DI7" i="7"/>
  <c r="DJ4" i="7"/>
  <c r="DV4" i="12"/>
  <c r="DU7" i="12"/>
  <c r="DV4" i="8"/>
  <c r="DU7" i="8"/>
  <c r="DV7" i="1"/>
  <c r="DW4" i="1"/>
  <c r="DU7" i="6"/>
  <c r="DV4" i="6"/>
  <c r="DU7" i="14"/>
  <c r="DV4" i="14"/>
  <c r="DV7" i="13"/>
  <c r="DW4" i="13"/>
  <c r="DW7" i="13" l="1"/>
  <c r="DX4" i="13"/>
  <c r="DV7" i="6"/>
  <c r="DW4" i="6"/>
  <c r="DK4" i="7"/>
  <c r="DJ7" i="7"/>
  <c r="DN7" i="10"/>
  <c r="DO4" i="10"/>
  <c r="DV7" i="9"/>
  <c r="DW4" i="9"/>
  <c r="DV7" i="8"/>
  <c r="DW4" i="8"/>
  <c r="DV7" i="14"/>
  <c r="DW4" i="14"/>
  <c r="DW4" i="4"/>
  <c r="DV7" i="4"/>
  <c r="DX4" i="1"/>
  <c r="DW7" i="1"/>
  <c r="DW4" i="12"/>
  <c r="DV7" i="12"/>
  <c r="DV7" i="11"/>
  <c r="DW4" i="11"/>
  <c r="DW7" i="5"/>
  <c r="DX4" i="5"/>
  <c r="DX7" i="5" l="1"/>
  <c r="DY4" i="5"/>
  <c r="DW7" i="8"/>
  <c r="DX4" i="8"/>
  <c r="DO7" i="10"/>
  <c r="DP4" i="10"/>
  <c r="DW7" i="6"/>
  <c r="DX4" i="6"/>
  <c r="DX4" i="4"/>
  <c r="DW7" i="4"/>
  <c r="DW7" i="12"/>
  <c r="DX4" i="12"/>
  <c r="DW7" i="11"/>
  <c r="DX4" i="11"/>
  <c r="DX4" i="14"/>
  <c r="DW7" i="14"/>
  <c r="DW7" i="9"/>
  <c r="DX4" i="9"/>
  <c r="DX7" i="13"/>
  <c r="DY4" i="13"/>
  <c r="DY4" i="1"/>
  <c r="DX7" i="1"/>
  <c r="DK7" i="7"/>
  <c r="DL4" i="7"/>
  <c r="DL7" i="7" l="1"/>
  <c r="DL5" i="7"/>
  <c r="DL6" i="7"/>
  <c r="DM4" i="7"/>
  <c r="DY7" i="13"/>
  <c r="DZ4" i="13"/>
  <c r="DX7" i="12"/>
  <c r="DY4" i="12"/>
  <c r="DY4" i="6"/>
  <c r="DX7" i="6"/>
  <c r="DY4" i="8"/>
  <c r="DX7" i="8"/>
  <c r="DY4" i="14"/>
  <c r="DX7" i="14"/>
  <c r="DX7" i="9"/>
  <c r="DY4" i="9"/>
  <c r="DY4" i="11"/>
  <c r="DX7" i="11"/>
  <c r="DQ4" i="10"/>
  <c r="DP7" i="10"/>
  <c r="DZ4" i="5"/>
  <c r="DY7" i="5"/>
  <c r="DY7" i="1"/>
  <c r="DZ4" i="1"/>
  <c r="DX7" i="4"/>
  <c r="DY4" i="4"/>
  <c r="DZ7" i="1" l="1"/>
  <c r="DZ5" i="1"/>
  <c r="DZ6" i="1"/>
  <c r="EA4" i="1"/>
  <c r="DY7" i="9"/>
  <c r="DZ4" i="9"/>
  <c r="DZ4" i="12"/>
  <c r="DY7" i="12"/>
  <c r="DM7" i="7"/>
  <c r="DN4" i="7"/>
  <c r="DQ7" i="10"/>
  <c r="DR4" i="10"/>
  <c r="DZ4" i="8"/>
  <c r="DY7" i="8"/>
  <c r="DY7" i="4"/>
  <c r="DZ4" i="4"/>
  <c r="DZ5" i="13"/>
  <c r="DZ7" i="13"/>
  <c r="EA4" i="13"/>
  <c r="DZ6" i="13"/>
  <c r="EA4" i="5"/>
  <c r="DZ5" i="5"/>
  <c r="DZ7" i="5"/>
  <c r="DZ6" i="5"/>
  <c r="DZ4" i="11"/>
  <c r="DY7" i="11"/>
  <c r="DY7" i="14"/>
  <c r="DZ4" i="14"/>
  <c r="DZ4" i="6"/>
  <c r="DY7" i="6"/>
  <c r="DZ7" i="6" l="1"/>
  <c r="DZ5" i="6"/>
  <c r="DZ6" i="6"/>
  <c r="EA4" i="6"/>
  <c r="DZ7" i="11"/>
  <c r="DZ5" i="11"/>
  <c r="DZ6" i="11"/>
  <c r="EA4" i="11"/>
  <c r="EA7" i="5"/>
  <c r="EB4" i="5"/>
  <c r="DZ6" i="14"/>
  <c r="DZ7" i="14"/>
  <c r="DZ5" i="14"/>
  <c r="EA4" i="14"/>
  <c r="DZ6" i="4"/>
  <c r="EA4" i="4"/>
  <c r="DZ7" i="4"/>
  <c r="DZ5" i="4"/>
  <c r="DR7" i="10"/>
  <c r="DS4" i="10"/>
  <c r="EB4" i="1"/>
  <c r="EA7" i="1"/>
  <c r="EA7" i="13"/>
  <c r="EB4" i="13"/>
  <c r="DZ6" i="12"/>
  <c r="EA4" i="12"/>
  <c r="DZ7" i="12"/>
  <c r="DZ5" i="12"/>
  <c r="DO4" i="7"/>
  <c r="DN7" i="7"/>
  <c r="EA4" i="9"/>
  <c r="DZ6" i="9"/>
  <c r="DZ7" i="9"/>
  <c r="DZ5" i="9"/>
  <c r="DZ6" i="8"/>
  <c r="DZ5" i="8"/>
  <c r="DZ7" i="8"/>
  <c r="EA4" i="8"/>
  <c r="EA7" i="8" l="1"/>
  <c r="EB4" i="8"/>
  <c r="EC4" i="13"/>
  <c r="EB7" i="13"/>
  <c r="DT4" i="10"/>
  <c r="DS6" i="10"/>
  <c r="DS7" i="10"/>
  <c r="DS5" i="10"/>
  <c r="EB4" i="4"/>
  <c r="EA7" i="4"/>
  <c r="EA7" i="11"/>
  <c r="EB4" i="11"/>
  <c r="EA7" i="6"/>
  <c r="EB4" i="6"/>
  <c r="DO7" i="7"/>
  <c r="DP4" i="7"/>
  <c r="EA7" i="9"/>
  <c r="EB4" i="9"/>
  <c r="EA7" i="12"/>
  <c r="EB4" i="12"/>
  <c r="EB4" i="14"/>
  <c r="EA7" i="14"/>
  <c r="EB7" i="5"/>
  <c r="EC4" i="5"/>
  <c r="EC4" i="1"/>
  <c r="EB7" i="1"/>
  <c r="EC7" i="5" l="1"/>
  <c r="ED4" i="5"/>
  <c r="EB7" i="12"/>
  <c r="EC4" i="12"/>
  <c r="DP7" i="7"/>
  <c r="DQ4" i="7"/>
  <c r="EC4" i="11"/>
  <c r="EB7" i="11"/>
  <c r="ED4" i="13"/>
  <c r="EC7" i="13"/>
  <c r="EB7" i="9"/>
  <c r="EC4" i="9"/>
  <c r="EC4" i="6"/>
  <c r="EB7" i="6"/>
  <c r="EB7" i="8"/>
  <c r="EC4" i="8"/>
  <c r="EC7" i="1"/>
  <c r="ED4" i="1"/>
  <c r="EC4" i="14"/>
  <c r="EB7" i="14"/>
  <c r="EB7" i="4"/>
  <c r="EC4" i="4"/>
  <c r="DU4" i="10"/>
  <c r="DT7" i="10"/>
  <c r="ED4" i="8" l="1"/>
  <c r="EC7" i="8"/>
  <c r="EC7" i="9"/>
  <c r="ED4" i="9"/>
  <c r="ED4" i="12"/>
  <c r="EC7" i="12"/>
  <c r="EC7" i="14"/>
  <c r="ED4" i="14"/>
  <c r="ED4" i="11"/>
  <c r="EC7" i="11"/>
  <c r="DU7" i="10"/>
  <c r="DV4" i="10"/>
  <c r="EC7" i="4"/>
  <c r="ED4" i="4"/>
  <c r="ED7" i="1"/>
  <c r="EE4" i="1"/>
  <c r="DQ7" i="7"/>
  <c r="DR4" i="7"/>
  <c r="EE4" i="5"/>
  <c r="ED7" i="5"/>
  <c r="ED4" i="6"/>
  <c r="EC7" i="6"/>
  <c r="ED7" i="13"/>
  <c r="EE4" i="13"/>
  <c r="EE4" i="4" l="1"/>
  <c r="ED7" i="4"/>
  <c r="EE7" i="13"/>
  <c r="EF4" i="13"/>
  <c r="EF4" i="1"/>
  <c r="EE7" i="1"/>
  <c r="DV7" i="10"/>
  <c r="DW4" i="10"/>
  <c r="ED7" i="14"/>
  <c r="EE4" i="14"/>
  <c r="EE4" i="9"/>
  <c r="ED7" i="9"/>
  <c r="EE7" i="5"/>
  <c r="EF4" i="5"/>
  <c r="DR7" i="7"/>
  <c r="DS4" i="7"/>
  <c r="ED7" i="6"/>
  <c r="EE4" i="6"/>
  <c r="ED7" i="11"/>
  <c r="EE4" i="11"/>
  <c r="EE4" i="12"/>
  <c r="ED7" i="12"/>
  <c r="ED7" i="8"/>
  <c r="EE4" i="8"/>
  <c r="EE7" i="12" l="1"/>
  <c r="EF4" i="12"/>
  <c r="EE7" i="8"/>
  <c r="EF4" i="8"/>
  <c r="EE7" i="11"/>
  <c r="EF4" i="11"/>
  <c r="DS5" i="7"/>
  <c r="DS6" i="7"/>
  <c r="DT4" i="7"/>
  <c r="DS7" i="7"/>
  <c r="DW7" i="10"/>
  <c r="DX4" i="10"/>
  <c r="EF7" i="13"/>
  <c r="EG4" i="13"/>
  <c r="EF4" i="9"/>
  <c r="EE7" i="9"/>
  <c r="EE7" i="6"/>
  <c r="EF4" i="6"/>
  <c r="EF7" i="5"/>
  <c r="EG4" i="5"/>
  <c r="EF4" i="14"/>
  <c r="EE7" i="14"/>
  <c r="EG4" i="1"/>
  <c r="EF7" i="1"/>
  <c r="EF4" i="4"/>
  <c r="EE7" i="4"/>
  <c r="EF7" i="4" l="1"/>
  <c r="EG4" i="4"/>
  <c r="EG6" i="5"/>
  <c r="EH4" i="5"/>
  <c r="EG7" i="5"/>
  <c r="EG5" i="5"/>
  <c r="DY4" i="10"/>
  <c r="DX7" i="10"/>
  <c r="EG4" i="8"/>
  <c r="EF7" i="8"/>
  <c r="EG6" i="1"/>
  <c r="EG7" i="1"/>
  <c r="EG5" i="1"/>
  <c r="EH4" i="1"/>
  <c r="EF7" i="9"/>
  <c r="EG4" i="9"/>
  <c r="EG4" i="6"/>
  <c r="EF7" i="6"/>
  <c r="EG5" i="13"/>
  <c r="EH4" i="13"/>
  <c r="EG6" i="13"/>
  <c r="EG7" i="13"/>
  <c r="EG4" i="11"/>
  <c r="EF7" i="11"/>
  <c r="EF7" i="12"/>
  <c r="EG4" i="12"/>
  <c r="EG4" i="14"/>
  <c r="EF7" i="14"/>
  <c r="DT7" i="7"/>
  <c r="DU4" i="7"/>
  <c r="DU7" i="7" l="1"/>
  <c r="DV4" i="7"/>
  <c r="EI4" i="13"/>
  <c r="EH7" i="13"/>
  <c r="EG7" i="9"/>
  <c r="EG6" i="9"/>
  <c r="EG5" i="9"/>
  <c r="EH4" i="9"/>
  <c r="EI4" i="5"/>
  <c r="EH7" i="5"/>
  <c r="EG7" i="12"/>
  <c r="EG5" i="12"/>
  <c r="EH4" i="12"/>
  <c r="EG6" i="12"/>
  <c r="EG7" i="14"/>
  <c r="EG6" i="14"/>
  <c r="EG5" i="14"/>
  <c r="EH4" i="14"/>
  <c r="EG5" i="11"/>
  <c r="EH4" i="11"/>
  <c r="EG6" i="11"/>
  <c r="EG7" i="11"/>
  <c r="DY7" i="10"/>
  <c r="DZ4" i="10"/>
  <c r="EH7" i="1"/>
  <c r="EI4" i="1"/>
  <c r="EG7" i="4"/>
  <c r="EG5" i="4"/>
  <c r="EH4" i="4"/>
  <c r="EG6" i="4"/>
  <c r="EG6" i="6"/>
  <c r="EG5" i="6"/>
  <c r="EG7" i="6"/>
  <c r="EH4" i="6"/>
  <c r="EG5" i="8"/>
  <c r="EH4" i="8"/>
  <c r="EG7" i="8"/>
  <c r="EG6" i="8"/>
  <c r="DZ7" i="10" l="1"/>
  <c r="DZ5" i="10"/>
  <c r="DZ6" i="10"/>
  <c r="EA4" i="10"/>
  <c r="EH7" i="11"/>
  <c r="EI4" i="11"/>
  <c r="EI4" i="9"/>
  <c r="EH7" i="9"/>
  <c r="EI7" i="13"/>
  <c r="EJ4" i="13"/>
  <c r="EH7" i="8"/>
  <c r="EI4" i="8"/>
  <c r="EH7" i="6"/>
  <c r="EI4" i="6"/>
  <c r="EJ4" i="1"/>
  <c r="EI7" i="1"/>
  <c r="EH7" i="14"/>
  <c r="EI4" i="14"/>
  <c r="DV7" i="7"/>
  <c r="DW4" i="7"/>
  <c r="EI4" i="4"/>
  <c r="EH7" i="4"/>
  <c r="EH7" i="12"/>
  <c r="EI4" i="12"/>
  <c r="EI7" i="5"/>
  <c r="EJ4" i="5"/>
  <c r="EJ4" i="12" l="1"/>
  <c r="EI7" i="12"/>
  <c r="DW7" i="7"/>
  <c r="DX4" i="7"/>
  <c r="EI7" i="8"/>
  <c r="EJ4" i="8"/>
  <c r="EB4" i="10"/>
  <c r="EA7" i="10"/>
  <c r="EK4" i="1"/>
  <c r="EJ7" i="1"/>
  <c r="EJ4" i="9"/>
  <c r="EI7" i="9"/>
  <c r="EJ7" i="5"/>
  <c r="EK4" i="5"/>
  <c r="EJ4" i="14"/>
  <c r="EI7" i="14"/>
  <c r="EI7" i="6"/>
  <c r="EJ4" i="6"/>
  <c r="EJ7" i="13"/>
  <c r="EK4" i="13"/>
  <c r="EI7" i="11"/>
  <c r="EJ4" i="11"/>
  <c r="EJ4" i="4"/>
  <c r="EI7" i="4"/>
  <c r="EK4" i="11" l="1"/>
  <c r="EJ7" i="11"/>
  <c r="EK7" i="13"/>
  <c r="EL4" i="13"/>
  <c r="DX7" i="7"/>
  <c r="DY4" i="7"/>
  <c r="EK4" i="6"/>
  <c r="EJ7" i="6"/>
  <c r="EL4" i="5"/>
  <c r="EK7" i="5"/>
  <c r="EK7" i="1"/>
  <c r="EL4" i="1"/>
  <c r="EJ7" i="4"/>
  <c r="EK4" i="4"/>
  <c r="EK4" i="14"/>
  <c r="EJ7" i="14"/>
  <c r="EK4" i="9"/>
  <c r="EJ7" i="9"/>
  <c r="EC4" i="10"/>
  <c r="EB7" i="10"/>
  <c r="EJ7" i="8"/>
  <c r="EK4" i="8"/>
  <c r="EJ7" i="12"/>
  <c r="EK4" i="12"/>
  <c r="DY7" i="7" l="1"/>
  <c r="DZ4" i="7"/>
  <c r="EK7" i="12"/>
  <c r="EL4" i="12"/>
  <c r="EL7" i="1"/>
  <c r="EM4" i="1"/>
  <c r="EM7" i="1" s="1"/>
  <c r="EL7" i="13"/>
  <c r="EM4" i="13"/>
  <c r="EM7" i="13" s="1"/>
  <c r="EL4" i="8"/>
  <c r="EK7" i="8"/>
  <c r="EK7" i="4"/>
  <c r="EL4" i="4"/>
  <c r="EK7" i="9"/>
  <c r="EL4" i="9"/>
  <c r="EM4" i="5"/>
  <c r="EM7" i="5" s="1"/>
  <c r="EL7" i="5"/>
  <c r="EC7" i="10"/>
  <c r="ED4" i="10"/>
  <c r="EK7" i="14"/>
  <c r="EL4" i="14"/>
  <c r="EK7" i="6"/>
  <c r="EL4" i="6"/>
  <c r="EL4" i="11"/>
  <c r="EK7" i="11"/>
  <c r="EL7" i="8" l="1"/>
  <c r="EM4" i="8"/>
  <c r="EM7" i="8" s="1"/>
  <c r="EL7" i="14"/>
  <c r="EM4" i="14"/>
  <c r="EM7" i="14" s="1"/>
  <c r="EM4" i="4"/>
  <c r="EM7" i="4" s="1"/>
  <c r="EL7" i="4"/>
  <c r="EL7" i="12"/>
  <c r="EM4" i="12"/>
  <c r="EM7" i="12" s="1"/>
  <c r="EL7" i="6"/>
  <c r="EM4" i="6"/>
  <c r="EM7" i="6" s="1"/>
  <c r="EL7" i="9"/>
  <c r="EM4" i="9"/>
  <c r="EM7" i="9" s="1"/>
  <c r="EL7" i="11"/>
  <c r="EM4" i="11"/>
  <c r="EM7" i="11" s="1"/>
  <c r="ED7" i="10"/>
  <c r="EE4" i="10"/>
  <c r="DZ6" i="7"/>
  <c r="EA4" i="7"/>
  <c r="DZ5" i="7"/>
  <c r="DZ7" i="7"/>
  <c r="EE7" i="10" l="1"/>
  <c r="EF4" i="10"/>
  <c r="EA7" i="7"/>
  <c r="EB4" i="7"/>
  <c r="EB7" i="7" l="1"/>
  <c r="EC4" i="7"/>
  <c r="EG4" i="10"/>
  <c r="EF7" i="10"/>
  <c r="EC7" i="7" l="1"/>
  <c r="ED4" i="7"/>
  <c r="EG6" i="10"/>
  <c r="EG5" i="10"/>
  <c r="EG7" i="10"/>
  <c r="EH4" i="10"/>
  <c r="EH7" i="10" l="1"/>
  <c r="EI4" i="10"/>
  <c r="EE4" i="7"/>
  <c r="ED7" i="7"/>
  <c r="EJ4" i="10" l="1"/>
  <c r="EI7" i="10"/>
  <c r="EE7" i="7"/>
  <c r="EF4" i="7"/>
  <c r="EK4" i="10" l="1"/>
  <c r="EJ7" i="10"/>
  <c r="EF7" i="7"/>
  <c r="EG4" i="7"/>
  <c r="EG7" i="7" l="1"/>
  <c r="EH4" i="7"/>
  <c r="EG6" i="7"/>
  <c r="EG5" i="7"/>
  <c r="EK7" i="10"/>
  <c r="EL4" i="10"/>
  <c r="EL7" i="10" l="1"/>
  <c r="EM4" i="10"/>
  <c r="EM7" i="10" s="1"/>
  <c r="EH7" i="7"/>
  <c r="EI4" i="7"/>
  <c r="EI7" i="7" l="1"/>
  <c r="EJ4" i="7"/>
  <c r="EJ7" i="7" l="1"/>
  <c r="EK4" i="7"/>
  <c r="EK7" i="7" l="1"/>
  <c r="EL4" i="7"/>
  <c r="EL7" i="7" l="1"/>
  <c r="EM4" i="7"/>
  <c r="EM7" i="7" s="1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10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1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12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4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5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6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7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8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comments9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8"/>
            <rFont val="宋体"/>
            <charset val="134"/>
          </rPr>
          <t>分解序号：</t>
        </r>
        <r>
          <rPr>
            <sz val="8"/>
            <rFont val="Tahoma"/>
            <family val="2"/>
          </rPr>
          <t xml:space="preserve">
Level 1: 1, 2, 3, ...
Level 2: 1.1, 1.2, 1.3, ...
Level 3: 1.1.1, 1.1.2, 1.1.3, …
</t>
        </r>
      </text>
    </comment>
    <comment ref="B7" authorId="0" shapeId="0">
      <text>
        <r>
          <rPr>
            <b/>
            <sz val="8"/>
            <rFont val="Tahoma"/>
            <family val="2"/>
          </rPr>
          <t>justchen: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输入每个任务和子任务的名称。为子任务使用缩进。</t>
        </r>
      </text>
    </comment>
    <comment ref="D7" authorId="0" shapeId="0">
      <text>
        <r>
          <rPr>
            <b/>
            <sz val="8"/>
            <rFont val="Tahoma"/>
            <family val="2"/>
          </rPr>
          <t>justchen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在本专栏中输入任务领导的名称。</t>
        </r>
      </text>
    </comment>
    <comment ref="E7" authorId="0" shapeId="0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  <comment ref="F7" authorId="0" shapeId="0">
      <text>
        <r>
          <rPr>
            <b/>
            <sz val="8"/>
            <rFont val="Tahoma"/>
            <family val="2"/>
          </rPr>
          <t>Task Start Date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您可以手动输入每个任务的开始日期，或者使用一个公式来创建对前任的依赖关系。例如，您可以输入</t>
        </r>
        <r>
          <rPr>
            <sz val="8"/>
            <rFont val="Tahoma"/>
            <family val="2"/>
          </rPr>
          <t>=enddate+1</t>
        </r>
        <r>
          <rPr>
            <sz val="8"/>
            <rFont val="宋体"/>
            <charset val="134"/>
          </rPr>
          <t>，将开始日期设置为下一个日历日，或者</t>
        </r>
        <r>
          <rPr>
            <sz val="8"/>
            <rFont val="Tahoma"/>
            <family val="2"/>
          </rPr>
          <t>=</t>
        </r>
        <r>
          <rPr>
            <sz val="8"/>
            <rFont val="宋体"/>
            <charset val="134"/>
          </rPr>
          <t>工作日</t>
        </r>
        <r>
          <rPr>
            <sz val="8"/>
            <rFont val="Tahoma"/>
            <family val="2"/>
          </rPr>
          <t>(enddate 1)</t>
        </r>
        <r>
          <rPr>
            <sz val="8"/>
            <rFont val="宋体"/>
            <charset val="134"/>
          </rPr>
          <t>，将开始日期设置为下一个</t>
        </r>
        <r>
          <rPr>
            <sz val="8"/>
            <rFont val="Tahoma"/>
            <family val="2"/>
          </rPr>
          <t>w</t>
        </r>
        <r>
          <rPr>
            <sz val="8"/>
            <rFont val="宋体"/>
            <charset val="134"/>
          </rPr>
          <t>。</t>
        </r>
      </text>
    </comment>
    <comment ref="H7" authorId="0" shapeId="0">
      <text>
        <r>
          <rPr>
            <b/>
            <sz val="8"/>
            <rFont val="宋体"/>
            <charset val="134"/>
          </rPr>
          <t>持续时间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持续时间是给定任务的日历天数。持续时间被计算为结束日期减去开始日期加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天，因此在同一天开始和结束的任务的持续时间为</t>
        </r>
        <r>
          <rPr>
            <sz val="8"/>
            <rFont val="Tahoma"/>
            <family val="2"/>
          </rPr>
          <t>1</t>
        </r>
        <r>
          <rPr>
            <sz val="8"/>
            <rFont val="宋体"/>
            <charset val="134"/>
          </rPr>
          <t>天。</t>
        </r>
      </text>
    </comment>
    <comment ref="I7" authorId="0" shapeId="0">
      <text>
        <r>
          <rPr>
            <b/>
            <sz val="8"/>
            <rFont val="宋体"/>
            <charset val="134"/>
          </rPr>
          <t>完成率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通过输入百分完成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在</t>
        </r>
        <r>
          <rPr>
            <sz val="8"/>
            <rFont val="Tahoma"/>
            <family val="2"/>
          </rPr>
          <t>0%</t>
        </r>
        <r>
          <rPr>
            <sz val="8"/>
            <rFont val="宋体"/>
            <charset val="134"/>
          </rPr>
          <t>到</t>
        </r>
        <r>
          <rPr>
            <sz val="8"/>
            <rFont val="Tahoma"/>
            <family val="2"/>
          </rPr>
          <t>100%</t>
        </r>
        <r>
          <rPr>
            <sz val="8"/>
            <rFont val="宋体"/>
            <charset val="134"/>
          </rPr>
          <t>之间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来更新这个任务的状态。</t>
        </r>
      </text>
    </comment>
    <comment ref="J7" authorId="0" shapeId="0">
      <text>
        <r>
          <rPr>
            <b/>
            <sz val="8"/>
            <rFont val="Tahoma"/>
            <family val="2"/>
          </rPr>
          <t>Work Days</t>
        </r>
        <r>
          <rPr>
            <sz val="8"/>
            <rFont val="Tahoma"/>
            <family val="2"/>
          </rPr>
          <t xml:space="preserve">
</t>
        </r>
        <r>
          <rPr>
            <sz val="8"/>
            <rFont val="宋体"/>
            <charset val="134"/>
          </rPr>
          <t>计算工作日的数量，不包括周末</t>
        </r>
        <r>
          <rPr>
            <sz val="8"/>
            <rFont val="Tahoma"/>
            <family val="2"/>
          </rPr>
          <t>(</t>
        </r>
        <r>
          <rPr>
            <sz val="8"/>
            <rFont val="宋体"/>
            <charset val="134"/>
          </rPr>
          <t>周六和周日</t>
        </r>
        <r>
          <rPr>
            <sz val="8"/>
            <rFont val="Tahoma"/>
            <family val="2"/>
          </rPr>
          <t>)</t>
        </r>
        <r>
          <rPr>
            <sz val="8"/>
            <rFont val="宋体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<sst xmlns="http://schemas.openxmlformats.org/spreadsheetml/2006/main" count="469" uniqueCount="122">
  <si>
    <t>乌鲁木齐地铁AFC系统手机过闸互联网+项目实施进度计划表</t>
  </si>
  <si>
    <t>版本：</t>
  </si>
  <si>
    <t>V0.1</t>
  </si>
  <si>
    <t>日期：</t>
  </si>
  <si>
    <t>2018.3.1</t>
  </si>
  <si>
    <t>编写：</t>
  </si>
  <si>
    <t>项目小组信息</t>
  </si>
  <si>
    <t>更新日期：</t>
  </si>
  <si>
    <t>乌鲁木齐城轨</t>
  </si>
  <si>
    <t>部门</t>
  </si>
  <si>
    <t>姓名</t>
  </si>
  <si>
    <t>性别</t>
  </si>
  <si>
    <t>办公室电话</t>
  </si>
  <si>
    <t>手机</t>
  </si>
  <si>
    <t>微信</t>
  </si>
  <si>
    <t>邮箱</t>
  </si>
  <si>
    <t>运营</t>
  </si>
  <si>
    <t>于浩洋</t>
  </si>
  <si>
    <t>0888-88888888</t>
  </si>
  <si>
    <t>isoaio@kdl.com</t>
  </si>
  <si>
    <t>刘静</t>
  </si>
  <si>
    <t>咨询</t>
  </si>
  <si>
    <t>李洁</t>
  </si>
  <si>
    <t>小码联城</t>
  </si>
  <si>
    <t>成都小马</t>
  </si>
  <si>
    <t>杨牧</t>
  </si>
  <si>
    <t>郭</t>
  </si>
  <si>
    <t>阮吉</t>
  </si>
  <si>
    <t>史艳阳</t>
  </si>
  <si>
    <t>王振林</t>
  </si>
  <si>
    <t>行政</t>
  </si>
  <si>
    <t>集成商</t>
  </si>
  <si>
    <t>中铁十四局</t>
  </si>
  <si>
    <t>乌鲁木齐扫码过闸工程计划</t>
  </si>
  <si>
    <t>扫码过闸项目小组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</si>
  <si>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</si>
  <si>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</si>
  <si>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</si>
  <si>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</si>
  <si>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</si>
  <si>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</si>
  <si>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</si>
  <si>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</si>
  <si>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</si>
  <si>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</si>
  <si>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</si>
  <si>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%
完成率</t>
  </si>
  <si>
    <t>工作天数</t>
  </si>
  <si>
    <t>票务政策会签</t>
  </si>
  <si>
    <t>业务规则会签</t>
  </si>
  <si>
    <t>站点编码</t>
  </si>
  <si>
    <t>闸机设备信息编码</t>
  </si>
  <si>
    <r>
      <rPr>
        <i/>
        <sz val="9"/>
        <rFont val="Arial"/>
        <family val="2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family val="2"/>
      </rPr>
      <t>]</t>
    </r>
  </si>
  <si>
    <t>实验室环境需求确定</t>
  </si>
  <si>
    <t>带宽、功率、环境要求</t>
  </si>
  <si>
    <t>实验室环境建设</t>
  </si>
  <si>
    <t>物流、安装、确认</t>
  </si>
  <si>
    <t>测试闸机软硬件确定</t>
  </si>
  <si>
    <t>体内AFC、体外AFC</t>
  </si>
  <si>
    <t>测试闸机到达实验室</t>
  </si>
  <si>
    <t>采购、运输、安装</t>
  </si>
  <si>
    <t>票亭设备到达实验室</t>
  </si>
  <si>
    <t>实验室设备部署</t>
  </si>
  <si>
    <t>硬件、坏境验收</t>
  </si>
  <si>
    <t>程序联调</t>
  </si>
  <si>
    <t>系统功能实验、调试</t>
  </si>
  <si>
    <t>二维码过闸系统建设需求书</t>
  </si>
  <si>
    <t>软硬件需求、资料需求</t>
  </si>
  <si>
    <t>二维码过闸系统建设方案确认</t>
  </si>
  <si>
    <t>投资、可行性、等</t>
  </si>
  <si>
    <t>二维码系统建设流程</t>
  </si>
  <si>
    <t>招投标流程、城轨流程</t>
  </si>
  <si>
    <t>二维码扫码过闸系统建设</t>
  </si>
  <si>
    <t>中标单位执行</t>
  </si>
  <si>
    <t>二维码过闸系统调试</t>
  </si>
  <si>
    <t>小码与建设单位流程</t>
  </si>
  <si>
    <t>二维码系统验收</t>
  </si>
  <si>
    <t>三方组织验收</t>
  </si>
  <si>
    <t>一个站点闸机部署-施工部署</t>
  </si>
  <si>
    <t>一个站点、手持设备部署</t>
  </si>
  <si>
    <t>一个站点软件联调</t>
  </si>
  <si>
    <t>全线站点两进两出改造-闸机施工部署</t>
  </si>
  <si>
    <t>站点两进两出、票亭手持设备部署</t>
  </si>
  <si>
    <t>全线两进两出站点软件联调</t>
  </si>
  <si>
    <t>APP开发功能确认</t>
  </si>
  <si>
    <t>功能模块确定</t>
  </si>
  <si>
    <t>APP软件编写</t>
  </si>
  <si>
    <t>APP测试联调</t>
  </si>
  <si>
    <t>APP推广</t>
  </si>
  <si>
    <t>网络连通性测试</t>
  </si>
  <si>
    <t>一期站级联调测试方案审核</t>
  </si>
  <si>
    <t>一期站级联调测试</t>
  </si>
  <si>
    <t>线网级联调测试方案审核</t>
  </si>
  <si>
    <t>线网级联调测试</t>
  </si>
  <si>
    <t>功能验收方案审核</t>
  </si>
  <si>
    <t>功能验收</t>
  </si>
  <si>
    <t>灰度测试计划审核</t>
  </si>
  <si>
    <t>灰度测试</t>
  </si>
  <si>
    <t>应急预案审核</t>
  </si>
  <si>
    <t>应急预案执行</t>
  </si>
  <si>
    <t>培训方案</t>
  </si>
  <si>
    <t>培训</t>
  </si>
  <si>
    <t>试运行方案审核</t>
  </si>
  <si>
    <t>上线试运行</t>
  </si>
  <si>
    <t>***</t>
  </si>
  <si>
    <t>业务规则确定</t>
  </si>
  <si>
    <t>实验室测试环境搭建</t>
  </si>
  <si>
    <t>二维码过闸项目建设</t>
  </si>
  <si>
    <t>站点建设部署</t>
  </si>
  <si>
    <t>一个站点部署-票亭手持设备接入交换机</t>
  </si>
  <si>
    <t>全线站点两进两出部署-票亭手持设备接入交换机</t>
  </si>
  <si>
    <t>APP开发</t>
  </si>
  <si>
    <t>联调测试</t>
  </si>
  <si>
    <t>****</t>
  </si>
  <si>
    <t>应急预案</t>
  </si>
  <si>
    <t>试运行</t>
  </si>
  <si>
    <t>业主选定供应商</t>
    <phoneticPr fontId="3" type="noConversion"/>
  </si>
  <si>
    <t>张登、业主选定供应商</t>
    <phoneticPr fontId="3" type="noConversion"/>
  </si>
  <si>
    <t>杨牧，郭小锅，史艳阳</t>
    <phoneticPr fontId="3" type="noConversion"/>
  </si>
  <si>
    <t>于浩洋，张登</t>
    <phoneticPr fontId="3" type="noConversion"/>
  </si>
  <si>
    <t>于浩洋，业主选定供应商</t>
    <phoneticPr fontId="3" type="noConversion"/>
  </si>
  <si>
    <t>张登（技术）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</si>
</sst>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m&quot;月&quot;dd&quot;日&quot;aaaa"/>
    <numFmt numFmtId="177" formatCode="m\ /\ d\ /\ yy"/>
  </numFmts>
  <fonts count="41">
    <font>
      <sz val="10"/>
      <color theme="1"/>
      <name val="Arial"/>
      <charset val="134"/>
    </font>
    <font>
      <b/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theme="1"/>
      <name val="微软雅黑"/>
      <charset val="134"/>
    </font>
    <font>
      <b/>
      <sz val="14"/>
      <color theme="1"/>
      <name val="Arial"/>
      <family val="2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family val="2"/>
    </font>
    <font>
      <b/>
      <u/>
      <sz val="8"/>
      <color indexed="12"/>
      <name val="Arial"/>
      <family val="2"/>
    </font>
    <font>
      <b/>
      <sz val="7"/>
      <color indexed="55"/>
      <name val="Arial"/>
      <family val="2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9"/>
      <color rgb="FF000000"/>
      <name val="Arial"/>
      <family val="2"/>
    </font>
    <font>
      <sz val="10"/>
      <color rgb="FF000000"/>
      <name val="微软雅黑"/>
      <charset val="134"/>
    </font>
    <font>
      <i/>
      <sz val="9"/>
      <name val="Arial"/>
      <family val="2"/>
    </font>
    <font>
      <i/>
      <sz val="9"/>
      <name val="Arial Narrow"/>
      <family val="2"/>
    </font>
    <font>
      <b/>
      <i/>
      <sz val="8"/>
      <color theme="1"/>
      <name val="Arial"/>
      <family val="2"/>
    </font>
    <font>
      <b/>
      <u/>
      <sz val="10"/>
      <color theme="10"/>
      <name val="Arial"/>
      <family val="2"/>
    </font>
    <font>
      <sz val="8"/>
      <color indexed="22"/>
      <name val="Arial"/>
      <family val="2"/>
    </font>
    <font>
      <b/>
      <sz val="10"/>
      <name val="Arial"/>
      <family val="2"/>
    </font>
    <font>
      <sz val="10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b/>
      <sz val="16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u/>
      <sz val="10"/>
      <color theme="10"/>
      <name val="Arial"/>
      <family val="2"/>
    </font>
    <font>
      <i/>
      <sz val="9"/>
      <name val="宋体"/>
      <charset val="134"/>
    </font>
    <font>
      <sz val="10"/>
      <color theme="1"/>
      <name val="Arial"/>
      <family val="2"/>
    </font>
    <font>
      <sz val="8"/>
      <name val="宋体"/>
      <charset val="134"/>
    </font>
    <font>
      <sz val="8"/>
      <name val="Tahoma"/>
      <family val="2"/>
    </font>
    <font>
      <b/>
      <sz val="8"/>
      <name val="Tahoma"/>
      <family val="2"/>
    </font>
    <font>
      <b/>
      <sz val="8"/>
      <name val="宋体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5117038483843"/>
        <bgColor rgb="FFD6F4D9"/>
      </patternFill>
    </fill>
    <fill>
      <patternFill patternType="solid">
        <fgColor theme="3" tint="0.7999511703848384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2" fillId="2" borderId="1" xfId="0" applyFont="1" applyFill="1" applyBorder="1" applyAlignment="1" applyProtection="1"/>
    <xf numFmtId="0" fontId="3" fillId="0" borderId="1" xfId="0" applyFont="1" applyBorder="1" applyAlignment="1" applyProtection="1"/>
    <xf numFmtId="0" fontId="3" fillId="0" borderId="1" xfId="0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Alignment="1" applyProtection="1"/>
    <xf numFmtId="0" fontId="0" fillId="0" borderId="0" xfId="0" applyNumberFormat="1" applyAlignment="1" applyProtection="1"/>
    <xf numFmtId="0" fontId="2" fillId="0" borderId="0" xfId="0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" fillId="0" borderId="0" xfId="0" applyFont="1" applyAlignment="1" applyProtection="1"/>
    <xf numFmtId="0" fontId="6" fillId="0" borderId="0" xfId="0" applyNumberFormat="1" applyFont="1" applyFill="1" applyAlignment="1" applyProtection="1">
      <protection locked="0"/>
    </xf>
    <xf numFmtId="0" fontId="7" fillId="0" borderId="0" xfId="0" applyNumberFormat="1" applyFont="1" applyFill="1" applyAlignment="1" applyProtection="1">
      <protection locked="0"/>
    </xf>
    <xf numFmtId="0" fontId="8" fillId="0" borderId="0" xfId="0" applyNumberFormat="1" applyFont="1" applyFill="1" applyAlignment="1" applyProtection="1">
      <protection locked="0"/>
    </xf>
    <xf numFmtId="0" fontId="9" fillId="0" borderId="0" xfId="1" applyNumberFormat="1" applyFont="1" applyFill="1" applyAlignment="1" applyProtection="1">
      <alignment horizontal="right"/>
    </xf>
    <xf numFmtId="0" fontId="0" fillId="0" borderId="0" xfId="0" applyFill="1" applyAlignment="1" applyProtection="1"/>
    <xf numFmtId="0" fontId="12" fillId="0" borderId="2" xfId="0" applyNumberFormat="1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0" fontId="2" fillId="0" borderId="0" xfId="0" applyFont="1" applyFill="1" applyAlignment="1" applyProtection="1"/>
    <xf numFmtId="0" fontId="0" fillId="0" borderId="0" xfId="0" applyNumberFormat="1" applyFill="1" applyAlignment="1" applyProtection="1"/>
    <xf numFmtId="0" fontId="13" fillId="0" borderId="3" xfId="0" applyNumberFormat="1" applyFont="1" applyFill="1" applyBorder="1" applyAlignment="1" applyProtection="1"/>
    <xf numFmtId="0" fontId="13" fillId="0" borderId="3" xfId="0" applyFont="1" applyBorder="1" applyAlignment="1" applyProtection="1">
      <alignment horizontal="left"/>
    </xf>
    <xf numFmtId="0" fontId="13" fillId="0" borderId="3" xfId="0" applyFont="1" applyBorder="1" applyAlignment="1" applyProtection="1">
      <alignment horizontal="left" wrapText="1"/>
    </xf>
    <xf numFmtId="0" fontId="13" fillId="0" borderId="3" xfId="0" applyNumberFormat="1" applyFont="1" applyBorder="1" applyAlignment="1" applyProtection="1">
      <alignment horizontal="center" wrapText="1"/>
    </xf>
    <xf numFmtId="0" fontId="13" fillId="0" borderId="3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 wrapText="1"/>
    </xf>
    <xf numFmtId="0" fontId="6" fillId="2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176" fontId="6" fillId="0" borderId="1" xfId="0" applyNumberFormat="1" applyFont="1" applyFill="1" applyBorder="1" applyAlignment="1" applyProtection="1">
      <alignment wrapText="1"/>
      <protection locked="0"/>
    </xf>
    <xf numFmtId="176" fontId="6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horizontal="center" wrapText="1"/>
    </xf>
    <xf numFmtId="0" fontId="11" fillId="0" borderId="1" xfId="0" applyFont="1" applyFill="1" applyBorder="1" applyAlignment="1" applyProtection="1">
      <alignment wrapText="1"/>
      <protection locked="0"/>
    </xf>
    <xf numFmtId="0" fontId="14" fillId="0" borderId="4" xfId="0" applyFont="1" applyBorder="1" applyAlignment="1">
      <alignment horizontal="center"/>
    </xf>
    <xf numFmtId="176" fontId="15" fillId="3" borderId="4" xfId="0" applyNumberFormat="1" applyFont="1" applyFill="1" applyBorder="1" applyAlignment="1">
      <alignment horizontal="right"/>
    </xf>
    <xf numFmtId="1" fontId="14" fillId="4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protection locked="0"/>
    </xf>
    <xf numFmtId="0" fontId="3" fillId="0" borderId="1" xfId="0" applyNumberFormat="1" applyFont="1" applyFill="1" applyBorder="1" applyAlignment="1" applyProtection="1">
      <alignment horizontal="center"/>
    </xf>
    <xf numFmtId="0" fontId="17" fillId="0" borderId="1" xfId="0" applyFont="1" applyFill="1" applyBorder="1" applyAlignment="1" applyProtection="1">
      <protection locked="0"/>
    </xf>
    <xf numFmtId="1" fontId="3" fillId="0" borderId="1" xfId="2" applyNumberFormat="1" applyFont="1" applyFill="1" applyBorder="1" applyAlignment="1" applyProtection="1">
      <alignment horizontal="center"/>
    </xf>
    <xf numFmtId="0" fontId="18" fillId="0" borderId="0" xfId="0" applyFont="1" applyBorder="1" applyAlignment="1">
      <alignment vertical="center"/>
    </xf>
    <xf numFmtId="0" fontId="1" fillId="5" borderId="0" xfId="0" applyFont="1" applyFill="1" applyBorder="1" applyAlignment="1" applyProtection="1"/>
    <xf numFmtId="177" fontId="20" fillId="2" borderId="0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shrinkToFit="1"/>
    </xf>
    <xf numFmtId="0" fontId="6" fillId="0" borderId="1" xfId="0" applyFont="1" applyFill="1" applyBorder="1" applyAlignment="1" applyProtection="1">
      <alignment wrapText="1"/>
      <protection locked="0"/>
    </xf>
    <xf numFmtId="0" fontId="2" fillId="0" borderId="1" xfId="0" applyFont="1" applyFill="1" applyBorder="1" applyAlignment="1" applyProtection="1">
      <alignment horizontal="center" vertical="center"/>
    </xf>
    <xf numFmtId="9" fontId="14" fillId="4" borderId="4" xfId="2" applyFont="1" applyFill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9" fontId="3" fillId="0" borderId="1" xfId="2" applyFont="1" applyFill="1" applyBorder="1" applyAlignment="1" applyProtection="1">
      <alignment horizontal="center"/>
      <protection locked="0"/>
    </xf>
    <xf numFmtId="1" fontId="3" fillId="0" borderId="1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/>
    <xf numFmtId="176" fontId="6" fillId="2" borderId="1" xfId="0" applyNumberFormat="1" applyFont="1" applyFill="1" applyBorder="1" applyAlignment="1" applyProtection="1">
      <alignment wrapText="1"/>
      <protection locked="0"/>
    </xf>
    <xf numFmtId="176" fontId="6" fillId="2" borderId="1" xfId="0" applyNumberFormat="1" applyFont="1" applyFill="1" applyBorder="1" applyAlignment="1" applyProtection="1">
      <alignment wrapText="1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wrapText="1"/>
      <protection locked="0"/>
    </xf>
    <xf numFmtId="0" fontId="22" fillId="0" borderId="1" xfId="0" applyFont="1" applyFill="1" applyBorder="1" applyAlignment="1" applyProtection="1">
      <alignment wrapText="1"/>
      <protection locked="0"/>
    </xf>
    <xf numFmtId="0" fontId="6" fillId="2" borderId="1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/>
    </xf>
    <xf numFmtId="0" fontId="27" fillId="0" borderId="9" xfId="0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9" fontId="29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/>
    <xf numFmtId="0" fontId="27" fillId="0" borderId="3" xfId="0" applyFont="1" applyFill="1" applyBorder="1" applyAlignment="1"/>
    <xf numFmtId="9" fontId="29" fillId="0" borderId="3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27" fillId="0" borderId="13" xfId="0" applyFont="1" applyFill="1" applyBorder="1" applyAlignment="1">
      <alignment horizontal="center"/>
    </xf>
    <xf numFmtId="0" fontId="30" fillId="0" borderId="13" xfId="0" applyFont="1" applyFill="1" applyBorder="1" applyAlignment="1"/>
    <xf numFmtId="0" fontId="30" fillId="0" borderId="14" xfId="0" applyFont="1" applyFill="1" applyBorder="1" applyAlignment="1"/>
    <xf numFmtId="0" fontId="38" fillId="2" borderId="1" xfId="0" applyFont="1" applyFill="1" applyBorder="1" applyAlignment="1" applyProtection="1">
      <alignment wrapText="1"/>
    </xf>
    <xf numFmtId="0" fontId="38" fillId="2" borderId="1" xfId="0" applyNumberFormat="1" applyFont="1" applyFill="1" applyBorder="1" applyAlignment="1" applyProtection="1">
      <alignment horizontal="left"/>
    </xf>
    <xf numFmtId="0" fontId="39" fillId="0" borderId="1" xfId="0" applyFont="1" applyFill="1" applyBorder="1" applyAlignment="1" applyProtection="1">
      <alignment wrapText="1"/>
      <protection locked="0"/>
    </xf>
    <xf numFmtId="0" fontId="39" fillId="0" borderId="1" xfId="0" applyFont="1" applyFill="1" applyBorder="1" applyAlignment="1" applyProtection="1">
      <alignment wrapText="1"/>
    </xf>
    <xf numFmtId="0" fontId="39" fillId="0" borderId="1" xfId="0" applyNumberFormat="1" applyFont="1" applyFill="1" applyBorder="1" applyAlignment="1" applyProtection="1">
      <alignment horizontal="left"/>
    </xf>
    <xf numFmtId="0" fontId="26" fillId="0" borderId="7" xfId="0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3" fillId="0" borderId="5" xfId="0" applyNumberFormat="1" applyFont="1" applyFill="1" applyBorder="1" applyAlignment="1" applyProtection="1">
      <alignment horizontal="left" vertical="center"/>
    </xf>
    <xf numFmtId="0" fontId="3" fillId="0" borderId="5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Alignment="1" applyProtection="1">
      <alignment horizontal="right" indent="1"/>
    </xf>
    <xf numFmtId="0" fontId="12" fillId="0" borderId="0" xfId="0" applyFont="1" applyFill="1" applyAlignment="1" applyProtection="1">
      <alignment horizontal="right" indent="1"/>
    </xf>
    <xf numFmtId="0" fontId="10" fillId="0" borderId="0" xfId="0" applyFont="1" applyFill="1" applyAlignment="1" applyProtection="1">
      <alignment horizontal="right"/>
    </xf>
    <xf numFmtId="0" fontId="19" fillId="0" borderId="0" xfId="1" applyFont="1" applyAlignment="1" applyProtection="1">
      <alignment horizontal="left"/>
    </xf>
    <xf numFmtId="31" fontId="11" fillId="0" borderId="2" xfId="0" applyNumberFormat="1" applyFont="1" applyFill="1" applyBorder="1" applyAlignment="1" applyProtection="1">
      <alignment horizontal="left"/>
      <protection locked="0"/>
    </xf>
    <xf numFmtId="0" fontId="40" fillId="0" borderId="1" xfId="0" applyFont="1" applyFill="1" applyBorder="1" applyAlignment="1" applyProtection="1">
      <alignment wrapText="1"/>
      <protection locked="0"/>
    </xf>
  </cellXfs>
  <cellStyles count="3">
    <cellStyle name="百分比" xfId="2" builtinId="5"/>
    <cellStyle name="常规" xfId="0" builtinId="0"/>
    <cellStyle name="超链接" xfId="1" builtinId="8"/>
  </cellStyles>
  <dxfs count="199"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F2F2F2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1" defaultTableStyle="TableStyleMedium2" defaultPivotStyle="PivotStyleLight16">
    <tableStyle name="表样式 13" pivot="0" count="3">
      <tableStyleElement type="wholeTable" dxfId="198"/>
      <tableStyleElement type="headerRow" dxfId="197"/>
      <tableStyleElement type="firstRowStrip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表1" displayName="表1" ref="A3:H51" totalsRowShown="0">
  <tableColumns count="8">
    <tableColumn id="1" name="乌鲁木齐城轨"/>
    <tableColumn id="2" name="部门"/>
    <tableColumn id="3" name="姓名"/>
    <tableColumn id="4" name="性别"/>
    <tableColumn id="5" name="办公室电话"/>
    <tableColumn id="6" name="手机"/>
    <tableColumn id="7" name="微信"/>
    <tableColumn id="8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Q30" sqref="Q30"/>
    </sheetView>
  </sheetViews>
  <sheetFormatPr defaultColWidth="9.109375" defaultRowHeight="13.2"/>
  <cols>
    <col min="9" max="9" width="23.33203125" customWidth="1"/>
  </cols>
  <sheetData>
    <row r="1" spans="1:12" ht="20.399999999999999">
      <c r="A1" s="81" t="s">
        <v>0</v>
      </c>
      <c r="B1" s="82"/>
      <c r="C1" s="82"/>
      <c r="D1" s="82"/>
      <c r="E1" s="82"/>
      <c r="F1" s="82"/>
      <c r="G1" s="82"/>
      <c r="H1" s="82"/>
      <c r="I1" s="83"/>
      <c r="J1" s="72"/>
      <c r="K1" s="72"/>
      <c r="L1" s="72"/>
    </row>
    <row r="2" spans="1:12" ht="13.95" customHeight="1">
      <c r="A2" s="64"/>
      <c r="B2" s="65"/>
      <c r="C2" s="66"/>
      <c r="D2" s="66"/>
      <c r="E2" s="67"/>
      <c r="F2" s="66"/>
      <c r="G2" s="66"/>
      <c r="H2" s="66"/>
      <c r="I2" s="73"/>
      <c r="J2" s="72"/>
      <c r="K2" s="72"/>
      <c r="L2" s="72"/>
    </row>
    <row r="3" spans="1:12" ht="14.4">
      <c r="A3" s="64"/>
      <c r="B3" s="65"/>
      <c r="C3" s="65"/>
      <c r="D3" s="65"/>
      <c r="E3" s="65"/>
      <c r="F3" s="68"/>
      <c r="G3" s="68"/>
      <c r="H3" s="68" t="s">
        <v>1</v>
      </c>
      <c r="I3" s="74" t="s">
        <v>2</v>
      </c>
      <c r="J3" s="72"/>
      <c r="K3" s="72"/>
      <c r="L3" s="72"/>
    </row>
    <row r="4" spans="1:12" ht="14.4">
      <c r="A4" s="64"/>
      <c r="B4" s="65"/>
      <c r="C4" s="65"/>
      <c r="D4" s="65"/>
      <c r="E4" s="65"/>
      <c r="F4" s="68"/>
      <c r="G4" s="68"/>
      <c r="H4" s="68" t="s">
        <v>3</v>
      </c>
      <c r="I4" s="74" t="s">
        <v>4</v>
      </c>
      <c r="J4" s="72"/>
      <c r="K4" s="72"/>
      <c r="L4" s="72"/>
    </row>
    <row r="5" spans="1:12" ht="14.4">
      <c r="A5" s="69"/>
      <c r="B5" s="70"/>
      <c r="C5" s="70"/>
      <c r="D5" s="70"/>
      <c r="E5" s="70"/>
      <c r="F5" s="71"/>
      <c r="G5" s="71"/>
      <c r="H5" s="71" t="s">
        <v>5</v>
      </c>
      <c r="I5" s="75"/>
      <c r="J5" s="72"/>
      <c r="K5" s="72"/>
      <c r="L5" s="72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72"/>
      <c r="K6" s="72"/>
      <c r="L6" s="72"/>
    </row>
    <row r="7" spans="1:12">
      <c r="A7" s="84"/>
      <c r="B7" s="84"/>
      <c r="C7" s="84"/>
      <c r="D7" s="84"/>
      <c r="E7" s="84"/>
      <c r="F7" s="84"/>
      <c r="G7" s="84"/>
      <c r="H7" s="84"/>
      <c r="I7" s="84"/>
      <c r="J7" s="72"/>
      <c r="K7" s="72"/>
      <c r="L7" s="72"/>
    </row>
    <row r="8" spans="1:12">
      <c r="A8" s="84"/>
      <c r="B8" s="84"/>
      <c r="C8" s="84"/>
      <c r="D8" s="84"/>
      <c r="E8" s="84"/>
      <c r="F8" s="84"/>
      <c r="G8" s="84"/>
      <c r="H8" s="84"/>
      <c r="I8" s="84"/>
      <c r="J8" s="72"/>
      <c r="K8" s="72"/>
      <c r="L8" s="72"/>
    </row>
    <row r="9" spans="1:12">
      <c r="A9" s="84"/>
      <c r="B9" s="84"/>
      <c r="C9" s="84"/>
      <c r="D9" s="84"/>
      <c r="E9" s="84"/>
      <c r="F9" s="84"/>
      <c r="G9" s="84"/>
      <c r="H9" s="84"/>
      <c r="I9" s="84"/>
      <c r="J9" s="72"/>
      <c r="K9" s="72"/>
      <c r="L9" s="72"/>
    </row>
    <row r="10" spans="1:12">
      <c r="A10" s="84"/>
      <c r="B10" s="84"/>
      <c r="C10" s="84"/>
      <c r="D10" s="84"/>
      <c r="E10" s="84"/>
      <c r="F10" s="84"/>
      <c r="G10" s="84"/>
      <c r="H10" s="84"/>
      <c r="I10" s="84"/>
      <c r="J10" s="72"/>
      <c r="K10" s="72"/>
      <c r="L10" s="72"/>
    </row>
    <row r="11" spans="1:12">
      <c r="A11" s="84"/>
      <c r="B11" s="84"/>
      <c r="C11" s="84"/>
      <c r="D11" s="84"/>
      <c r="E11" s="84"/>
      <c r="F11" s="84"/>
      <c r="G11" s="84"/>
      <c r="H11" s="84"/>
      <c r="I11" s="84"/>
      <c r="J11" s="72"/>
      <c r="K11" s="72"/>
      <c r="L11" s="72"/>
    </row>
    <row r="12" spans="1:12">
      <c r="A12" s="84"/>
      <c r="B12" s="84"/>
      <c r="C12" s="84"/>
      <c r="D12" s="84"/>
      <c r="E12" s="84"/>
      <c r="F12" s="84"/>
      <c r="G12" s="84"/>
      <c r="H12" s="84"/>
      <c r="I12" s="84"/>
      <c r="J12" s="72"/>
      <c r="K12" s="72"/>
      <c r="L12" s="72"/>
    </row>
    <row r="13" spans="1:12">
      <c r="A13" s="84"/>
      <c r="B13" s="84"/>
      <c r="C13" s="84"/>
      <c r="D13" s="84"/>
      <c r="E13" s="84"/>
      <c r="F13" s="84"/>
      <c r="G13" s="84"/>
      <c r="H13" s="84"/>
      <c r="I13" s="84"/>
      <c r="J13" s="72"/>
      <c r="K13" s="72"/>
      <c r="L13" s="72"/>
    </row>
    <row r="14" spans="1:12">
      <c r="A14" s="84"/>
      <c r="B14" s="84"/>
      <c r="C14" s="84"/>
      <c r="D14" s="84"/>
      <c r="E14" s="84"/>
      <c r="F14" s="84"/>
      <c r="G14" s="84"/>
      <c r="H14" s="84"/>
      <c r="I14" s="84"/>
      <c r="J14" s="72"/>
      <c r="K14" s="72"/>
      <c r="L14" s="72"/>
    </row>
    <row r="15" spans="1:12">
      <c r="A15" s="84"/>
      <c r="B15" s="84"/>
      <c r="C15" s="84"/>
      <c r="D15" s="84"/>
      <c r="E15" s="84"/>
      <c r="F15" s="84"/>
      <c r="G15" s="84"/>
      <c r="H15" s="84"/>
      <c r="I15" s="84"/>
      <c r="J15" s="72"/>
      <c r="K15" s="72"/>
      <c r="L15" s="72"/>
    </row>
    <row r="16" spans="1:12">
      <c r="A16" s="84"/>
      <c r="B16" s="84"/>
      <c r="C16" s="84"/>
      <c r="D16" s="84"/>
      <c r="E16" s="84"/>
      <c r="F16" s="84"/>
      <c r="G16" s="84"/>
      <c r="H16" s="84"/>
      <c r="I16" s="84"/>
      <c r="J16" s="72"/>
      <c r="K16" s="72"/>
      <c r="L16" s="72"/>
    </row>
    <row r="17" spans="1:12">
      <c r="A17" s="84"/>
      <c r="B17" s="84"/>
      <c r="C17" s="84"/>
      <c r="D17" s="84"/>
      <c r="E17" s="84"/>
      <c r="F17" s="84"/>
      <c r="G17" s="84"/>
      <c r="H17" s="84"/>
      <c r="I17" s="84"/>
      <c r="J17" s="72"/>
      <c r="K17" s="72"/>
      <c r="L17" s="72"/>
    </row>
    <row r="18" spans="1:12">
      <c r="A18" s="84"/>
      <c r="B18" s="84"/>
      <c r="C18" s="84"/>
      <c r="D18" s="84"/>
      <c r="E18" s="84"/>
      <c r="F18" s="84"/>
      <c r="G18" s="84"/>
      <c r="H18" s="84"/>
      <c r="I18" s="84"/>
      <c r="J18" s="72"/>
      <c r="K18" s="72"/>
      <c r="L18" s="72"/>
    </row>
    <row r="19" spans="1:12">
      <c r="A19" s="84"/>
      <c r="B19" s="84"/>
      <c r="C19" s="84"/>
      <c r="D19" s="84"/>
      <c r="E19" s="84"/>
      <c r="F19" s="84"/>
      <c r="G19" s="84"/>
      <c r="H19" s="84"/>
      <c r="I19" s="84"/>
      <c r="J19" s="72"/>
      <c r="K19" s="72"/>
      <c r="L19" s="72"/>
    </row>
    <row r="20" spans="1:12">
      <c r="A20" s="84"/>
      <c r="B20" s="84"/>
      <c r="C20" s="84"/>
      <c r="D20" s="84"/>
      <c r="E20" s="84"/>
      <c r="F20" s="84"/>
      <c r="G20" s="84"/>
      <c r="H20" s="84"/>
      <c r="I20" s="84"/>
      <c r="J20" s="72"/>
      <c r="K20" s="72"/>
      <c r="L20" s="72"/>
    </row>
    <row r="21" spans="1:12">
      <c r="A21" s="84"/>
      <c r="B21" s="84"/>
      <c r="C21" s="84"/>
      <c r="D21" s="84"/>
      <c r="E21" s="84"/>
      <c r="F21" s="84"/>
      <c r="G21" s="84"/>
      <c r="H21" s="84"/>
      <c r="I21" s="84"/>
      <c r="J21" s="72"/>
      <c r="K21" s="72"/>
      <c r="L21" s="72"/>
    </row>
    <row r="22" spans="1:12">
      <c r="A22" s="84"/>
      <c r="B22" s="84"/>
      <c r="C22" s="84"/>
      <c r="D22" s="84"/>
      <c r="E22" s="84"/>
      <c r="F22" s="84"/>
      <c r="G22" s="84"/>
      <c r="H22" s="84"/>
      <c r="I22" s="84"/>
      <c r="J22" s="72"/>
      <c r="K22" s="72"/>
      <c r="L22" s="72"/>
    </row>
    <row r="23" spans="1:12">
      <c r="A23" s="84"/>
      <c r="B23" s="84"/>
      <c r="C23" s="84"/>
      <c r="D23" s="84"/>
      <c r="E23" s="84"/>
      <c r="F23" s="84"/>
      <c r="G23" s="84"/>
      <c r="H23" s="84"/>
      <c r="I23" s="84"/>
      <c r="J23" s="72"/>
      <c r="K23" s="72"/>
      <c r="L23" s="72"/>
    </row>
    <row r="24" spans="1:12">
      <c r="A24" s="84"/>
      <c r="B24" s="84"/>
      <c r="C24" s="84"/>
      <c r="D24" s="84"/>
      <c r="E24" s="84"/>
      <c r="F24" s="84"/>
      <c r="G24" s="84"/>
      <c r="H24" s="84"/>
      <c r="I24" s="84"/>
      <c r="J24" s="72"/>
      <c r="K24" s="72"/>
      <c r="L24" s="72"/>
    </row>
    <row r="25" spans="1:12">
      <c r="A25" s="84"/>
      <c r="B25" s="84"/>
      <c r="C25" s="84"/>
      <c r="D25" s="84"/>
      <c r="E25" s="84"/>
      <c r="F25" s="84"/>
      <c r="G25" s="84"/>
      <c r="H25" s="84"/>
      <c r="I25" s="84"/>
      <c r="J25" s="72"/>
      <c r="K25" s="72"/>
      <c r="L25" s="72"/>
    </row>
    <row r="26" spans="1:12">
      <c r="A26" s="84"/>
      <c r="B26" s="84"/>
      <c r="C26" s="84"/>
      <c r="D26" s="84"/>
      <c r="E26" s="84"/>
      <c r="F26" s="84"/>
      <c r="G26" s="84"/>
      <c r="H26" s="84"/>
      <c r="I26" s="84"/>
      <c r="J26" s="72"/>
      <c r="K26" s="72"/>
      <c r="L26" s="72"/>
    </row>
    <row r="27" spans="1:12">
      <c r="A27" s="84"/>
      <c r="B27" s="84"/>
      <c r="C27" s="84"/>
      <c r="D27" s="84"/>
      <c r="E27" s="84"/>
      <c r="F27" s="84"/>
      <c r="G27" s="84"/>
      <c r="H27" s="84"/>
      <c r="I27" s="84"/>
      <c r="J27" s="72"/>
      <c r="K27" s="72"/>
      <c r="L27" s="72"/>
    </row>
    <row r="28" spans="1:12">
      <c r="A28" s="84"/>
      <c r="B28" s="84"/>
      <c r="C28" s="84"/>
      <c r="D28" s="84"/>
      <c r="E28" s="84"/>
      <c r="F28" s="84"/>
      <c r="G28" s="84"/>
      <c r="H28" s="84"/>
      <c r="I28" s="84"/>
      <c r="J28" s="72"/>
      <c r="K28" s="72"/>
      <c r="L28" s="72"/>
    </row>
    <row r="29" spans="1:12">
      <c r="A29" s="84"/>
      <c r="B29" s="84"/>
      <c r="C29" s="84"/>
      <c r="D29" s="84"/>
      <c r="E29" s="84"/>
      <c r="F29" s="84"/>
      <c r="G29" s="84"/>
      <c r="H29" s="84"/>
      <c r="I29" s="84"/>
      <c r="J29" s="72"/>
      <c r="K29" s="72"/>
      <c r="L29" s="72"/>
    </row>
    <row r="30" spans="1:12">
      <c r="A30" s="84"/>
      <c r="B30" s="84"/>
      <c r="C30" s="84"/>
      <c r="D30" s="84"/>
      <c r="E30" s="84"/>
      <c r="F30" s="84"/>
      <c r="G30" s="84"/>
      <c r="H30" s="84"/>
      <c r="I30" s="84"/>
      <c r="J30" s="72"/>
      <c r="K30" s="72"/>
      <c r="L30" s="72"/>
    </row>
    <row r="31" spans="1:12">
      <c r="A31" s="84"/>
      <c r="B31" s="84"/>
      <c r="C31" s="84"/>
      <c r="D31" s="84"/>
      <c r="E31" s="84"/>
      <c r="F31" s="84"/>
      <c r="G31" s="84"/>
      <c r="H31" s="84"/>
      <c r="I31" s="84"/>
      <c r="J31" s="72"/>
      <c r="K31" s="72"/>
      <c r="L31" s="72"/>
    </row>
    <row r="32" spans="1:12">
      <c r="A32" s="84"/>
      <c r="B32" s="84"/>
      <c r="C32" s="84"/>
      <c r="D32" s="84"/>
      <c r="E32" s="84"/>
      <c r="F32" s="84"/>
      <c r="G32" s="84"/>
      <c r="H32" s="84"/>
      <c r="I32" s="84"/>
      <c r="J32" s="72"/>
      <c r="K32" s="72"/>
      <c r="L32" s="72"/>
    </row>
    <row r="33" spans="1:12">
      <c r="A33" s="84"/>
      <c r="B33" s="84"/>
      <c r="C33" s="84"/>
      <c r="D33" s="84"/>
      <c r="E33" s="84"/>
      <c r="F33" s="84"/>
      <c r="G33" s="84"/>
      <c r="H33" s="84"/>
      <c r="I33" s="84"/>
      <c r="J33" s="72"/>
      <c r="K33" s="72"/>
      <c r="L33" s="72"/>
    </row>
    <row r="34" spans="1:12">
      <c r="A34" s="84"/>
      <c r="B34" s="84"/>
      <c r="C34" s="84"/>
      <c r="D34" s="84"/>
      <c r="E34" s="84"/>
      <c r="F34" s="84"/>
      <c r="G34" s="84"/>
      <c r="H34" s="84"/>
      <c r="I34" s="84"/>
      <c r="J34" s="72"/>
      <c r="K34" s="72"/>
      <c r="L34" s="72"/>
    </row>
    <row r="35" spans="1:12">
      <c r="A35" s="84"/>
      <c r="B35" s="84"/>
      <c r="C35" s="84"/>
      <c r="D35" s="84"/>
      <c r="E35" s="84"/>
      <c r="F35" s="84"/>
      <c r="G35" s="84"/>
      <c r="H35" s="84"/>
      <c r="I35" s="84"/>
      <c r="J35" s="72"/>
      <c r="K35" s="72"/>
      <c r="L35" s="72"/>
    </row>
    <row r="36" spans="1:12">
      <c r="A36" s="84"/>
      <c r="B36" s="84"/>
      <c r="C36" s="84"/>
      <c r="D36" s="84"/>
      <c r="E36" s="84"/>
      <c r="F36" s="84"/>
      <c r="G36" s="84"/>
      <c r="H36" s="84"/>
      <c r="I36" s="84"/>
      <c r="J36" s="72"/>
      <c r="K36" s="72"/>
      <c r="L36" s="72"/>
    </row>
    <row r="37" spans="1:12">
      <c r="A37" s="84"/>
      <c r="B37" s="84"/>
      <c r="C37" s="84"/>
      <c r="D37" s="84"/>
      <c r="E37" s="84"/>
      <c r="F37" s="84"/>
      <c r="G37" s="84"/>
      <c r="H37" s="84"/>
      <c r="I37" s="84"/>
      <c r="J37" s="72"/>
      <c r="K37" s="72"/>
      <c r="L37" s="72"/>
    </row>
    <row r="38" spans="1:12">
      <c r="A38" s="84"/>
      <c r="B38" s="84"/>
      <c r="C38" s="84"/>
      <c r="D38" s="84"/>
      <c r="E38" s="84"/>
      <c r="F38" s="84"/>
      <c r="G38" s="84"/>
      <c r="H38" s="84"/>
      <c r="I38" s="84"/>
      <c r="J38" s="72"/>
      <c r="K38" s="72"/>
      <c r="L38" s="72"/>
    </row>
    <row r="39" spans="1:12">
      <c r="A39" s="84"/>
      <c r="B39" s="84"/>
      <c r="C39" s="84"/>
      <c r="D39" s="84"/>
      <c r="E39" s="84"/>
      <c r="F39" s="84"/>
      <c r="G39" s="84"/>
      <c r="H39" s="84"/>
      <c r="I39" s="84"/>
      <c r="J39" s="72"/>
      <c r="K39" s="72"/>
      <c r="L39" s="72"/>
    </row>
    <row r="40" spans="1:12">
      <c r="A40" s="84"/>
      <c r="B40" s="84"/>
      <c r="C40" s="84"/>
      <c r="D40" s="84"/>
      <c r="E40" s="84"/>
      <c r="F40" s="84"/>
      <c r="G40" s="84"/>
      <c r="H40" s="84"/>
      <c r="I40" s="84"/>
      <c r="J40" s="72"/>
      <c r="K40" s="72"/>
      <c r="L40" s="72"/>
    </row>
    <row r="41" spans="1:12">
      <c r="A41" s="84"/>
      <c r="B41" s="84"/>
      <c r="C41" s="84"/>
      <c r="D41" s="84"/>
      <c r="E41" s="84"/>
      <c r="F41" s="84"/>
      <c r="G41" s="84"/>
      <c r="H41" s="84"/>
      <c r="I41" s="84"/>
      <c r="J41" s="72"/>
      <c r="K41" s="72"/>
      <c r="L41" s="72"/>
    </row>
    <row r="42" spans="1:12">
      <c r="A42" s="84"/>
      <c r="B42" s="84"/>
      <c r="C42" s="84"/>
      <c r="D42" s="84"/>
      <c r="E42" s="84"/>
      <c r="F42" s="84"/>
      <c r="G42" s="84"/>
      <c r="H42" s="84"/>
      <c r="I42" s="84"/>
      <c r="J42" s="72"/>
      <c r="K42" s="72"/>
      <c r="L42" s="72"/>
    </row>
    <row r="43" spans="1:12">
      <c r="A43" s="84"/>
      <c r="B43" s="84"/>
      <c r="C43" s="84"/>
      <c r="D43" s="84"/>
      <c r="E43" s="84"/>
      <c r="F43" s="84"/>
      <c r="G43" s="84"/>
      <c r="H43" s="84"/>
      <c r="I43" s="84"/>
      <c r="J43" s="72"/>
      <c r="K43" s="72"/>
      <c r="L43" s="72"/>
    </row>
    <row r="44" spans="1:12">
      <c r="A44" s="84"/>
      <c r="B44" s="84"/>
      <c r="C44" s="84"/>
      <c r="D44" s="84"/>
      <c r="E44" s="84"/>
      <c r="F44" s="84"/>
      <c r="G44" s="84"/>
      <c r="H44" s="84"/>
      <c r="I44" s="84"/>
      <c r="J44" s="72"/>
      <c r="K44" s="72"/>
      <c r="L44" s="72"/>
    </row>
    <row r="45" spans="1:12">
      <c r="A45" s="84"/>
      <c r="B45" s="84"/>
      <c r="C45" s="84"/>
      <c r="D45" s="84"/>
      <c r="E45" s="84"/>
      <c r="F45" s="84"/>
      <c r="G45" s="84"/>
      <c r="H45" s="84"/>
      <c r="I45" s="84"/>
      <c r="J45" s="72"/>
      <c r="K45" s="72"/>
      <c r="L45" s="72"/>
    </row>
    <row r="46" spans="1:12">
      <c r="A46" s="84"/>
      <c r="B46" s="84"/>
      <c r="C46" s="84"/>
      <c r="D46" s="84"/>
      <c r="E46" s="84"/>
      <c r="F46" s="84"/>
      <c r="G46" s="84"/>
      <c r="H46" s="84"/>
      <c r="I46" s="84"/>
      <c r="J46" s="72"/>
      <c r="K46" s="72"/>
      <c r="L46" s="72"/>
    </row>
    <row r="47" spans="1:12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</row>
    <row r="48" spans="1:1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</row>
  </sheetData>
  <mergeCells count="2">
    <mergeCell ref="A1:I1"/>
    <mergeCell ref="A6:I46"/>
  </mergeCells>
  <phoneticPr fontId="3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1"/>
  <sheetViews>
    <sheetView workbookViewId="0">
      <selection activeCell="D15" sqref="D15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17.4414062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f>联调测试!G8</f>
        <v>43163</v>
      </c>
      <c r="G4" s="91"/>
      <c r="K4" s="44">
        <f>F4-WEEKDAY(F4,1)+2+7*(F5-1)</f>
        <v>43164</v>
      </c>
      <c r="L4" s="44">
        <f t="shared" ref="L4:BW4" si="0">K4+1</f>
        <v>43165</v>
      </c>
      <c r="M4" s="44">
        <f t="shared" si="0"/>
        <v>43166</v>
      </c>
      <c r="N4" s="44">
        <f t="shared" si="0"/>
        <v>43167</v>
      </c>
      <c r="O4" s="44">
        <f t="shared" si="0"/>
        <v>43168</v>
      </c>
      <c r="P4" s="44">
        <f t="shared" si="0"/>
        <v>43169</v>
      </c>
      <c r="Q4" s="44">
        <f t="shared" si="0"/>
        <v>43170</v>
      </c>
      <c r="R4" s="44">
        <f t="shared" si="0"/>
        <v>43171</v>
      </c>
      <c r="S4" s="44">
        <f t="shared" si="0"/>
        <v>43172</v>
      </c>
      <c r="T4" s="44">
        <f t="shared" si="0"/>
        <v>43173</v>
      </c>
      <c r="U4" s="44">
        <f t="shared" si="0"/>
        <v>43174</v>
      </c>
      <c r="V4" s="44">
        <f t="shared" si="0"/>
        <v>43175</v>
      </c>
      <c r="W4" s="44">
        <f t="shared" si="0"/>
        <v>43176</v>
      </c>
      <c r="X4" s="44">
        <f t="shared" si="0"/>
        <v>43177</v>
      </c>
      <c r="Y4" s="44">
        <f t="shared" si="0"/>
        <v>43178</v>
      </c>
      <c r="Z4" s="44">
        <f t="shared" si="0"/>
        <v>43179</v>
      </c>
      <c r="AA4" s="44">
        <f t="shared" si="0"/>
        <v>43180</v>
      </c>
      <c r="AB4" s="44">
        <f t="shared" si="0"/>
        <v>43181</v>
      </c>
      <c r="AC4" s="44">
        <f t="shared" si="0"/>
        <v>43182</v>
      </c>
      <c r="AD4" s="44">
        <f t="shared" si="0"/>
        <v>43183</v>
      </c>
      <c r="AE4" s="44">
        <f t="shared" si="0"/>
        <v>43184</v>
      </c>
      <c r="AF4" s="44">
        <f t="shared" si="0"/>
        <v>43185</v>
      </c>
      <c r="AG4" s="44">
        <f t="shared" si="0"/>
        <v>43186</v>
      </c>
      <c r="AH4" s="44">
        <f t="shared" si="0"/>
        <v>43187</v>
      </c>
      <c r="AI4" s="44">
        <f t="shared" si="0"/>
        <v>43188</v>
      </c>
      <c r="AJ4" s="44">
        <f t="shared" si="0"/>
        <v>43189</v>
      </c>
      <c r="AK4" s="44">
        <f t="shared" si="0"/>
        <v>43190</v>
      </c>
      <c r="AL4" s="44">
        <f t="shared" si="0"/>
        <v>43191</v>
      </c>
      <c r="AM4" s="44">
        <f t="shared" si="0"/>
        <v>43192</v>
      </c>
      <c r="AN4" s="44">
        <f t="shared" si="0"/>
        <v>43193</v>
      </c>
      <c r="AO4" s="44">
        <f t="shared" si="0"/>
        <v>43194</v>
      </c>
      <c r="AP4" s="44">
        <f t="shared" si="0"/>
        <v>43195</v>
      </c>
      <c r="AQ4" s="44">
        <f t="shared" si="0"/>
        <v>43196</v>
      </c>
      <c r="AR4" s="44">
        <f t="shared" si="0"/>
        <v>43197</v>
      </c>
      <c r="AS4" s="44">
        <f t="shared" si="0"/>
        <v>43198</v>
      </c>
      <c r="AT4" s="44">
        <f t="shared" si="0"/>
        <v>43199</v>
      </c>
      <c r="AU4" s="44">
        <f t="shared" si="0"/>
        <v>43200</v>
      </c>
      <c r="AV4" s="44">
        <f t="shared" si="0"/>
        <v>43201</v>
      </c>
      <c r="AW4" s="44">
        <f t="shared" si="0"/>
        <v>43202</v>
      </c>
      <c r="AX4" s="44">
        <f t="shared" si="0"/>
        <v>43203</v>
      </c>
      <c r="AY4" s="44">
        <f t="shared" si="0"/>
        <v>43204</v>
      </c>
      <c r="AZ4" s="44">
        <f t="shared" si="0"/>
        <v>43205</v>
      </c>
      <c r="BA4" s="44">
        <f t="shared" si="0"/>
        <v>43206</v>
      </c>
      <c r="BB4" s="44">
        <f t="shared" si="0"/>
        <v>43207</v>
      </c>
      <c r="BC4" s="44">
        <f t="shared" si="0"/>
        <v>43208</v>
      </c>
      <c r="BD4" s="44">
        <f t="shared" si="0"/>
        <v>43209</v>
      </c>
      <c r="BE4" s="44">
        <f t="shared" si="0"/>
        <v>43210</v>
      </c>
      <c r="BF4" s="44">
        <f t="shared" si="0"/>
        <v>43211</v>
      </c>
      <c r="BG4" s="44">
        <f t="shared" si="0"/>
        <v>43212</v>
      </c>
      <c r="BH4" s="44">
        <f t="shared" si="0"/>
        <v>43213</v>
      </c>
      <c r="BI4" s="44">
        <f t="shared" si="0"/>
        <v>43214</v>
      </c>
      <c r="BJ4" s="44">
        <f t="shared" si="0"/>
        <v>43215</v>
      </c>
      <c r="BK4" s="44">
        <f t="shared" si="0"/>
        <v>43216</v>
      </c>
      <c r="BL4" s="44">
        <f t="shared" si="0"/>
        <v>43217</v>
      </c>
      <c r="BM4" s="44">
        <f t="shared" si="0"/>
        <v>43218</v>
      </c>
      <c r="BN4" s="44">
        <f t="shared" si="0"/>
        <v>43219</v>
      </c>
      <c r="BO4" s="44">
        <f t="shared" si="0"/>
        <v>43220</v>
      </c>
      <c r="BP4" s="44">
        <f t="shared" si="0"/>
        <v>43221</v>
      </c>
      <c r="BQ4" s="44">
        <f t="shared" si="0"/>
        <v>43222</v>
      </c>
      <c r="BR4" s="44">
        <f t="shared" si="0"/>
        <v>43223</v>
      </c>
      <c r="BS4" s="44">
        <f t="shared" si="0"/>
        <v>43224</v>
      </c>
      <c r="BT4" s="44">
        <f t="shared" si="0"/>
        <v>43225</v>
      </c>
      <c r="BU4" s="44">
        <f t="shared" si="0"/>
        <v>43226</v>
      </c>
      <c r="BV4" s="44">
        <f t="shared" si="0"/>
        <v>43227</v>
      </c>
      <c r="BW4" s="44">
        <f t="shared" si="0"/>
        <v>43228</v>
      </c>
      <c r="BX4" s="44">
        <f t="shared" ref="BX4:EI4" si="1">BW4+1</f>
        <v>43229</v>
      </c>
      <c r="BY4" s="44">
        <f t="shared" si="1"/>
        <v>43230</v>
      </c>
      <c r="BZ4" s="44">
        <f t="shared" si="1"/>
        <v>43231</v>
      </c>
      <c r="CA4" s="44">
        <f t="shared" si="1"/>
        <v>43232</v>
      </c>
      <c r="CB4" s="44">
        <f t="shared" si="1"/>
        <v>43233</v>
      </c>
      <c r="CC4" s="44">
        <f t="shared" si="1"/>
        <v>43234</v>
      </c>
      <c r="CD4" s="44">
        <f t="shared" si="1"/>
        <v>43235</v>
      </c>
      <c r="CE4" s="44">
        <f t="shared" si="1"/>
        <v>43236</v>
      </c>
      <c r="CF4" s="44">
        <f t="shared" si="1"/>
        <v>43237</v>
      </c>
      <c r="CG4" s="44">
        <f t="shared" si="1"/>
        <v>43238</v>
      </c>
      <c r="CH4" s="44">
        <f t="shared" si="1"/>
        <v>43239</v>
      </c>
      <c r="CI4" s="44">
        <f t="shared" si="1"/>
        <v>43240</v>
      </c>
      <c r="CJ4" s="44">
        <f t="shared" si="1"/>
        <v>43241</v>
      </c>
      <c r="CK4" s="44">
        <f t="shared" si="1"/>
        <v>43242</v>
      </c>
      <c r="CL4" s="44">
        <f t="shared" si="1"/>
        <v>43243</v>
      </c>
      <c r="CM4" s="44">
        <f t="shared" si="1"/>
        <v>43244</v>
      </c>
      <c r="CN4" s="44">
        <f t="shared" si="1"/>
        <v>43245</v>
      </c>
      <c r="CO4" s="44">
        <f t="shared" si="1"/>
        <v>43246</v>
      </c>
      <c r="CP4" s="44">
        <f t="shared" si="1"/>
        <v>43247</v>
      </c>
      <c r="CQ4" s="44">
        <f t="shared" si="1"/>
        <v>43248</v>
      </c>
      <c r="CR4" s="44">
        <f t="shared" si="1"/>
        <v>43249</v>
      </c>
      <c r="CS4" s="44">
        <f t="shared" si="1"/>
        <v>43250</v>
      </c>
      <c r="CT4" s="44">
        <f t="shared" si="1"/>
        <v>43251</v>
      </c>
      <c r="CU4" s="44">
        <f t="shared" si="1"/>
        <v>43252</v>
      </c>
      <c r="CV4" s="44">
        <f t="shared" si="1"/>
        <v>43253</v>
      </c>
      <c r="CW4" s="44">
        <f t="shared" si="1"/>
        <v>43254</v>
      </c>
      <c r="CX4" s="44">
        <f t="shared" si="1"/>
        <v>43255</v>
      </c>
      <c r="CY4" s="44">
        <f t="shared" si="1"/>
        <v>43256</v>
      </c>
      <c r="CZ4" s="44">
        <f t="shared" si="1"/>
        <v>43257</v>
      </c>
      <c r="DA4" s="44">
        <f t="shared" si="1"/>
        <v>43258</v>
      </c>
      <c r="DB4" s="44">
        <f t="shared" si="1"/>
        <v>43259</v>
      </c>
      <c r="DC4" s="44">
        <f t="shared" si="1"/>
        <v>43260</v>
      </c>
      <c r="DD4" s="44">
        <f t="shared" si="1"/>
        <v>43261</v>
      </c>
      <c r="DE4" s="44">
        <f t="shared" si="1"/>
        <v>43262</v>
      </c>
      <c r="DF4" s="44">
        <f t="shared" si="1"/>
        <v>43263</v>
      </c>
      <c r="DG4" s="44">
        <f t="shared" si="1"/>
        <v>43264</v>
      </c>
      <c r="DH4" s="44">
        <f t="shared" si="1"/>
        <v>43265</v>
      </c>
      <c r="DI4" s="44">
        <f t="shared" si="1"/>
        <v>43266</v>
      </c>
      <c r="DJ4" s="44">
        <f t="shared" si="1"/>
        <v>43267</v>
      </c>
      <c r="DK4" s="44">
        <f t="shared" si="1"/>
        <v>43268</v>
      </c>
      <c r="DL4" s="44">
        <f t="shared" si="1"/>
        <v>43269</v>
      </c>
      <c r="DM4" s="44">
        <f t="shared" si="1"/>
        <v>43270</v>
      </c>
      <c r="DN4" s="44">
        <f t="shared" si="1"/>
        <v>43271</v>
      </c>
      <c r="DO4" s="44">
        <f t="shared" si="1"/>
        <v>43272</v>
      </c>
      <c r="DP4" s="44">
        <f t="shared" si="1"/>
        <v>43273</v>
      </c>
      <c r="DQ4" s="44">
        <f t="shared" si="1"/>
        <v>43274</v>
      </c>
      <c r="DR4" s="44">
        <f t="shared" si="1"/>
        <v>43275</v>
      </c>
      <c r="DS4" s="44">
        <f t="shared" si="1"/>
        <v>43276</v>
      </c>
      <c r="DT4" s="44">
        <f t="shared" si="1"/>
        <v>43277</v>
      </c>
      <c r="DU4" s="44">
        <f t="shared" si="1"/>
        <v>43278</v>
      </c>
      <c r="DV4" s="44">
        <f t="shared" si="1"/>
        <v>43279</v>
      </c>
      <c r="DW4" s="44">
        <f t="shared" si="1"/>
        <v>43280</v>
      </c>
      <c r="DX4" s="44">
        <f t="shared" si="1"/>
        <v>43281</v>
      </c>
      <c r="DY4" s="44">
        <f t="shared" si="1"/>
        <v>43282</v>
      </c>
      <c r="DZ4" s="44">
        <f t="shared" si="1"/>
        <v>43283</v>
      </c>
      <c r="EA4" s="44">
        <f t="shared" si="1"/>
        <v>43284</v>
      </c>
      <c r="EB4" s="44">
        <f t="shared" si="1"/>
        <v>43285</v>
      </c>
      <c r="EC4" s="44">
        <f t="shared" si="1"/>
        <v>43286</v>
      </c>
      <c r="ED4" s="44">
        <f t="shared" si="1"/>
        <v>43287</v>
      </c>
      <c r="EE4" s="44">
        <f t="shared" si="1"/>
        <v>43288</v>
      </c>
      <c r="EF4" s="44">
        <f t="shared" si="1"/>
        <v>43289</v>
      </c>
      <c r="EG4" s="44">
        <f t="shared" si="1"/>
        <v>43290</v>
      </c>
      <c r="EH4" s="44">
        <f t="shared" si="1"/>
        <v>43291</v>
      </c>
      <c r="EI4" s="44">
        <f t="shared" si="1"/>
        <v>43292</v>
      </c>
      <c r="EJ4" s="44">
        <f t="shared" ref="EJ4:EM4" si="2">EI4+1</f>
        <v>43293</v>
      </c>
      <c r="EK4" s="44">
        <f t="shared" si="2"/>
        <v>43294</v>
      </c>
      <c r="EL4" s="44">
        <f t="shared" si="2"/>
        <v>43295</v>
      </c>
      <c r="EM4" s="44">
        <f t="shared" si="2"/>
        <v>43296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43164</v>
      </c>
      <c r="L6" s="85"/>
      <c r="M6" s="85"/>
      <c r="N6" s="85"/>
      <c r="O6" s="85"/>
      <c r="P6" s="85"/>
      <c r="Q6" s="85"/>
      <c r="R6" s="85">
        <f>R4</f>
        <v>43171</v>
      </c>
      <c r="S6" s="85"/>
      <c r="T6" s="85"/>
      <c r="U6" s="85"/>
      <c r="V6" s="85"/>
      <c r="W6" s="85"/>
      <c r="X6" s="85"/>
      <c r="Y6" s="85">
        <f>Y4</f>
        <v>43178</v>
      </c>
      <c r="Z6" s="85"/>
      <c r="AA6" s="85"/>
      <c r="AB6" s="85"/>
      <c r="AC6" s="85"/>
      <c r="AD6" s="85"/>
      <c r="AE6" s="85"/>
      <c r="AF6" s="85">
        <f>AF4</f>
        <v>43185</v>
      </c>
      <c r="AG6" s="85"/>
      <c r="AH6" s="85"/>
      <c r="AI6" s="85"/>
      <c r="AJ6" s="85"/>
      <c r="AK6" s="85"/>
      <c r="AL6" s="85"/>
      <c r="AM6" s="85">
        <f>AM4</f>
        <v>43192</v>
      </c>
      <c r="AN6" s="85"/>
      <c r="AO6" s="85"/>
      <c r="AP6" s="85"/>
      <c r="AQ6" s="85"/>
      <c r="AR6" s="85"/>
      <c r="AS6" s="85"/>
      <c r="AT6" s="85">
        <f>AT4</f>
        <v>43199</v>
      </c>
      <c r="AU6" s="85"/>
      <c r="AV6" s="85"/>
      <c r="AW6" s="85"/>
      <c r="AX6" s="85"/>
      <c r="AY6" s="85"/>
      <c r="AZ6" s="85"/>
      <c r="BA6" s="85">
        <f>BA4</f>
        <v>43206</v>
      </c>
      <c r="BB6" s="85"/>
      <c r="BC6" s="85"/>
      <c r="BD6" s="85"/>
      <c r="BE6" s="85"/>
      <c r="BF6" s="85"/>
      <c r="BG6" s="85"/>
      <c r="BH6" s="85">
        <f>BH4</f>
        <v>43213</v>
      </c>
      <c r="BI6" s="85"/>
      <c r="BJ6" s="85"/>
      <c r="BK6" s="85"/>
      <c r="BL6" s="85"/>
      <c r="BM6" s="85"/>
      <c r="BN6" s="85"/>
      <c r="BO6" s="85">
        <f>BO4</f>
        <v>43220</v>
      </c>
      <c r="BP6" s="85"/>
      <c r="BQ6" s="85"/>
      <c r="BR6" s="85"/>
      <c r="BS6" s="85"/>
      <c r="BT6" s="85"/>
      <c r="BU6" s="85"/>
      <c r="BV6" s="85">
        <f>BV4</f>
        <v>43227</v>
      </c>
      <c r="BW6" s="85"/>
      <c r="BX6" s="85"/>
      <c r="BY6" s="85"/>
      <c r="BZ6" s="85"/>
      <c r="CA6" s="85"/>
      <c r="CB6" s="85"/>
      <c r="CC6" s="85">
        <f>CC4</f>
        <v>43234</v>
      </c>
      <c r="CD6" s="85"/>
      <c r="CE6" s="85"/>
      <c r="CF6" s="85"/>
      <c r="CG6" s="85"/>
      <c r="CH6" s="85"/>
      <c r="CI6" s="85"/>
      <c r="CJ6" s="85">
        <f>CJ4</f>
        <v>43241</v>
      </c>
      <c r="CK6" s="85"/>
      <c r="CL6" s="85"/>
      <c r="CM6" s="85"/>
      <c r="CN6" s="85"/>
      <c r="CO6" s="85"/>
      <c r="CP6" s="85"/>
      <c r="CQ6" s="85">
        <f>CQ4</f>
        <v>43248</v>
      </c>
      <c r="CR6" s="85"/>
      <c r="CS6" s="85"/>
      <c r="CT6" s="85"/>
      <c r="CU6" s="85"/>
      <c r="CV6" s="85"/>
      <c r="CW6" s="85"/>
      <c r="CX6" s="85">
        <f>CX4</f>
        <v>43255</v>
      </c>
      <c r="CY6" s="85"/>
      <c r="CZ6" s="85"/>
      <c r="DA6" s="85"/>
      <c r="DB6" s="85"/>
      <c r="DC6" s="85"/>
      <c r="DD6" s="85"/>
      <c r="DE6" s="85">
        <f>DE4</f>
        <v>43262</v>
      </c>
      <c r="DF6" s="85"/>
      <c r="DG6" s="85"/>
      <c r="DH6" s="85"/>
      <c r="DI6" s="85"/>
      <c r="DJ6" s="85"/>
      <c r="DK6" s="85"/>
      <c r="DL6" s="85">
        <f>DL4</f>
        <v>43269</v>
      </c>
      <c r="DM6" s="85"/>
      <c r="DN6" s="85"/>
      <c r="DO6" s="85"/>
      <c r="DP6" s="85"/>
      <c r="DQ6" s="85"/>
      <c r="DR6" s="85"/>
      <c r="DS6" s="85">
        <f>DS4</f>
        <v>43276</v>
      </c>
      <c r="DT6" s="85"/>
      <c r="DU6" s="85"/>
      <c r="DV6" s="85"/>
      <c r="DW6" s="85"/>
      <c r="DX6" s="85"/>
      <c r="DY6" s="85"/>
      <c r="DZ6" s="85">
        <f>DZ4</f>
        <v>43283</v>
      </c>
      <c r="EA6" s="85"/>
      <c r="EB6" s="85"/>
      <c r="EC6" s="85"/>
      <c r="ED6" s="85"/>
      <c r="EE6" s="85"/>
      <c r="EF6" s="85"/>
      <c r="EG6" s="85">
        <f>EG4</f>
        <v>43290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95</v>
      </c>
      <c r="C8" s="28"/>
      <c r="D8" s="28" t="str">
        <f>F3</f>
        <v>***</v>
      </c>
      <c r="E8" s="29"/>
      <c r="F8" s="31">
        <f>F9</f>
        <v>43163</v>
      </c>
      <c r="G8" s="31">
        <f>F8+H8-1</f>
        <v>43163</v>
      </c>
      <c r="H8" s="32">
        <f>MAX(F9:F10)-F8</f>
        <v>1</v>
      </c>
      <c r="I8" s="46"/>
      <c r="J8" s="32">
        <f t="shared" ref="J8:J10" si="6">IF(OR(G8=0,F8=0),0,NETWORKDAYS(F8,G8))</f>
        <v>0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94</v>
      </c>
      <c r="C9" s="33"/>
      <c r="D9" s="79" t="s">
        <v>119</v>
      </c>
      <c r="E9" s="34"/>
      <c r="F9" s="35">
        <f>F4</f>
        <v>43163</v>
      </c>
      <c r="G9" s="35">
        <f>IF(H9=0,F9,F9+H9-1)</f>
        <v>43165</v>
      </c>
      <c r="H9" s="36">
        <v>3</v>
      </c>
      <c r="I9" s="48">
        <v>0</v>
      </c>
      <c r="J9" s="49">
        <f t="shared" si="6"/>
        <v>2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95</v>
      </c>
      <c r="C10" s="33"/>
      <c r="D10" s="79" t="s">
        <v>119</v>
      </c>
      <c r="E10" s="34"/>
      <c r="F10" s="35">
        <f>F9+1</f>
        <v>43164</v>
      </c>
      <c r="G10" s="35">
        <f>IF(H10=0,F10,F10+H10-1)</f>
        <v>43166</v>
      </c>
      <c r="H10" s="36">
        <v>3</v>
      </c>
      <c r="I10" s="48">
        <v>0</v>
      </c>
      <c r="J10" s="49">
        <f t="shared" si="6"/>
        <v>3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5" customFormat="1">
      <c r="A11" s="37" t="str">
        <f t="shared" ca="1" si="7"/>
        <v>1.3</v>
      </c>
      <c r="B11" s="38" t="s">
        <v>52</v>
      </c>
      <c r="C11" s="38"/>
      <c r="D11" s="38"/>
      <c r="E11" s="39"/>
      <c r="F11" s="40"/>
      <c r="G11" s="40"/>
      <c r="H11" s="41"/>
      <c r="I11" s="51"/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79" priority="37">
      <formula>AND(TODAY()&gt;=K4,TODAY()&lt;L4)</formula>
    </cfRule>
  </conditionalFormatting>
  <conditionalFormatting sqref="BO7:BU7">
    <cfRule type="expression" dxfId="78" priority="34">
      <formula>AND(TODAY()&gt;=BO4,TODAY()&lt;BP4)</formula>
    </cfRule>
  </conditionalFormatting>
  <conditionalFormatting sqref="BV7:CB7">
    <cfRule type="expression" dxfId="77" priority="33">
      <formula>AND(TODAY()&gt;=BV4,TODAY()&lt;BW4)</formula>
    </cfRule>
  </conditionalFormatting>
  <conditionalFormatting sqref="CC7:CI7">
    <cfRule type="expression" dxfId="76" priority="32">
      <formula>AND(TODAY()&gt;=CC4,TODAY()&lt;CD4)</formula>
    </cfRule>
  </conditionalFormatting>
  <conditionalFormatting sqref="CJ7:CP7">
    <cfRule type="expression" dxfId="75" priority="31">
      <formula>AND(TODAY()&gt;=CJ4,TODAY()&lt;CK4)</formula>
    </cfRule>
  </conditionalFormatting>
  <conditionalFormatting sqref="CQ7:CW7">
    <cfRule type="expression" dxfId="74" priority="30">
      <formula>AND(TODAY()&gt;=CQ4,TODAY()&lt;CR4)</formula>
    </cfRule>
  </conditionalFormatting>
  <conditionalFormatting sqref="CX7:DD7">
    <cfRule type="expression" dxfId="73" priority="29">
      <formula>AND(TODAY()&gt;=CX4,TODAY()&lt;CY4)</formula>
    </cfRule>
  </conditionalFormatting>
  <conditionalFormatting sqref="DE7:DK7">
    <cfRule type="expression" dxfId="72" priority="28">
      <formula>AND(TODAY()&gt;=DE4,TODAY()&lt;DF4)</formula>
    </cfRule>
  </conditionalFormatting>
  <conditionalFormatting sqref="DL7:DR7">
    <cfRule type="expression" dxfId="71" priority="27">
      <formula>AND(TODAY()&gt;=DL4,TODAY()&lt;DM4)</formula>
    </cfRule>
  </conditionalFormatting>
  <conditionalFormatting sqref="DS7:DY7">
    <cfRule type="expression" dxfId="70" priority="26">
      <formula>AND(TODAY()&gt;=DS4,TODAY()&lt;DT4)</formula>
    </cfRule>
  </conditionalFormatting>
  <conditionalFormatting sqref="DZ7:EF7">
    <cfRule type="expression" dxfId="69" priority="25">
      <formula>AND(TODAY()&gt;=DZ4,TODAY()&lt;EA4)</formula>
    </cfRule>
  </conditionalFormatting>
  <conditionalFormatting sqref="EG7:EL7">
    <cfRule type="expression" dxfId="68" priority="24">
      <formula>AND(TODAY()&gt;=EG4,TODAY()&lt;EH4)</formula>
    </cfRule>
  </conditionalFormatting>
  <conditionalFormatting sqref="EM7">
    <cfRule type="expression" dxfId="67" priority="40">
      <formula>AND(TODAY()&gt;=EM4,TODAY()&lt;#REF!)</formula>
    </cfRule>
  </conditionalFormatting>
  <conditionalFormatting sqref="I9:I11">
    <cfRule type="dataBar" priority="1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{77F56230-D915-463C-B549-687B938A882E}</x14:id>
        </ext>
      </extLst>
    </cfRule>
  </conditionalFormatting>
  <conditionalFormatting sqref="K1:AR1048576">
    <cfRule type="expression" dxfId="66" priority="1">
      <formula>MOD(columu(),2)</formula>
    </cfRule>
  </conditionalFormatting>
  <conditionalFormatting sqref="K8:EM11">
    <cfRule type="expression" dxfId="65" priority="38">
      <formula>K$4=TODAY()</formula>
    </cfRule>
    <cfRule type="expression" dxfId="64" priority="39">
      <formula>AND($F8&lt;L$4,$G8&gt;=K$4)</formula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F56230-D915-463C-B549-687B938A8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1"/>
  <sheetViews>
    <sheetView workbookViewId="0">
      <selection activeCell="D16" sqref="D16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0.8867187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113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97</v>
      </c>
      <c r="C8" s="28"/>
      <c r="D8" s="28" t="str">
        <f>F3</f>
        <v>****</v>
      </c>
      <c r="E8" s="29"/>
      <c r="F8" s="30">
        <v>43160</v>
      </c>
      <c r="G8" s="31">
        <f>F8+H8-1</f>
        <v>43160</v>
      </c>
      <c r="H8" s="32">
        <f>MAX(F9:F11)-F8</f>
        <v>1</v>
      </c>
      <c r="I8" s="46"/>
      <c r="J8" s="32">
        <f t="shared" ref="J8:J10" si="6">IF(OR(G8=0,F8=0),0,NETWORKDAYS(F8,G8))</f>
        <v>1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96</v>
      </c>
      <c r="C9" s="33"/>
      <c r="D9" s="80" t="s">
        <v>116</v>
      </c>
      <c r="E9" s="34"/>
      <c r="F9" s="35">
        <f>$F$4</f>
        <v>43160</v>
      </c>
      <c r="G9" s="35">
        <f>IF(H9=0,F9,F9+H9-1)</f>
        <v>43160</v>
      </c>
      <c r="H9" s="36">
        <v>1</v>
      </c>
      <c r="I9" s="48">
        <v>0</v>
      </c>
      <c r="J9" s="49">
        <f t="shared" si="6"/>
        <v>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97</v>
      </c>
      <c r="C10" s="33"/>
      <c r="D10" s="80" t="s">
        <v>116</v>
      </c>
      <c r="E10" s="34"/>
      <c r="F10" s="35">
        <f>F9+1</f>
        <v>43161</v>
      </c>
      <c r="G10" s="35">
        <f>IF(H10=0,F10,F10+H10-1)</f>
        <v>43161</v>
      </c>
      <c r="H10" s="36">
        <v>1</v>
      </c>
      <c r="I10" s="48">
        <v>0</v>
      </c>
      <c r="J10" s="49">
        <f t="shared" si="6"/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5" customFormat="1">
      <c r="A11" s="37" t="str">
        <f t="shared" ca="1" si="7"/>
        <v>1.3</v>
      </c>
      <c r="B11" s="38" t="s">
        <v>52</v>
      </c>
      <c r="C11" s="38"/>
      <c r="D11" s="38"/>
      <c r="E11" s="39"/>
      <c r="F11" s="40"/>
      <c r="G11" s="40"/>
      <c r="H11" s="41"/>
      <c r="I11" s="51"/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63" priority="37">
      <formula>AND(TODAY()&gt;=K4,TODAY()&lt;L4)</formula>
    </cfRule>
  </conditionalFormatting>
  <conditionalFormatting sqref="BO7:BU7">
    <cfRule type="expression" dxfId="62" priority="34">
      <formula>AND(TODAY()&gt;=BO4,TODAY()&lt;BP4)</formula>
    </cfRule>
  </conditionalFormatting>
  <conditionalFormatting sqref="BV7:CB7">
    <cfRule type="expression" dxfId="61" priority="33">
      <formula>AND(TODAY()&gt;=BV4,TODAY()&lt;BW4)</formula>
    </cfRule>
  </conditionalFormatting>
  <conditionalFormatting sqref="CC7:CI7">
    <cfRule type="expression" dxfId="60" priority="32">
      <formula>AND(TODAY()&gt;=CC4,TODAY()&lt;CD4)</formula>
    </cfRule>
  </conditionalFormatting>
  <conditionalFormatting sqref="CJ7:CP7">
    <cfRule type="expression" dxfId="59" priority="31">
      <formula>AND(TODAY()&gt;=CJ4,TODAY()&lt;CK4)</formula>
    </cfRule>
  </conditionalFormatting>
  <conditionalFormatting sqref="CQ7:CW7">
    <cfRule type="expression" dxfId="58" priority="30">
      <formula>AND(TODAY()&gt;=CQ4,TODAY()&lt;CR4)</formula>
    </cfRule>
  </conditionalFormatting>
  <conditionalFormatting sqref="CX7:DD7">
    <cfRule type="expression" dxfId="57" priority="29">
      <formula>AND(TODAY()&gt;=CX4,TODAY()&lt;CY4)</formula>
    </cfRule>
  </conditionalFormatting>
  <conditionalFormatting sqref="DE7:DK7">
    <cfRule type="expression" dxfId="56" priority="28">
      <formula>AND(TODAY()&gt;=DE4,TODAY()&lt;DF4)</formula>
    </cfRule>
  </conditionalFormatting>
  <conditionalFormatting sqref="DL7:DR7">
    <cfRule type="expression" dxfId="55" priority="27">
      <formula>AND(TODAY()&gt;=DL4,TODAY()&lt;DM4)</formula>
    </cfRule>
  </conditionalFormatting>
  <conditionalFormatting sqref="DS7:DY7">
    <cfRule type="expression" dxfId="54" priority="26">
      <formula>AND(TODAY()&gt;=DS4,TODAY()&lt;DT4)</formula>
    </cfRule>
  </conditionalFormatting>
  <conditionalFormatting sqref="DZ7:EF7">
    <cfRule type="expression" dxfId="53" priority="25">
      <formula>AND(TODAY()&gt;=DZ4,TODAY()&lt;EA4)</formula>
    </cfRule>
  </conditionalFormatting>
  <conditionalFormatting sqref="EG7:EL7">
    <cfRule type="expression" dxfId="52" priority="24">
      <formula>AND(TODAY()&gt;=EG4,TODAY()&lt;EH4)</formula>
    </cfRule>
  </conditionalFormatting>
  <conditionalFormatting sqref="EM7">
    <cfRule type="expression" dxfId="51" priority="40">
      <formula>AND(TODAY()&gt;=EM4,TODAY()&lt;#REF!)</formula>
    </cfRule>
  </conditionalFormatting>
  <conditionalFormatting sqref="I9:I11">
    <cfRule type="dataBar" priority="1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{A243353B-C456-4DAB-B134-4564ED45A404}</x14:id>
        </ext>
      </extLst>
    </cfRule>
  </conditionalFormatting>
  <conditionalFormatting sqref="K1:AR1048576">
    <cfRule type="expression" dxfId="50" priority="1">
      <formula>MOD(columu(),2)</formula>
    </cfRule>
  </conditionalFormatting>
  <conditionalFormatting sqref="K8:EM11">
    <cfRule type="expression" dxfId="49" priority="38">
      <formula>K$4=TODAY()</formula>
    </cfRule>
    <cfRule type="expression" dxfId="48" priority="39">
      <formula>AND($F8&lt;L$4,$G8&gt;=K$4)</formula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3353B-C456-4DAB-B134-4564ED45A4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1"/>
  <sheetViews>
    <sheetView workbookViewId="0">
      <selection activeCell="D18" sqref="D18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3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114</v>
      </c>
      <c r="C8" s="28"/>
      <c r="D8" s="28" t="str">
        <f>F3</f>
        <v>***</v>
      </c>
      <c r="E8" s="29"/>
      <c r="F8" s="54">
        <v>43160</v>
      </c>
      <c r="G8" s="55">
        <f>F8+H8-1</f>
        <v>43159</v>
      </c>
      <c r="H8" s="56">
        <f>MAX(F9:F11)-F8</f>
        <v>0</v>
      </c>
      <c r="I8" s="57"/>
      <c r="J8" s="56">
        <f t="shared" ref="J8:J10" si="6">IF(OR(G8=0,F8=0),0,NETWORKDAYS(F8,G8))</f>
        <v>-2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98</v>
      </c>
      <c r="C9" s="33"/>
      <c r="D9" s="80" t="s">
        <v>116</v>
      </c>
      <c r="E9" s="34"/>
      <c r="F9" s="35">
        <f>$F$4</f>
        <v>43160</v>
      </c>
      <c r="G9" s="35">
        <f>IF(H9=0,F9,F9+H9-1)</f>
        <v>43174</v>
      </c>
      <c r="H9" s="36">
        <v>15</v>
      </c>
      <c r="I9" s="48">
        <v>0</v>
      </c>
      <c r="J9" s="49">
        <f t="shared" si="6"/>
        <v>11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99</v>
      </c>
      <c r="C10" s="33"/>
      <c r="D10" s="80" t="s">
        <v>116</v>
      </c>
      <c r="E10" s="34"/>
      <c r="F10" s="35">
        <f>$F$4</f>
        <v>43160</v>
      </c>
      <c r="G10" s="35">
        <f>IF(H10=0,F10,F10+H10-1)</f>
        <v>43279</v>
      </c>
      <c r="H10" s="36">
        <v>120</v>
      </c>
      <c r="I10" s="48">
        <v>0</v>
      </c>
      <c r="J10" s="49">
        <f t="shared" si="6"/>
        <v>86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5" customFormat="1">
      <c r="A11" s="37" t="str">
        <f t="shared" ca="1" si="7"/>
        <v>1.3</v>
      </c>
      <c r="B11" s="38" t="s">
        <v>52</v>
      </c>
      <c r="C11" s="38"/>
      <c r="D11" s="38"/>
      <c r="E11" s="39"/>
      <c r="F11" s="40"/>
      <c r="G11" s="40"/>
      <c r="H11" s="41"/>
      <c r="I11" s="51"/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47" priority="37">
      <formula>AND(TODAY()&gt;=K4,TODAY()&lt;L4)</formula>
    </cfRule>
  </conditionalFormatting>
  <conditionalFormatting sqref="BO7:BU7">
    <cfRule type="expression" dxfId="46" priority="34">
      <formula>AND(TODAY()&gt;=BO4,TODAY()&lt;BP4)</formula>
    </cfRule>
  </conditionalFormatting>
  <conditionalFormatting sqref="BV7:CB7">
    <cfRule type="expression" dxfId="45" priority="33">
      <formula>AND(TODAY()&gt;=BV4,TODAY()&lt;BW4)</formula>
    </cfRule>
  </conditionalFormatting>
  <conditionalFormatting sqref="CC7:CI7">
    <cfRule type="expression" dxfId="44" priority="32">
      <formula>AND(TODAY()&gt;=CC4,TODAY()&lt;CD4)</formula>
    </cfRule>
  </conditionalFormatting>
  <conditionalFormatting sqref="CJ7:CP7">
    <cfRule type="expression" dxfId="43" priority="31">
      <formula>AND(TODAY()&gt;=CJ4,TODAY()&lt;CK4)</formula>
    </cfRule>
  </conditionalFormatting>
  <conditionalFormatting sqref="CQ7:CW7">
    <cfRule type="expression" dxfId="42" priority="30">
      <formula>AND(TODAY()&gt;=CQ4,TODAY()&lt;CR4)</formula>
    </cfRule>
  </conditionalFormatting>
  <conditionalFormatting sqref="CX7:DD7">
    <cfRule type="expression" dxfId="41" priority="29">
      <formula>AND(TODAY()&gt;=CX4,TODAY()&lt;CY4)</formula>
    </cfRule>
  </conditionalFormatting>
  <conditionalFormatting sqref="DE7:DK7">
    <cfRule type="expression" dxfId="40" priority="28">
      <formula>AND(TODAY()&gt;=DE4,TODAY()&lt;DF4)</formula>
    </cfRule>
  </conditionalFormatting>
  <conditionalFormatting sqref="DL7:DR7">
    <cfRule type="expression" dxfId="39" priority="27">
      <formula>AND(TODAY()&gt;=DL4,TODAY()&lt;DM4)</formula>
    </cfRule>
  </conditionalFormatting>
  <conditionalFormatting sqref="DS7:DY7">
    <cfRule type="expression" dxfId="38" priority="26">
      <formula>AND(TODAY()&gt;=DS4,TODAY()&lt;DT4)</formula>
    </cfRule>
  </conditionalFormatting>
  <conditionalFormatting sqref="DZ7:EF7">
    <cfRule type="expression" dxfId="37" priority="25">
      <formula>AND(TODAY()&gt;=DZ4,TODAY()&lt;EA4)</formula>
    </cfRule>
  </conditionalFormatting>
  <conditionalFormatting sqref="EG7:EL7">
    <cfRule type="expression" dxfId="36" priority="24">
      <formula>AND(TODAY()&gt;=EG4,TODAY()&lt;EH4)</formula>
    </cfRule>
  </conditionalFormatting>
  <conditionalFormatting sqref="EM7">
    <cfRule type="expression" dxfId="35" priority="40">
      <formula>AND(TODAY()&gt;=EM4,TODAY()&lt;#REF!)</formula>
    </cfRule>
  </conditionalFormatting>
  <conditionalFormatting sqref="I10">
    <cfRule type="dataBar" priority="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{41EBBB62-95F8-488D-A487-21913F652DE9}</x14:id>
        </ext>
      </extLst>
    </cfRule>
  </conditionalFormatting>
  <conditionalFormatting sqref="K1:AR1048576">
    <cfRule type="expression" dxfId="34" priority="1">
      <formula>MOD(columu(),2)</formula>
    </cfRule>
  </conditionalFormatting>
  <conditionalFormatting sqref="K8:EM11">
    <cfRule type="expression" dxfId="33" priority="38">
      <formula>K$4=TODAY()</formula>
    </cfRule>
    <cfRule type="expression" dxfId="32" priority="39">
      <formula>AND($F8&lt;L$4,$G8&gt;=K$4)</formula>
    </cfRule>
  </conditionalFormatting>
  <conditionalFormatting sqref="I9 I11">
    <cfRule type="dataBar" priority="1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{A98FBD1D-1C11-4673-B1E2-CFEA8575BD1D}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EBBB62-95F8-488D-A487-21913F652D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A98FBD1D-1C11-4673-B1E2-CFEA8575B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 I11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1"/>
  <sheetViews>
    <sheetView workbookViewId="0">
      <selection activeCell="D17" sqref="D17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2.8867187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101</v>
      </c>
      <c r="C8" s="28"/>
      <c r="D8" s="28" t="str">
        <f>F3</f>
        <v>***</v>
      </c>
      <c r="E8" s="29"/>
      <c r="F8" s="30">
        <v>43160</v>
      </c>
      <c r="G8" s="31">
        <f>F8+H8-1</f>
        <v>43160</v>
      </c>
      <c r="H8" s="32">
        <f>MAX(F9:F11)-F8</f>
        <v>1</v>
      </c>
      <c r="I8" s="46"/>
      <c r="J8" s="32">
        <f t="shared" ref="J8:J10" si="6">IF(OR(G8=0,F8=0),0,NETWORKDAYS(F8,G8))</f>
        <v>1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100</v>
      </c>
      <c r="C9" s="33"/>
      <c r="D9" s="80" t="s">
        <v>116</v>
      </c>
      <c r="E9" s="34"/>
      <c r="F9" s="35">
        <f>$F$4</f>
        <v>43160</v>
      </c>
      <c r="G9" s="35">
        <f>IF(H9=0,F9,F9+H9-1)</f>
        <v>43160</v>
      </c>
      <c r="H9" s="36">
        <v>1</v>
      </c>
      <c r="I9" s="48">
        <v>0</v>
      </c>
      <c r="J9" s="49">
        <f t="shared" si="6"/>
        <v>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101</v>
      </c>
      <c r="C10" s="33"/>
      <c r="D10" s="80" t="s">
        <v>116</v>
      </c>
      <c r="E10" s="34"/>
      <c r="F10" s="35">
        <f>F9+1</f>
        <v>43161</v>
      </c>
      <c r="G10" s="35">
        <f>IF(H10=0,F10,F10+H10-1)</f>
        <v>43161</v>
      </c>
      <c r="H10" s="36">
        <v>1</v>
      </c>
      <c r="I10" s="48">
        <v>0</v>
      </c>
      <c r="J10" s="49">
        <f t="shared" si="6"/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5" customFormat="1">
      <c r="A11" s="37" t="str">
        <f t="shared" ca="1" si="7"/>
        <v>1.3</v>
      </c>
      <c r="B11" s="38" t="s">
        <v>52</v>
      </c>
      <c r="C11" s="38"/>
      <c r="D11" s="38"/>
      <c r="E11" s="39"/>
      <c r="F11" s="40"/>
      <c r="G11" s="40"/>
      <c r="H11" s="41"/>
      <c r="I11" s="51"/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31" priority="37">
      <formula>AND(TODAY()&gt;=K4,TODAY()&lt;L4)</formula>
    </cfRule>
  </conditionalFormatting>
  <conditionalFormatting sqref="BO7:BU7">
    <cfRule type="expression" dxfId="30" priority="34">
      <formula>AND(TODAY()&gt;=BO4,TODAY()&lt;BP4)</formula>
    </cfRule>
  </conditionalFormatting>
  <conditionalFormatting sqref="BV7:CB7">
    <cfRule type="expression" dxfId="29" priority="33">
      <formula>AND(TODAY()&gt;=BV4,TODAY()&lt;BW4)</formula>
    </cfRule>
  </conditionalFormatting>
  <conditionalFormatting sqref="CC7:CI7">
    <cfRule type="expression" dxfId="28" priority="32">
      <formula>AND(TODAY()&gt;=CC4,TODAY()&lt;CD4)</formula>
    </cfRule>
  </conditionalFormatting>
  <conditionalFormatting sqref="CJ7:CP7">
    <cfRule type="expression" dxfId="27" priority="31">
      <formula>AND(TODAY()&gt;=CJ4,TODAY()&lt;CK4)</formula>
    </cfRule>
  </conditionalFormatting>
  <conditionalFormatting sqref="CQ7:CW7">
    <cfRule type="expression" dxfId="26" priority="30">
      <formula>AND(TODAY()&gt;=CQ4,TODAY()&lt;CR4)</formula>
    </cfRule>
  </conditionalFormatting>
  <conditionalFormatting sqref="CX7:DD7">
    <cfRule type="expression" dxfId="25" priority="29">
      <formula>AND(TODAY()&gt;=CX4,TODAY()&lt;CY4)</formula>
    </cfRule>
  </conditionalFormatting>
  <conditionalFormatting sqref="DE7:DK7">
    <cfRule type="expression" dxfId="24" priority="28">
      <formula>AND(TODAY()&gt;=DE4,TODAY()&lt;DF4)</formula>
    </cfRule>
  </conditionalFormatting>
  <conditionalFormatting sqref="DL7:DR7">
    <cfRule type="expression" dxfId="23" priority="27">
      <formula>AND(TODAY()&gt;=DL4,TODAY()&lt;DM4)</formula>
    </cfRule>
  </conditionalFormatting>
  <conditionalFormatting sqref="DS7:DY7">
    <cfRule type="expression" dxfId="22" priority="26">
      <formula>AND(TODAY()&gt;=DS4,TODAY()&lt;DT4)</formula>
    </cfRule>
  </conditionalFormatting>
  <conditionalFormatting sqref="DZ7:EF7">
    <cfRule type="expression" dxfId="21" priority="25">
      <formula>AND(TODAY()&gt;=DZ4,TODAY()&lt;EA4)</formula>
    </cfRule>
  </conditionalFormatting>
  <conditionalFormatting sqref="EG7:EL7">
    <cfRule type="expression" dxfId="20" priority="24">
      <formula>AND(TODAY()&gt;=EG4,TODAY()&lt;EH4)</formula>
    </cfRule>
  </conditionalFormatting>
  <conditionalFormatting sqref="EM7">
    <cfRule type="expression" dxfId="19" priority="40">
      <formula>AND(TODAY()&gt;=EM4,TODAY()&lt;#REF!)</formula>
    </cfRule>
  </conditionalFormatting>
  <conditionalFormatting sqref="I9:I11">
    <cfRule type="dataBar" priority="1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{3E177EFD-0CF0-408F-86C9-5CBC8D695E63}</x14:id>
        </ext>
      </extLst>
    </cfRule>
  </conditionalFormatting>
  <conditionalFormatting sqref="K1:AR1048576">
    <cfRule type="expression" dxfId="18" priority="1">
      <formula>MOD(columu(),2)</formula>
    </cfRule>
  </conditionalFormatting>
  <conditionalFormatting sqref="K8:EM11">
    <cfRule type="expression" dxfId="17" priority="38">
      <formula>K$4=TODAY()</formula>
    </cfRule>
    <cfRule type="expression" dxfId="16" priority="39">
      <formula>AND($F8&lt;L$4,$G8&gt;=K$4)</formula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177EFD-0CF0-408F-86C9-5CBC8D695E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1"/>
  <sheetViews>
    <sheetView workbookViewId="0">
      <selection activeCell="G18" sqref="G18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2.2187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115</v>
      </c>
      <c r="C8" s="28"/>
      <c r="D8" s="28" t="str">
        <f>F3</f>
        <v>***</v>
      </c>
      <c r="E8" s="29"/>
      <c r="F8" s="30">
        <v>43160</v>
      </c>
      <c r="G8" s="31">
        <f>F8+H8-1</f>
        <v>43168</v>
      </c>
      <c r="H8" s="32">
        <f>MAX(F9:F10)-F8</f>
        <v>9</v>
      </c>
      <c r="I8" s="46"/>
      <c r="J8" s="32">
        <f t="shared" ref="J8:J10" si="6">IF(OR(G8=0,F8=0),0,NETWORKDAYS(F8,G8))</f>
        <v>7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102</v>
      </c>
      <c r="C9" s="33"/>
      <c r="D9" s="80" t="s">
        <v>120</v>
      </c>
      <c r="E9" s="34"/>
      <c r="F9" s="35">
        <f>$F$4</f>
        <v>43160</v>
      </c>
      <c r="G9" s="35">
        <f>IF(H9=0,F9,F9+H9-1)</f>
        <v>43168</v>
      </c>
      <c r="H9" s="36">
        <v>9</v>
      </c>
      <c r="I9" s="48">
        <v>0</v>
      </c>
      <c r="J9" s="49">
        <f t="shared" si="6"/>
        <v>7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103</v>
      </c>
      <c r="C10" s="33"/>
      <c r="D10" s="33"/>
      <c r="E10" s="34"/>
      <c r="F10" s="35">
        <f>G9+1</f>
        <v>43169</v>
      </c>
      <c r="G10" s="35">
        <f>IF(H10=0,F10,F10+H10-1)</f>
        <v>43169</v>
      </c>
      <c r="H10" s="36">
        <v>1</v>
      </c>
      <c r="I10" s="48">
        <v>0</v>
      </c>
      <c r="J10" s="49">
        <f t="shared" si="6"/>
        <v>0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5" customFormat="1">
      <c r="A11" s="37" t="str">
        <f t="shared" ca="1" si="7"/>
        <v>1.3</v>
      </c>
      <c r="B11" s="38" t="s">
        <v>52</v>
      </c>
      <c r="C11" s="38"/>
      <c r="D11" s="38"/>
      <c r="E11" s="39"/>
      <c r="F11" s="40"/>
      <c r="G11" s="40"/>
      <c r="H11" s="41"/>
      <c r="I11" s="51"/>
      <c r="J11" s="5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5" priority="37">
      <formula>AND(TODAY()&gt;=K4,TODAY()&lt;L4)</formula>
    </cfRule>
  </conditionalFormatting>
  <conditionalFormatting sqref="BO7:BU7">
    <cfRule type="expression" dxfId="14" priority="34">
      <formula>AND(TODAY()&gt;=BO4,TODAY()&lt;BP4)</formula>
    </cfRule>
  </conditionalFormatting>
  <conditionalFormatting sqref="BV7:CB7">
    <cfRule type="expression" dxfId="13" priority="33">
      <formula>AND(TODAY()&gt;=BV4,TODAY()&lt;BW4)</formula>
    </cfRule>
  </conditionalFormatting>
  <conditionalFormatting sqref="CC7:CI7">
    <cfRule type="expression" dxfId="12" priority="32">
      <formula>AND(TODAY()&gt;=CC4,TODAY()&lt;CD4)</formula>
    </cfRule>
  </conditionalFormatting>
  <conditionalFormatting sqref="CJ7:CP7">
    <cfRule type="expression" dxfId="11" priority="31">
      <formula>AND(TODAY()&gt;=CJ4,TODAY()&lt;CK4)</formula>
    </cfRule>
  </conditionalFormatting>
  <conditionalFormatting sqref="CQ7:CW7">
    <cfRule type="expression" dxfId="10" priority="30">
      <formula>AND(TODAY()&gt;=CQ4,TODAY()&lt;CR4)</formula>
    </cfRule>
  </conditionalFormatting>
  <conditionalFormatting sqref="CX7:DD7">
    <cfRule type="expression" dxfId="9" priority="29">
      <formula>AND(TODAY()&gt;=CX4,TODAY()&lt;CY4)</formula>
    </cfRule>
  </conditionalFormatting>
  <conditionalFormatting sqref="DE7:DK7">
    <cfRule type="expression" dxfId="8" priority="28">
      <formula>AND(TODAY()&gt;=DE4,TODAY()&lt;DF4)</formula>
    </cfRule>
  </conditionalFormatting>
  <conditionalFormatting sqref="DL7:DR7">
    <cfRule type="expression" dxfId="7" priority="27">
      <formula>AND(TODAY()&gt;=DL4,TODAY()&lt;DM4)</formula>
    </cfRule>
  </conditionalFormatting>
  <conditionalFormatting sqref="DS7:DY7">
    <cfRule type="expression" dxfId="6" priority="26">
      <formula>AND(TODAY()&gt;=DS4,TODAY()&lt;DT4)</formula>
    </cfRule>
  </conditionalFormatting>
  <conditionalFormatting sqref="DZ7:EF7">
    <cfRule type="expression" dxfId="5" priority="25">
      <formula>AND(TODAY()&gt;=DZ4,TODAY()&lt;EA4)</formula>
    </cfRule>
  </conditionalFormatting>
  <conditionalFormatting sqref="EG7:EL7">
    <cfRule type="expression" dxfId="4" priority="24">
      <formula>AND(TODAY()&gt;=EG4,TODAY()&lt;EH4)</formula>
    </cfRule>
  </conditionalFormatting>
  <conditionalFormatting sqref="EM7">
    <cfRule type="expression" dxfId="3" priority="40">
      <formula>AND(TODAY()&gt;=EM4,TODAY()&lt;#REF!)</formula>
    </cfRule>
  </conditionalFormatting>
  <conditionalFormatting sqref="I9:I11">
    <cfRule type="dataBar" priority="1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{F6D32085-FEF3-4E06-B076-E8357E2A3E8D}</x14:id>
        </ext>
      </extLst>
    </cfRule>
  </conditionalFormatting>
  <conditionalFormatting sqref="K1:AR1048576">
    <cfRule type="expression" dxfId="2" priority="1">
      <formula>MOD(columu(),2)</formula>
    </cfRule>
  </conditionalFormatting>
  <conditionalFormatting sqref="K8:EM11">
    <cfRule type="expression" dxfId="1" priority="38">
      <formula>K$4=TODAY()</formula>
    </cfRule>
    <cfRule type="expression" dxfId="0" priority="39">
      <formula>AND($F8&lt;L$4,$G8&gt;=K$4)</formula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D32085-FEF3-4E06-B076-E8357E2A3E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E18" sqref="E18"/>
    </sheetView>
  </sheetViews>
  <sheetFormatPr defaultColWidth="9.109375" defaultRowHeight="13.2"/>
  <cols>
    <col min="1" max="2" width="14.5546875" customWidth="1"/>
    <col min="3" max="3" width="13.109375" customWidth="1"/>
    <col min="4" max="4" width="11.5546875" customWidth="1"/>
    <col min="5" max="5" width="19.44140625" customWidth="1"/>
    <col min="6" max="7" width="17" customWidth="1"/>
    <col min="8" max="8" width="18.88671875" customWidth="1"/>
  </cols>
  <sheetData>
    <row r="1" spans="1:8" ht="20.399999999999999">
      <c r="A1" s="10" t="s">
        <v>6</v>
      </c>
      <c r="B1" s="10"/>
      <c r="C1" s="10"/>
      <c r="D1" s="10"/>
      <c r="E1" s="10"/>
      <c r="F1" s="10"/>
      <c r="G1" s="10"/>
      <c r="H1" s="10"/>
    </row>
    <row r="2" spans="1:8" ht="16.2">
      <c r="A2" s="22"/>
      <c r="B2" s="22"/>
      <c r="C2" s="22"/>
      <c r="D2" s="22"/>
      <c r="E2" s="22"/>
      <c r="F2" s="22" t="s">
        <v>7</v>
      </c>
      <c r="G2" s="22"/>
      <c r="H2" s="22"/>
    </row>
    <row r="3" spans="1:8">
      <c r="A3" s="60" t="s">
        <v>8</v>
      </c>
      <c r="B3" s="60" t="s">
        <v>9</v>
      </c>
      <c r="C3" s="60" t="s">
        <v>10</v>
      </c>
      <c r="D3" s="60" t="s">
        <v>11</v>
      </c>
      <c r="E3" s="60" t="s">
        <v>12</v>
      </c>
      <c r="F3" s="60" t="s">
        <v>13</v>
      </c>
      <c r="G3" s="60" t="s">
        <v>14</v>
      </c>
      <c r="H3" s="60" t="s">
        <v>15</v>
      </c>
    </row>
    <row r="4" spans="1:8" ht="15.6">
      <c r="A4" s="61"/>
      <c r="B4" s="61" t="s">
        <v>16</v>
      </c>
      <c r="C4" s="61" t="s">
        <v>17</v>
      </c>
      <c r="D4" s="61"/>
      <c r="E4" s="61" t="s">
        <v>18</v>
      </c>
      <c r="F4" s="62">
        <v>12345678901</v>
      </c>
      <c r="G4" s="62"/>
      <c r="H4" s="63" t="s">
        <v>19</v>
      </c>
    </row>
    <row r="5" spans="1:8" ht="15.6">
      <c r="A5" s="61"/>
      <c r="B5" s="61" t="s">
        <v>16</v>
      </c>
      <c r="C5" s="61" t="s">
        <v>20</v>
      </c>
      <c r="D5" s="61"/>
      <c r="E5" s="61"/>
      <c r="F5" s="62"/>
      <c r="G5" s="62"/>
      <c r="H5" s="63"/>
    </row>
    <row r="6" spans="1:8" ht="15.6">
      <c r="A6" s="61"/>
      <c r="B6" s="61" t="s">
        <v>21</v>
      </c>
      <c r="C6" s="61" t="s">
        <v>22</v>
      </c>
      <c r="D6" s="61"/>
      <c r="E6" s="61"/>
      <c r="F6" s="62"/>
      <c r="G6" s="62"/>
      <c r="H6" s="63"/>
    </row>
    <row r="7" spans="1:8" ht="15.6">
      <c r="A7" s="61"/>
      <c r="B7" s="61"/>
      <c r="C7" s="61"/>
      <c r="D7" s="61"/>
      <c r="E7" s="61"/>
      <c r="F7" s="62"/>
      <c r="G7" s="62"/>
      <c r="H7" s="63"/>
    </row>
    <row r="8" spans="1:8" ht="15.6">
      <c r="A8" s="61"/>
      <c r="B8" s="61"/>
      <c r="C8" s="61"/>
      <c r="D8" s="61"/>
      <c r="E8" s="61"/>
      <c r="F8" s="62"/>
      <c r="G8" s="62"/>
      <c r="H8" s="63"/>
    </row>
    <row r="9" spans="1:8" ht="15.6">
      <c r="A9" s="61"/>
      <c r="B9" s="61"/>
      <c r="C9" s="61"/>
      <c r="D9" s="61"/>
      <c r="E9" s="61"/>
      <c r="F9" s="62"/>
      <c r="G9" s="62"/>
      <c r="H9" s="63"/>
    </row>
    <row r="10" spans="1:8" ht="15.6">
      <c r="A10" s="61"/>
      <c r="B10" s="61"/>
      <c r="C10" s="61"/>
      <c r="D10" s="61"/>
      <c r="E10" s="61"/>
      <c r="F10" s="62"/>
      <c r="G10" s="62"/>
      <c r="H10" s="63"/>
    </row>
    <row r="11" spans="1:8">
      <c r="A11" s="60" t="s">
        <v>23</v>
      </c>
      <c r="B11" s="60" t="s">
        <v>9</v>
      </c>
      <c r="C11" s="60" t="s">
        <v>10</v>
      </c>
      <c r="D11" s="60" t="s">
        <v>11</v>
      </c>
      <c r="E11" s="60" t="s">
        <v>12</v>
      </c>
      <c r="F11" s="60" t="s">
        <v>13</v>
      </c>
      <c r="G11" s="60" t="s">
        <v>14</v>
      </c>
      <c r="H11" s="60" t="s">
        <v>15</v>
      </c>
    </row>
    <row r="12" spans="1:8" ht="15.6">
      <c r="A12" s="61"/>
      <c r="B12" s="61" t="s">
        <v>24</v>
      </c>
      <c r="C12" s="61" t="s">
        <v>25</v>
      </c>
      <c r="D12" s="61"/>
      <c r="E12" s="61" t="s">
        <v>18</v>
      </c>
      <c r="F12" s="62">
        <v>12345678901</v>
      </c>
      <c r="G12" s="62"/>
      <c r="H12" s="63" t="s">
        <v>19</v>
      </c>
    </row>
    <row r="13" spans="1:8" ht="15.6">
      <c r="A13" s="61"/>
      <c r="B13" s="61"/>
      <c r="C13" s="61" t="s">
        <v>26</v>
      </c>
      <c r="D13" s="61"/>
      <c r="E13" s="61"/>
      <c r="F13" s="62"/>
      <c r="G13" s="62"/>
      <c r="H13" s="63"/>
    </row>
    <row r="14" spans="1:8" ht="15.6">
      <c r="A14" s="61"/>
      <c r="B14" s="61"/>
      <c r="C14" s="61" t="s">
        <v>27</v>
      </c>
      <c r="D14" s="61"/>
      <c r="E14" s="61"/>
      <c r="F14" s="62"/>
      <c r="G14" s="62"/>
      <c r="H14" s="63"/>
    </row>
    <row r="15" spans="1:8" ht="15.6">
      <c r="A15" s="61"/>
      <c r="B15" s="61"/>
      <c r="C15" s="61" t="s">
        <v>28</v>
      </c>
      <c r="D15" s="61"/>
      <c r="E15" s="61"/>
      <c r="F15" s="62"/>
      <c r="G15" s="62"/>
      <c r="H15" s="63"/>
    </row>
    <row r="16" spans="1:8" ht="15.6">
      <c r="A16" s="61"/>
      <c r="B16" s="61"/>
      <c r="C16" s="61" t="s">
        <v>29</v>
      </c>
      <c r="D16" s="61"/>
      <c r="E16" s="61"/>
      <c r="F16" s="62"/>
      <c r="G16" s="62"/>
      <c r="H16" s="63"/>
    </row>
    <row r="17" spans="1:8" ht="15.6">
      <c r="A17" s="61"/>
      <c r="B17" s="61"/>
      <c r="C17" s="61" t="s">
        <v>30</v>
      </c>
      <c r="D17" s="61"/>
      <c r="E17" s="61"/>
      <c r="F17" s="62"/>
      <c r="G17" s="62"/>
      <c r="H17" s="63"/>
    </row>
    <row r="18" spans="1:8" ht="15.6">
      <c r="A18" s="61"/>
      <c r="B18" s="61"/>
      <c r="C18" s="62" t="s">
        <v>121</v>
      </c>
      <c r="D18" s="61"/>
      <c r="E18" s="61"/>
      <c r="F18" s="62"/>
      <c r="G18" s="62"/>
      <c r="H18" s="63"/>
    </row>
    <row r="19" spans="1:8" ht="15.6">
      <c r="A19" s="61"/>
      <c r="B19" s="61"/>
      <c r="C19" s="61"/>
      <c r="D19" s="61"/>
      <c r="E19" s="61"/>
      <c r="F19" s="62"/>
      <c r="G19" s="62"/>
      <c r="H19" s="63"/>
    </row>
    <row r="20" spans="1:8" ht="15.6">
      <c r="A20" s="61"/>
      <c r="B20" s="61"/>
      <c r="C20" s="61"/>
      <c r="D20" s="61"/>
      <c r="E20" s="61"/>
      <c r="F20" s="62"/>
      <c r="G20" s="62"/>
      <c r="H20" s="63"/>
    </row>
    <row r="21" spans="1:8">
      <c r="A21" s="60" t="s">
        <v>31</v>
      </c>
      <c r="B21" s="60" t="s">
        <v>9</v>
      </c>
      <c r="C21" s="60" t="s">
        <v>10</v>
      </c>
      <c r="D21" s="60" t="s">
        <v>11</v>
      </c>
      <c r="E21" s="60" t="s">
        <v>12</v>
      </c>
      <c r="F21" s="60" t="s">
        <v>13</v>
      </c>
      <c r="G21" s="60" t="s">
        <v>14</v>
      </c>
      <c r="H21" s="60" t="s">
        <v>15</v>
      </c>
    </row>
    <row r="22" spans="1:8" ht="15.6">
      <c r="A22" s="61" t="s">
        <v>32</v>
      </c>
      <c r="B22" s="61"/>
      <c r="C22" s="61"/>
      <c r="D22" s="61"/>
      <c r="E22" s="61" t="s">
        <v>18</v>
      </c>
      <c r="F22" s="62">
        <v>12345678901</v>
      </c>
      <c r="G22" s="62"/>
      <c r="H22" s="63" t="s">
        <v>19</v>
      </c>
    </row>
    <row r="23" spans="1:8" ht="15.6">
      <c r="A23" s="61"/>
      <c r="B23" s="61"/>
      <c r="C23" s="61"/>
      <c r="D23" s="61"/>
      <c r="E23" s="61"/>
      <c r="F23" s="62"/>
      <c r="G23" s="62"/>
      <c r="H23" s="63"/>
    </row>
    <row r="24" spans="1:8" ht="15.6">
      <c r="A24" s="61"/>
      <c r="B24" s="61"/>
      <c r="C24" s="61"/>
      <c r="D24" s="61"/>
      <c r="E24" s="61"/>
      <c r="F24" s="62"/>
      <c r="G24" s="62"/>
      <c r="H24" s="63"/>
    </row>
    <row r="25" spans="1:8" ht="15.6">
      <c r="A25" s="61"/>
      <c r="B25" s="61"/>
      <c r="C25" s="61"/>
      <c r="D25" s="61"/>
      <c r="E25" s="61"/>
      <c r="F25" s="62"/>
      <c r="G25" s="62"/>
      <c r="H25" s="63"/>
    </row>
    <row r="26" spans="1:8" ht="15.6">
      <c r="A26" s="61"/>
      <c r="B26" s="61"/>
      <c r="C26" s="61"/>
      <c r="D26" s="61"/>
      <c r="E26" s="61"/>
      <c r="F26" s="62"/>
      <c r="G26" s="62"/>
      <c r="H26" s="63"/>
    </row>
    <row r="27" spans="1:8" ht="15.6">
      <c r="A27" s="61"/>
      <c r="B27" s="61"/>
      <c r="C27" s="61"/>
      <c r="D27" s="61"/>
      <c r="E27" s="61"/>
      <c r="F27" s="62"/>
      <c r="G27" s="62"/>
      <c r="H27" s="63"/>
    </row>
    <row r="28" spans="1:8" ht="15.6">
      <c r="A28" s="61"/>
      <c r="B28" s="61"/>
      <c r="C28" s="61"/>
      <c r="D28" s="61"/>
      <c r="E28" s="61"/>
      <c r="F28" s="62"/>
      <c r="G28" s="62"/>
      <c r="H28" s="63"/>
    </row>
    <row r="29" spans="1:8" ht="15.6">
      <c r="A29" s="61"/>
      <c r="B29" s="61"/>
      <c r="C29" s="61"/>
      <c r="D29" s="61"/>
      <c r="E29" s="61"/>
      <c r="F29" s="62"/>
      <c r="G29" s="62"/>
      <c r="H29" s="63"/>
    </row>
    <row r="30" spans="1:8" ht="15.6">
      <c r="A30" s="61"/>
      <c r="B30" s="61"/>
      <c r="C30" s="61"/>
      <c r="D30" s="61"/>
      <c r="E30" s="61"/>
      <c r="F30" s="62"/>
      <c r="G30" s="62"/>
      <c r="H30" s="63"/>
    </row>
    <row r="31" spans="1:8" ht="15.6">
      <c r="A31" s="61"/>
      <c r="B31" s="61"/>
      <c r="C31" s="61"/>
      <c r="D31" s="61"/>
      <c r="E31" s="61"/>
      <c r="F31" s="62"/>
      <c r="G31" s="62"/>
      <c r="H31" s="63"/>
    </row>
    <row r="32" spans="1:8" ht="15.6">
      <c r="A32" s="61"/>
      <c r="B32" s="61"/>
      <c r="C32" s="61"/>
      <c r="D32" s="61"/>
      <c r="E32" s="61"/>
      <c r="F32" s="62"/>
      <c r="G32" s="62"/>
      <c r="H32" s="63"/>
    </row>
    <row r="33" spans="1:8" ht="15.6">
      <c r="A33" s="61"/>
      <c r="B33" s="61"/>
      <c r="C33" s="61"/>
      <c r="D33" s="61"/>
      <c r="E33" s="61"/>
      <c r="F33" s="62"/>
      <c r="G33" s="62"/>
      <c r="H33" s="63"/>
    </row>
    <row r="34" spans="1:8" ht="15.6">
      <c r="A34" s="61"/>
      <c r="B34" s="61"/>
      <c r="C34" s="61"/>
      <c r="D34" s="61"/>
      <c r="E34" s="61"/>
      <c r="F34" s="62"/>
      <c r="G34" s="62"/>
      <c r="H34" s="63"/>
    </row>
    <row r="35" spans="1:8" ht="15.6">
      <c r="A35" s="61"/>
      <c r="B35" s="61"/>
      <c r="C35" s="61"/>
      <c r="D35" s="61"/>
      <c r="E35" s="61"/>
      <c r="F35" s="62"/>
      <c r="G35" s="62"/>
      <c r="H35" s="63"/>
    </row>
    <row r="36" spans="1:8" ht="15.6">
      <c r="A36" s="61"/>
      <c r="B36" s="61"/>
      <c r="C36" s="61"/>
      <c r="D36" s="61"/>
      <c r="E36" s="61"/>
      <c r="F36" s="62"/>
      <c r="G36" s="62"/>
      <c r="H36" s="63"/>
    </row>
    <row r="37" spans="1:8" ht="15.6">
      <c r="A37" s="61"/>
      <c r="B37" s="61"/>
      <c r="C37" s="61"/>
      <c r="D37" s="61"/>
      <c r="E37" s="61"/>
      <c r="F37" s="62"/>
      <c r="G37" s="62"/>
      <c r="H37" s="63"/>
    </row>
    <row r="38" spans="1:8" ht="15.6">
      <c r="A38" s="61"/>
      <c r="B38" s="61"/>
      <c r="C38" s="61"/>
      <c r="D38" s="61"/>
      <c r="E38" s="61"/>
      <c r="F38" s="62"/>
      <c r="G38" s="62"/>
      <c r="H38" s="63"/>
    </row>
    <row r="39" spans="1:8" ht="15.6">
      <c r="A39" s="61"/>
      <c r="B39" s="61"/>
      <c r="C39" s="61"/>
      <c r="D39" s="61"/>
      <c r="E39" s="61"/>
      <c r="F39" s="62"/>
      <c r="G39" s="62"/>
      <c r="H39" s="63"/>
    </row>
    <row r="40" spans="1:8" ht="15.6">
      <c r="A40" s="61"/>
      <c r="B40" s="61"/>
      <c r="C40" s="61"/>
      <c r="D40" s="61"/>
      <c r="E40" s="61"/>
      <c r="F40" s="62"/>
      <c r="G40" s="62"/>
      <c r="H40" s="63"/>
    </row>
    <row r="41" spans="1:8" ht="15.6">
      <c r="A41" s="61"/>
      <c r="B41" s="61"/>
      <c r="C41" s="61"/>
      <c r="D41" s="61"/>
      <c r="E41" s="61"/>
      <c r="F41" s="62"/>
      <c r="G41" s="62"/>
      <c r="H41" s="63"/>
    </row>
    <row r="42" spans="1:8" ht="15.6">
      <c r="A42" s="61"/>
      <c r="B42" s="61"/>
      <c r="C42" s="61"/>
      <c r="D42" s="61"/>
      <c r="E42" s="61"/>
      <c r="F42" s="62"/>
      <c r="G42" s="62"/>
      <c r="H42" s="63"/>
    </row>
    <row r="43" spans="1:8" ht="15.6">
      <c r="A43" s="61"/>
      <c r="B43" s="61"/>
      <c r="C43" s="61"/>
      <c r="D43" s="61"/>
      <c r="E43" s="61"/>
      <c r="F43" s="62"/>
      <c r="G43" s="62"/>
      <c r="H43" s="63"/>
    </row>
    <row r="44" spans="1:8" ht="15.6">
      <c r="A44" s="61"/>
      <c r="B44" s="61"/>
      <c r="C44" s="61"/>
      <c r="D44" s="61"/>
      <c r="E44" s="61"/>
      <c r="F44" s="62"/>
      <c r="G44" s="62"/>
      <c r="H44" s="63"/>
    </row>
    <row r="45" spans="1:8" ht="15.6">
      <c r="A45" s="61"/>
      <c r="B45" s="61"/>
      <c r="C45" s="61"/>
      <c r="D45" s="61"/>
      <c r="E45" s="61"/>
      <c r="F45" s="62"/>
      <c r="G45" s="62"/>
      <c r="H45" s="63"/>
    </row>
    <row r="46" spans="1:8" ht="15.6">
      <c r="A46" s="61"/>
      <c r="B46" s="61"/>
      <c r="C46" s="61"/>
      <c r="D46" s="61"/>
      <c r="E46" s="61"/>
      <c r="F46" s="62"/>
      <c r="G46" s="62"/>
      <c r="H46" s="63"/>
    </row>
    <row r="47" spans="1:8" ht="15.6">
      <c r="A47" s="61"/>
      <c r="B47" s="61"/>
      <c r="C47" s="61"/>
      <c r="D47" s="61"/>
      <c r="E47" s="61"/>
      <c r="F47" s="62"/>
      <c r="G47" s="62"/>
      <c r="H47" s="63"/>
    </row>
    <row r="48" spans="1:8" ht="15.6">
      <c r="A48" s="61"/>
      <c r="B48" s="61"/>
      <c r="C48" s="61"/>
      <c r="D48" s="61"/>
      <c r="E48" s="61"/>
      <c r="F48" s="62"/>
      <c r="G48" s="62"/>
      <c r="H48" s="63"/>
    </row>
    <row r="49" spans="1:8" ht="15.6">
      <c r="A49" s="61"/>
      <c r="B49" s="61"/>
      <c r="C49" s="61"/>
      <c r="D49" s="61"/>
      <c r="E49" s="61"/>
      <c r="F49" s="62"/>
      <c r="G49" s="62"/>
      <c r="H49" s="63"/>
    </row>
    <row r="50" spans="1:8" ht="15.6">
      <c r="A50" s="61"/>
      <c r="B50" s="61"/>
      <c r="C50" s="61"/>
      <c r="D50" s="61"/>
      <c r="E50" s="61"/>
      <c r="F50" s="62"/>
      <c r="G50" s="62"/>
      <c r="H50" s="63"/>
    </row>
    <row r="51" spans="1:8" ht="15.6">
      <c r="A51" s="61"/>
      <c r="B51" s="61"/>
      <c r="C51" s="61"/>
      <c r="D51" s="61"/>
      <c r="E51" s="61"/>
      <c r="F51" s="62"/>
      <c r="G51" s="62"/>
      <c r="H51" s="63"/>
    </row>
  </sheetData>
  <phoneticPr fontId="3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72"/>
  <sheetViews>
    <sheetView showGridLines="0" tabSelected="1" topLeftCell="A7" workbookViewId="0">
      <pane xSplit="10" topLeftCell="AB1" activePane="topRight" state="frozen"/>
      <selection pane="topRight" activeCell="B24" sqref="B24"/>
    </sheetView>
  </sheetViews>
  <sheetFormatPr defaultColWidth="9.109375" defaultRowHeight="13.2"/>
  <cols>
    <col min="1" max="1" width="6.88671875" style="6" customWidth="1"/>
    <col min="2" max="2" width="36.33203125" style="7" customWidth="1"/>
    <col min="3" max="3" width="20.5546875" style="7" customWidth="1"/>
    <col min="4" max="4" width="20.109375" style="7" customWidth="1"/>
    <col min="5" max="5" width="3.6640625" style="8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25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>K4+1</f>
        <v>43158</v>
      </c>
      <c r="M4" s="44">
        <f t="shared" ref="M4:BX4" si="0">L4+1</f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si="0"/>
        <v>43222</v>
      </c>
      <c r="BY4" s="44">
        <f t="shared" ref="BY4:EJ4" si="1">BX4+1</f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si="1"/>
        <v>43286</v>
      </c>
      <c r="EK4" s="44">
        <f t="shared" ref="EK4:EM4" si="2">EJ4+1</f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>CHOOSE(WEEKDAY(K4,1),"日","一","二","三","四","五","六")</f>
        <v>一</v>
      </c>
      <c r="L7" s="45" t="str">
        <f t="shared" ref="L7:AQ7" si="3">CHOOSE(WEEKDAY(L4,1),"日","一","二","三","四","五","六")</f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ref="AR7:DC7" si="4">CHOOSE(WEEKDAY(AR4,1),"日","一","二","三","四","五","六")</f>
        <v>六</v>
      </c>
      <c r="AS7" s="45" t="str">
        <f t="shared" si="4"/>
        <v>日</v>
      </c>
      <c r="AT7" s="45" t="str">
        <f t="shared" si="4"/>
        <v>一</v>
      </c>
      <c r="AU7" s="45" t="str">
        <f t="shared" si="4"/>
        <v>二</v>
      </c>
      <c r="AV7" s="45" t="str">
        <f t="shared" si="4"/>
        <v>三</v>
      </c>
      <c r="AW7" s="45" t="str">
        <f t="shared" si="4"/>
        <v>四</v>
      </c>
      <c r="AX7" s="45" t="str">
        <f t="shared" si="4"/>
        <v>五</v>
      </c>
      <c r="AY7" s="45" t="str">
        <f t="shared" si="4"/>
        <v>六</v>
      </c>
      <c r="AZ7" s="45" t="str">
        <f t="shared" si="4"/>
        <v>日</v>
      </c>
      <c r="BA7" s="45" t="str">
        <f t="shared" si="4"/>
        <v>一</v>
      </c>
      <c r="BB7" s="45" t="str">
        <f t="shared" si="4"/>
        <v>二</v>
      </c>
      <c r="BC7" s="45" t="str">
        <f t="shared" si="4"/>
        <v>三</v>
      </c>
      <c r="BD7" s="45" t="str">
        <f t="shared" si="4"/>
        <v>四</v>
      </c>
      <c r="BE7" s="45" t="str">
        <f t="shared" si="4"/>
        <v>五</v>
      </c>
      <c r="BF7" s="45" t="str">
        <f t="shared" si="4"/>
        <v>六</v>
      </c>
      <c r="BG7" s="45" t="str">
        <f t="shared" si="4"/>
        <v>日</v>
      </c>
      <c r="BH7" s="45" t="str">
        <f t="shared" si="4"/>
        <v>一</v>
      </c>
      <c r="BI7" s="45" t="str">
        <f t="shared" si="4"/>
        <v>二</v>
      </c>
      <c r="BJ7" s="45" t="str">
        <f t="shared" si="4"/>
        <v>三</v>
      </c>
      <c r="BK7" s="45" t="str">
        <f t="shared" si="4"/>
        <v>四</v>
      </c>
      <c r="BL7" s="45" t="str">
        <f t="shared" si="4"/>
        <v>五</v>
      </c>
      <c r="BM7" s="45" t="str">
        <f t="shared" si="4"/>
        <v>六</v>
      </c>
      <c r="BN7" s="45" t="str">
        <f t="shared" si="4"/>
        <v>日</v>
      </c>
      <c r="BO7" s="45" t="str">
        <f t="shared" si="4"/>
        <v>一</v>
      </c>
      <c r="BP7" s="45" t="str">
        <f t="shared" si="4"/>
        <v>二</v>
      </c>
      <c r="BQ7" s="45" t="str">
        <f t="shared" si="4"/>
        <v>三</v>
      </c>
      <c r="BR7" s="45" t="str">
        <f t="shared" si="4"/>
        <v>四</v>
      </c>
      <c r="BS7" s="45" t="str">
        <f t="shared" si="4"/>
        <v>五</v>
      </c>
      <c r="BT7" s="45" t="str">
        <f t="shared" si="4"/>
        <v>六</v>
      </c>
      <c r="BU7" s="45" t="str">
        <f t="shared" si="4"/>
        <v>日</v>
      </c>
      <c r="BV7" s="45" t="str">
        <f t="shared" si="4"/>
        <v>一</v>
      </c>
      <c r="BW7" s="45" t="str">
        <f t="shared" si="4"/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ref="DD7:EM7" si="5">CHOOSE(WEEKDAY(DD4,1),"日","一","二","三","四","五","六")</f>
        <v>日</v>
      </c>
      <c r="DE7" s="45" t="str">
        <f t="shared" si="5"/>
        <v>一</v>
      </c>
      <c r="DF7" s="45" t="str">
        <f t="shared" si="5"/>
        <v>二</v>
      </c>
      <c r="DG7" s="45" t="str">
        <f t="shared" si="5"/>
        <v>三</v>
      </c>
      <c r="DH7" s="45" t="str">
        <f t="shared" si="5"/>
        <v>四</v>
      </c>
      <c r="DI7" s="45" t="str">
        <f t="shared" si="5"/>
        <v>五</v>
      </c>
      <c r="DJ7" s="45" t="str">
        <f t="shared" si="5"/>
        <v>六</v>
      </c>
      <c r="DK7" s="45" t="str">
        <f t="shared" si="5"/>
        <v>日</v>
      </c>
      <c r="DL7" s="45" t="str">
        <f t="shared" si="5"/>
        <v>一</v>
      </c>
      <c r="DM7" s="45" t="str">
        <f t="shared" si="5"/>
        <v>二</v>
      </c>
      <c r="DN7" s="45" t="str">
        <f t="shared" si="5"/>
        <v>三</v>
      </c>
      <c r="DO7" s="45" t="str">
        <f t="shared" si="5"/>
        <v>四</v>
      </c>
      <c r="DP7" s="45" t="str">
        <f t="shared" si="5"/>
        <v>五</v>
      </c>
      <c r="DQ7" s="45" t="str">
        <f t="shared" si="5"/>
        <v>六</v>
      </c>
      <c r="DR7" s="45" t="str">
        <f t="shared" si="5"/>
        <v>日</v>
      </c>
      <c r="DS7" s="45" t="str">
        <f t="shared" si="5"/>
        <v>一</v>
      </c>
      <c r="DT7" s="45" t="str">
        <f t="shared" si="5"/>
        <v>二</v>
      </c>
      <c r="DU7" s="45" t="str">
        <f t="shared" si="5"/>
        <v>三</v>
      </c>
      <c r="DV7" s="45" t="str">
        <f t="shared" si="5"/>
        <v>四</v>
      </c>
      <c r="DW7" s="45" t="str">
        <f t="shared" si="5"/>
        <v>五</v>
      </c>
      <c r="DX7" s="45" t="str">
        <f t="shared" si="5"/>
        <v>六</v>
      </c>
      <c r="DY7" s="45" t="str">
        <f t="shared" si="5"/>
        <v>日</v>
      </c>
      <c r="DZ7" s="45" t="str">
        <f t="shared" si="5"/>
        <v>一</v>
      </c>
      <c r="EA7" s="45" t="str">
        <f t="shared" si="5"/>
        <v>二</v>
      </c>
      <c r="EB7" s="45" t="str">
        <f t="shared" si="5"/>
        <v>三</v>
      </c>
      <c r="EC7" s="45" t="str">
        <f t="shared" si="5"/>
        <v>四</v>
      </c>
      <c r="ED7" s="45" t="str">
        <f t="shared" si="5"/>
        <v>五</v>
      </c>
      <c r="EE7" s="45" t="str">
        <f t="shared" si="5"/>
        <v>六</v>
      </c>
      <c r="EF7" s="45" t="str">
        <f t="shared" si="5"/>
        <v>日</v>
      </c>
      <c r="EG7" s="45" t="str">
        <f t="shared" si="5"/>
        <v>一</v>
      </c>
      <c r="EH7" s="45" t="str">
        <f t="shared" si="5"/>
        <v>二</v>
      </c>
      <c r="EI7" s="45" t="str">
        <f t="shared" si="5"/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59" t="str">
        <f>业务规则确定!B8</f>
        <v>业务规则确定</v>
      </c>
      <c r="C8" s="59">
        <f>业务规则确定!C8</f>
        <v>0</v>
      </c>
      <c r="D8" s="76"/>
      <c r="E8" s="59">
        <f>业务规则确定!E8</f>
        <v>0</v>
      </c>
      <c r="F8" s="30">
        <f>业务规则确定!F8</f>
        <v>43160</v>
      </c>
      <c r="G8" s="30">
        <f>业务规则确定!G8</f>
        <v>43159</v>
      </c>
      <c r="H8" s="32">
        <f>业务规则确定!H8</f>
        <v>0</v>
      </c>
      <c r="I8" s="32">
        <f>业务规则确定!I8</f>
        <v>0</v>
      </c>
      <c r="J8" s="32">
        <f>业务规则确定!J8</f>
        <v>-2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3" ca="1" si="6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48</v>
      </c>
      <c r="C9" s="33"/>
      <c r="D9" s="79" t="s">
        <v>119</v>
      </c>
      <c r="E9" s="34"/>
      <c r="F9" s="35">
        <f>$F$4</f>
        <v>43160</v>
      </c>
      <c r="G9" s="35">
        <f>IF(H9=0,F9,F9+H9-1)</f>
        <v>43189</v>
      </c>
      <c r="H9" s="36">
        <v>30</v>
      </c>
      <c r="I9" s="48">
        <v>0</v>
      </c>
      <c r="J9" s="49">
        <f>IF(OR(G9=0,F9=0),0,NETWORKDAYS(F9,G9))</f>
        <v>22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6"/>
        <v>1.2</v>
      </c>
      <c r="B10" s="33" t="s">
        <v>49</v>
      </c>
      <c r="C10" s="33"/>
      <c r="D10" s="79" t="s">
        <v>119</v>
      </c>
      <c r="E10" s="34"/>
      <c r="F10" s="35">
        <f>$F$4</f>
        <v>43160</v>
      </c>
      <c r="G10" s="35">
        <f>IF(H10=0,F10,F10+H10-1)</f>
        <v>43189</v>
      </c>
      <c r="H10" s="36">
        <v>30</v>
      </c>
      <c r="I10" s="48">
        <v>0</v>
      </c>
      <c r="J10" s="49">
        <f>IF(OR(G10=0,F10=0),0,NETWORKDAYS(F10,G10))</f>
        <v>22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6"/>
        <v>1.3</v>
      </c>
      <c r="B11" s="33" t="s">
        <v>50</v>
      </c>
      <c r="C11" s="33"/>
      <c r="D11" s="79" t="s">
        <v>119</v>
      </c>
      <c r="E11" s="34"/>
      <c r="F11" s="35">
        <f>$F$4</f>
        <v>43160</v>
      </c>
      <c r="G11" s="35">
        <f t="shared" ref="G11:G19" si="7">IF(H11=0,F11,F11+H11-1)</f>
        <v>43189</v>
      </c>
      <c r="H11" s="36">
        <v>30</v>
      </c>
      <c r="I11" s="48">
        <v>0</v>
      </c>
      <c r="J11" s="49">
        <f t="shared" ref="J11:J17" si="8">IF(OR(G11=0,F11=0),0,NETWORKDAYS(F11,G11))</f>
        <v>22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6"/>
        <v>1.4</v>
      </c>
      <c r="B12" s="33" t="s">
        <v>51</v>
      </c>
      <c r="C12" s="33"/>
      <c r="D12" s="79" t="s">
        <v>119</v>
      </c>
      <c r="E12" s="34"/>
      <c r="F12" s="35">
        <f>$F$4</f>
        <v>43160</v>
      </c>
      <c r="G12" s="35">
        <f t="shared" si="7"/>
        <v>43189</v>
      </c>
      <c r="H12" s="36">
        <v>30</v>
      </c>
      <c r="I12" s="48">
        <v>0</v>
      </c>
      <c r="J12" s="49">
        <f t="shared" si="8"/>
        <v>22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5" customFormat="1">
      <c r="A13" s="37" t="str">
        <f t="shared" ca="1" si="6"/>
        <v>1.5</v>
      </c>
      <c r="B13" s="38" t="s">
        <v>52</v>
      </c>
      <c r="C13" s="38"/>
      <c r="D13" s="38"/>
      <c r="E13" s="39"/>
      <c r="F13" s="40"/>
      <c r="G13" s="40"/>
      <c r="H13" s="41"/>
      <c r="I13" s="51"/>
      <c r="J13" s="52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3" customFormat="1" ht="15.6">
      <c r="A14" s="28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28" t="str">
        <f>实验室测试环境搭建!B8</f>
        <v>实验室测试环境搭建</v>
      </c>
      <c r="C14" s="28">
        <f>实验室测试环境搭建!C8</f>
        <v>0</v>
      </c>
      <c r="D14" s="77"/>
      <c r="E14" s="28">
        <f>实验室测试环境搭建!E8</f>
        <v>0</v>
      </c>
      <c r="F14" s="30">
        <f>实验室测试环境搭建!F8</f>
        <v>43160</v>
      </c>
      <c r="G14" s="30">
        <f>实验室测试环境搭建!G8</f>
        <v>43194</v>
      </c>
      <c r="H14" s="32">
        <f>实验室测试环境搭建!H8</f>
        <v>35</v>
      </c>
      <c r="I14" s="32">
        <f>实验室测试环境搭建!I8</f>
        <v>0</v>
      </c>
      <c r="J14" s="32">
        <f>实验室测试环境搭建!J8</f>
        <v>25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</row>
    <row r="15" spans="1:143" s="4" customFormat="1" ht="15">
      <c r="A15" s="33" t="str">
        <f t="shared" ref="A15:A19" ca="1" si="9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92" t="s">
        <v>53</v>
      </c>
      <c r="C15" s="33" t="s">
        <v>54</v>
      </c>
      <c r="D15" s="79" t="s">
        <v>119</v>
      </c>
      <c r="E15" s="34"/>
      <c r="F15" s="35">
        <f>$F$4</f>
        <v>43160</v>
      </c>
      <c r="G15" s="35">
        <f t="shared" si="7"/>
        <v>43174</v>
      </c>
      <c r="H15" s="36">
        <v>15</v>
      </c>
      <c r="I15" s="48">
        <v>0</v>
      </c>
      <c r="J15" s="49">
        <f t="shared" si="8"/>
        <v>11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</row>
    <row r="16" spans="1:143" s="4" customFormat="1" ht="15">
      <c r="A16" s="33" t="str">
        <f t="shared" ca="1" si="9"/>
        <v>2.2</v>
      </c>
      <c r="B16" s="33" t="s">
        <v>55</v>
      </c>
      <c r="C16" s="33" t="s">
        <v>56</v>
      </c>
      <c r="D16" s="80" t="s">
        <v>116</v>
      </c>
      <c r="E16" s="34"/>
      <c r="F16" s="35">
        <f>G15+1</f>
        <v>43175</v>
      </c>
      <c r="G16" s="35">
        <f t="shared" si="7"/>
        <v>43194</v>
      </c>
      <c r="H16" s="36">
        <v>20</v>
      </c>
      <c r="I16" s="48">
        <v>0</v>
      </c>
      <c r="J16" s="49">
        <f t="shared" si="8"/>
        <v>14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</row>
    <row r="17" spans="1:143" s="4" customFormat="1" ht="15">
      <c r="A17" s="33" t="str">
        <f t="shared" ca="1" si="9"/>
        <v>2.3</v>
      </c>
      <c r="B17" s="33" t="s">
        <v>57</v>
      </c>
      <c r="C17" s="33" t="s">
        <v>58</v>
      </c>
      <c r="D17" s="78" t="s">
        <v>117</v>
      </c>
      <c r="E17" s="34"/>
      <c r="F17" s="35">
        <f>$F$4</f>
        <v>43160</v>
      </c>
      <c r="G17" s="35">
        <f t="shared" si="7"/>
        <v>43169</v>
      </c>
      <c r="H17" s="36">
        <v>10</v>
      </c>
      <c r="I17" s="48">
        <v>0</v>
      </c>
      <c r="J17" s="49">
        <f t="shared" si="8"/>
        <v>7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</row>
    <row r="18" spans="1:143" s="4" customFormat="1" ht="15">
      <c r="A18" s="33" t="str">
        <f t="shared" ca="1" si="9"/>
        <v>2.4</v>
      </c>
      <c r="B18" s="33" t="s">
        <v>59</v>
      </c>
      <c r="C18" s="33" t="s">
        <v>60</v>
      </c>
      <c r="D18" s="80" t="s">
        <v>116</v>
      </c>
      <c r="E18" s="34"/>
      <c r="F18" s="35">
        <f>G17+1</f>
        <v>43170</v>
      </c>
      <c r="G18" s="35">
        <f t="shared" si="7"/>
        <v>43189</v>
      </c>
      <c r="H18" s="36">
        <v>20</v>
      </c>
      <c r="I18" s="48">
        <v>0</v>
      </c>
      <c r="J18" s="49">
        <f t="shared" ref="J18:J21" si="10">IF(OR(G18=0,F18=0),0,NETWORKDAYS(F18,G18))</f>
        <v>15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</row>
    <row r="19" spans="1:143" s="4" customFormat="1" ht="15">
      <c r="A19" s="33" t="str">
        <f t="shared" ca="1" si="9"/>
        <v>2.5</v>
      </c>
      <c r="B19" s="33" t="s">
        <v>61</v>
      </c>
      <c r="C19" s="33" t="s">
        <v>60</v>
      </c>
      <c r="D19" s="80" t="s">
        <v>116</v>
      </c>
      <c r="E19" s="34"/>
      <c r="F19" s="35">
        <f>G15+1</f>
        <v>43175</v>
      </c>
      <c r="G19" s="35">
        <f t="shared" si="7"/>
        <v>43194</v>
      </c>
      <c r="H19" s="36">
        <v>20</v>
      </c>
      <c r="I19" s="48">
        <v>0</v>
      </c>
      <c r="J19" s="49">
        <f t="shared" si="10"/>
        <v>14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</row>
    <row r="20" spans="1:143" s="4" customFormat="1" ht="15">
      <c r="A20" s="33" t="str">
        <f t="shared" ref="A20:A30" ca="1" si="1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2.6</v>
      </c>
      <c r="B20" s="33" t="s">
        <v>62</v>
      </c>
      <c r="C20" s="33" t="s">
        <v>63</v>
      </c>
      <c r="D20" s="80" t="s">
        <v>116</v>
      </c>
      <c r="E20" s="34"/>
      <c r="F20" s="35">
        <f>G19+1</f>
        <v>43195</v>
      </c>
      <c r="G20" s="35">
        <f t="shared" ref="G20:G29" si="12">IF(H20=0,F20,F20+H20-1)</f>
        <v>43198</v>
      </c>
      <c r="H20" s="36">
        <v>4</v>
      </c>
      <c r="I20" s="48">
        <v>0</v>
      </c>
      <c r="J20" s="49">
        <f t="shared" si="10"/>
        <v>2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</row>
    <row r="21" spans="1:143" s="4" customFormat="1" ht="14.4" customHeight="1">
      <c r="A21" s="33" t="str">
        <f t="shared" ca="1" si="11"/>
        <v>2.7</v>
      </c>
      <c r="B21" s="33" t="s">
        <v>64</v>
      </c>
      <c r="C21" s="33" t="s">
        <v>65</v>
      </c>
      <c r="D21" s="78" t="s">
        <v>117</v>
      </c>
      <c r="E21" s="34"/>
      <c r="F21" s="35">
        <f>G19+1</f>
        <v>43195</v>
      </c>
      <c r="G21" s="35">
        <f t="shared" si="12"/>
        <v>43225</v>
      </c>
      <c r="H21" s="36">
        <v>31</v>
      </c>
      <c r="I21" s="48">
        <v>0</v>
      </c>
      <c r="J21" s="49">
        <f t="shared" si="10"/>
        <v>22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</row>
    <row r="22" spans="1:143" s="5" customFormat="1" ht="15">
      <c r="A22" s="33" t="str">
        <f t="shared" ca="1" si="11"/>
        <v>2.8</v>
      </c>
      <c r="B22" s="38" t="s">
        <v>52</v>
      </c>
      <c r="C22" s="38"/>
      <c r="D22" s="38"/>
      <c r="E22" s="39"/>
      <c r="F22" s="40"/>
      <c r="G22" s="40"/>
      <c r="H22" s="41"/>
      <c r="I22" s="51"/>
      <c r="J22" s="52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</row>
    <row r="23" spans="1:143" s="3" customFormat="1" ht="15.6">
      <c r="A23" s="28" t="str">
        <f ca="1">IF(ISERROR(VALUE(SUBSTITUTE(OFFSET(A23,-1,0,1,1),".",""))),"1",IF(ISERROR(FIND("`",SUBSTITUTE(OFFSET(A23,-1,0,1,1),".","`",1))),TEXT(VALUE(OFFSET(A23,-1,0,1,1))+1,"#"),TEXT(VALUE(LEFT(OFFSET(A23,-1,0,1,1),FIND("`",SUBSTITUTE(OFFSET(A23,-1,0,1,1),".","`",1))-1))+1,"#")))</f>
        <v>3</v>
      </c>
      <c r="B23" s="28" t="str">
        <f>二维码过闸项目建设!B8</f>
        <v>二维码过闸项目建设</v>
      </c>
      <c r="C23" s="28">
        <f>二维码过闸项目建设!C8</f>
        <v>0</v>
      </c>
      <c r="D23" s="28" t="str">
        <f>二维码过闸项目建设!D8</f>
        <v>***</v>
      </c>
      <c r="E23" s="28">
        <f>二维码过闸项目建设!E8</f>
        <v>0</v>
      </c>
      <c r="F23" s="30">
        <f>二维码过闸项目建设!F8</f>
        <v>43160</v>
      </c>
      <c r="G23" s="30">
        <f>二维码过闸项目建设!G8</f>
        <v>43238</v>
      </c>
      <c r="H23" s="32">
        <f>二维码过闸项目建设!H8</f>
        <v>79</v>
      </c>
      <c r="I23" s="32">
        <f>二维码过闸项目建设!I8</f>
        <v>0</v>
      </c>
      <c r="J23" s="32">
        <f>二维码过闸项目建设!J8</f>
        <v>57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</row>
    <row r="24" spans="1:143" s="4" customFormat="1" ht="15">
      <c r="A24" s="33" t="str">
        <f t="shared" ca="1" si="11"/>
        <v>3.1</v>
      </c>
      <c r="B24" s="92" t="s">
        <v>66</v>
      </c>
      <c r="C24" s="33" t="s">
        <v>67</v>
      </c>
      <c r="D24" s="80" t="s">
        <v>116</v>
      </c>
      <c r="E24" s="34"/>
      <c r="F24" s="35">
        <f>$F$4</f>
        <v>43160</v>
      </c>
      <c r="G24" s="35">
        <f t="shared" si="12"/>
        <v>43169</v>
      </c>
      <c r="H24" s="36">
        <v>10</v>
      </c>
      <c r="I24" s="48">
        <v>0</v>
      </c>
      <c r="J24" s="49">
        <f t="shared" ref="J24:J29" si="13">IF(OR(G24=0,F24=0),0,NETWORKDAYS(F24,G24))</f>
        <v>7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</row>
    <row r="25" spans="1:143" s="4" customFormat="1" ht="15">
      <c r="A25" s="33" t="str">
        <f t="shared" ca="1" si="11"/>
        <v>3.2</v>
      </c>
      <c r="B25" s="33" t="s">
        <v>68</v>
      </c>
      <c r="C25" s="33" t="s">
        <v>69</v>
      </c>
      <c r="D25" s="80" t="s">
        <v>116</v>
      </c>
      <c r="E25" s="34"/>
      <c r="F25" s="35">
        <f>G24+1</f>
        <v>43170</v>
      </c>
      <c r="G25" s="35">
        <f t="shared" si="12"/>
        <v>43179</v>
      </c>
      <c r="H25" s="36">
        <v>10</v>
      </c>
      <c r="I25" s="48">
        <v>0</v>
      </c>
      <c r="J25" s="49">
        <f t="shared" si="13"/>
        <v>7</v>
      </c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</row>
    <row r="26" spans="1:143" s="4" customFormat="1" ht="15">
      <c r="A26" s="33" t="str">
        <f t="shared" ca="1" si="11"/>
        <v>3.3</v>
      </c>
      <c r="B26" s="33" t="s">
        <v>70</v>
      </c>
      <c r="C26" s="33" t="s">
        <v>71</v>
      </c>
      <c r="D26" s="80" t="s">
        <v>116</v>
      </c>
      <c r="E26" s="34"/>
      <c r="F26" s="35">
        <f>G25+1</f>
        <v>43180</v>
      </c>
      <c r="G26" s="35">
        <f t="shared" si="12"/>
        <v>43194</v>
      </c>
      <c r="H26" s="36">
        <v>15</v>
      </c>
      <c r="I26" s="48">
        <v>0</v>
      </c>
      <c r="J26" s="49">
        <f t="shared" si="13"/>
        <v>11</v>
      </c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</row>
    <row r="27" spans="1:143" s="4" customFormat="1" ht="15">
      <c r="A27" s="33" t="str">
        <f t="shared" ca="1" si="11"/>
        <v>3.4</v>
      </c>
      <c r="B27" s="33" t="s">
        <v>72</v>
      </c>
      <c r="C27" s="33" t="s">
        <v>73</v>
      </c>
      <c r="D27" s="80" t="s">
        <v>116</v>
      </c>
      <c r="E27" s="34"/>
      <c r="F27" s="35">
        <f>G26+1</f>
        <v>43195</v>
      </c>
      <c r="G27" s="35">
        <f t="shared" si="12"/>
        <v>43239</v>
      </c>
      <c r="H27" s="36">
        <v>45</v>
      </c>
      <c r="I27" s="48">
        <v>0</v>
      </c>
      <c r="J27" s="49">
        <f t="shared" si="13"/>
        <v>32</v>
      </c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</row>
    <row r="28" spans="1:143" s="4" customFormat="1" ht="15">
      <c r="A28" s="33" t="str">
        <f t="shared" ca="1" si="11"/>
        <v>3.5</v>
      </c>
      <c r="B28" s="33" t="s">
        <v>74</v>
      </c>
      <c r="C28" s="33" t="s">
        <v>75</v>
      </c>
      <c r="D28" s="78" t="s">
        <v>117</v>
      </c>
      <c r="E28" s="34"/>
      <c r="F28" s="35">
        <f>G27-7</f>
        <v>43232</v>
      </c>
      <c r="G28" s="35">
        <f t="shared" si="12"/>
        <v>43238</v>
      </c>
      <c r="H28" s="36">
        <v>7</v>
      </c>
      <c r="I28" s="48">
        <v>0</v>
      </c>
      <c r="J28" s="49">
        <f t="shared" si="13"/>
        <v>5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</row>
    <row r="29" spans="1:143" s="4" customFormat="1" ht="15">
      <c r="A29" s="33" t="str">
        <f t="shared" ca="1" si="11"/>
        <v>3.6</v>
      </c>
      <c r="B29" s="33" t="s">
        <v>76</v>
      </c>
      <c r="C29" s="33" t="s">
        <v>77</v>
      </c>
      <c r="D29" s="78" t="s">
        <v>117</v>
      </c>
      <c r="E29" s="34"/>
      <c r="F29" s="35">
        <f>G28+1</f>
        <v>43239</v>
      </c>
      <c r="G29" s="35">
        <f t="shared" si="12"/>
        <v>43243</v>
      </c>
      <c r="H29" s="36">
        <v>5</v>
      </c>
      <c r="I29" s="48">
        <v>0</v>
      </c>
      <c r="J29" s="49">
        <f t="shared" si="13"/>
        <v>3</v>
      </c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</row>
    <row r="30" spans="1:143" s="5" customFormat="1">
      <c r="A30" s="37" t="str">
        <f t="shared" ca="1" si="11"/>
        <v>3.7</v>
      </c>
      <c r="B30" s="38" t="s">
        <v>52</v>
      </c>
      <c r="C30" s="38"/>
      <c r="D30" s="38"/>
      <c r="E30" s="39"/>
      <c r="F30" s="40"/>
      <c r="G30" s="40"/>
      <c r="H30" s="41"/>
      <c r="I30" s="51"/>
      <c r="J30" s="52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</row>
    <row r="31" spans="1:143" s="3" customFormat="1" ht="15.6">
      <c r="A31" s="28" t="str">
        <f ca="1"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4</v>
      </c>
      <c r="B31" s="28" t="str">
        <f>站点建设部署!B8</f>
        <v>站点建设部署</v>
      </c>
      <c r="C31" s="28">
        <f>站点建设部署!C8</f>
        <v>0</v>
      </c>
      <c r="D31" s="28" t="str">
        <f>站点建设部署!D8</f>
        <v>***</v>
      </c>
      <c r="E31" s="28">
        <f>站点建设部署!E8</f>
        <v>0</v>
      </c>
      <c r="F31" s="30">
        <f>站点建设部署!F8</f>
        <v>43160</v>
      </c>
      <c r="G31" s="30">
        <f>站点建设部署!G8</f>
        <v>43246</v>
      </c>
      <c r="H31" s="32">
        <f>站点建设部署!H8</f>
        <v>87</v>
      </c>
      <c r="I31" s="32">
        <f>站点建设部署!I8</f>
        <v>0</v>
      </c>
      <c r="J31" s="32">
        <f>站点建设部署!J8</f>
        <v>62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</row>
    <row r="32" spans="1:143" s="4" customFormat="1" ht="15">
      <c r="A32" s="33" t="str">
        <f t="shared" ref="A32:A38" ca="1" si="14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4.1</v>
      </c>
      <c r="B32" s="33" t="s">
        <v>78</v>
      </c>
      <c r="C32" s="33"/>
      <c r="D32" s="80" t="s">
        <v>116</v>
      </c>
      <c r="E32" s="34"/>
      <c r="F32" s="35">
        <f>G28+1</f>
        <v>43239</v>
      </c>
      <c r="G32" s="35">
        <f t="shared" ref="G32:G37" si="15">IF(H32=0,F32,F32+H32-1)</f>
        <v>43241</v>
      </c>
      <c r="H32" s="36">
        <v>3</v>
      </c>
      <c r="I32" s="48">
        <v>0</v>
      </c>
      <c r="J32" s="49">
        <f t="shared" ref="J32:J37" si="16">IF(OR(G32=0,F32=0),0,NETWORKDAYS(F32,G32))</f>
        <v>1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</row>
    <row r="33" spans="1:143" s="4" customFormat="1" ht="15">
      <c r="A33" s="33" t="str">
        <f t="shared" ca="1" si="14"/>
        <v>4.2</v>
      </c>
      <c r="B33" s="33" t="s">
        <v>79</v>
      </c>
      <c r="C33" s="33"/>
      <c r="D33" s="80" t="s">
        <v>116</v>
      </c>
      <c r="E33" s="34"/>
      <c r="F33" s="35">
        <f>G28+1</f>
        <v>43239</v>
      </c>
      <c r="G33" s="35">
        <f t="shared" si="15"/>
        <v>43241</v>
      </c>
      <c r="H33" s="36">
        <v>3</v>
      </c>
      <c r="I33" s="48">
        <v>0</v>
      </c>
      <c r="J33" s="49">
        <f t="shared" si="16"/>
        <v>1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</row>
    <row r="34" spans="1:143" s="4" customFormat="1" ht="15">
      <c r="A34" s="33" t="str">
        <f t="shared" ca="1" si="14"/>
        <v>4.3</v>
      </c>
      <c r="B34" s="33" t="s">
        <v>80</v>
      </c>
      <c r="C34" s="33"/>
      <c r="D34" s="78" t="s">
        <v>117</v>
      </c>
      <c r="E34" s="34"/>
      <c r="F34" s="35">
        <f>G33+1</f>
        <v>43242</v>
      </c>
      <c r="G34" s="35">
        <f t="shared" si="15"/>
        <v>43250</v>
      </c>
      <c r="H34" s="36">
        <v>9</v>
      </c>
      <c r="I34" s="48">
        <v>0</v>
      </c>
      <c r="J34" s="49">
        <f t="shared" si="16"/>
        <v>7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</row>
    <row r="35" spans="1:143" s="4" customFormat="1" ht="15">
      <c r="A35" s="33" t="str">
        <f t="shared" ca="1" si="14"/>
        <v>4.4</v>
      </c>
      <c r="B35" s="33" t="s">
        <v>81</v>
      </c>
      <c r="C35" s="33"/>
      <c r="D35" s="80" t="s">
        <v>116</v>
      </c>
      <c r="E35" s="34"/>
      <c r="F35" s="35">
        <f t="shared" ref="F35:F37" si="17">F34+1</f>
        <v>43243</v>
      </c>
      <c r="G35" s="35">
        <f t="shared" si="15"/>
        <v>43243</v>
      </c>
      <c r="H35" s="36">
        <v>1</v>
      </c>
      <c r="I35" s="48">
        <v>0</v>
      </c>
      <c r="J35" s="49">
        <f t="shared" si="16"/>
        <v>1</v>
      </c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</row>
    <row r="36" spans="1:143" s="4" customFormat="1" ht="15">
      <c r="A36" s="33" t="str">
        <f t="shared" ca="1" si="14"/>
        <v>4.5</v>
      </c>
      <c r="B36" s="33" t="s">
        <v>82</v>
      </c>
      <c r="C36" s="33"/>
      <c r="D36" s="80" t="s">
        <v>116</v>
      </c>
      <c r="E36" s="34"/>
      <c r="F36" s="35">
        <f t="shared" si="17"/>
        <v>43244</v>
      </c>
      <c r="G36" s="35">
        <f t="shared" si="15"/>
        <v>43244</v>
      </c>
      <c r="H36" s="36">
        <v>1</v>
      </c>
      <c r="I36" s="48">
        <v>0</v>
      </c>
      <c r="J36" s="49">
        <f t="shared" si="16"/>
        <v>1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</row>
    <row r="37" spans="1:143" s="4" customFormat="1" ht="15">
      <c r="A37" s="33" t="str">
        <f t="shared" ca="1" si="14"/>
        <v>4.6</v>
      </c>
      <c r="B37" s="33" t="s">
        <v>83</v>
      </c>
      <c r="C37" s="33"/>
      <c r="D37" s="78" t="s">
        <v>117</v>
      </c>
      <c r="E37" s="34"/>
      <c r="F37" s="35">
        <f t="shared" si="17"/>
        <v>43245</v>
      </c>
      <c r="G37" s="35">
        <f t="shared" si="15"/>
        <v>43245</v>
      </c>
      <c r="H37" s="36">
        <v>1</v>
      </c>
      <c r="I37" s="48">
        <v>0</v>
      </c>
      <c r="J37" s="49">
        <f t="shared" si="16"/>
        <v>1</v>
      </c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</row>
    <row r="38" spans="1:143" s="5" customFormat="1">
      <c r="A38" s="37" t="str">
        <f t="shared" ca="1" si="14"/>
        <v>4.7</v>
      </c>
      <c r="B38" s="38" t="s">
        <v>52</v>
      </c>
      <c r="C38" s="38"/>
      <c r="D38" s="38"/>
      <c r="E38" s="39"/>
      <c r="F38" s="40"/>
      <c r="G38" s="40"/>
      <c r="H38" s="41"/>
      <c r="I38" s="51"/>
      <c r="J38" s="5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</row>
    <row r="39" spans="1:143" s="3" customFormat="1" ht="15.6">
      <c r="A39" s="28" t="str">
        <f ca="1">IF(ISERROR(VALUE(SUBSTITUTE(OFFSET(A39,-1,0,1,1),".",""))),"1",IF(ISERROR(FIND("`",SUBSTITUTE(OFFSET(A39,-1,0,1,1),".","`",1))),TEXT(VALUE(OFFSET(A39,-1,0,1,1))+1,"#"),TEXT(VALUE(LEFT(OFFSET(A39,-1,0,1,1),FIND("`",SUBSTITUTE(OFFSET(A39,-1,0,1,1),".","`",1))-1))+1,"#")))</f>
        <v>5</v>
      </c>
      <c r="B39" s="28" t="str">
        <f>APP开发!B8</f>
        <v>APP开发</v>
      </c>
      <c r="C39" s="28">
        <f>APP开发!C8</f>
        <v>0</v>
      </c>
      <c r="D39" s="28" t="str">
        <f>APP开发!D8</f>
        <v>***</v>
      </c>
      <c r="E39" s="28">
        <f>APP开发!E8</f>
        <v>0</v>
      </c>
      <c r="F39" s="30">
        <f>APP开发!F8</f>
        <v>43160</v>
      </c>
      <c r="G39" s="30">
        <f>APP开发!G8</f>
        <v>43250</v>
      </c>
      <c r="H39" s="32">
        <f>APP开发!H8</f>
        <v>91</v>
      </c>
      <c r="I39" s="32">
        <f>APP开发!I8</f>
        <v>0</v>
      </c>
      <c r="J39" s="32">
        <f>APP开发!J8</f>
        <v>65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</row>
    <row r="40" spans="1:143" s="4" customFormat="1" ht="15">
      <c r="A40" s="33" t="str">
        <f t="shared" ref="A40:A45" ca="1" si="18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5.1</v>
      </c>
      <c r="B40" s="92" t="s">
        <v>84</v>
      </c>
      <c r="C40" s="33"/>
      <c r="D40" s="79" t="s">
        <v>119</v>
      </c>
      <c r="E40" s="34"/>
      <c r="F40" s="35">
        <f>$F$4</f>
        <v>43160</v>
      </c>
      <c r="G40" s="35">
        <f t="shared" ref="G40:G44" si="19">IF(H40=0,F40,F40+H40-1)</f>
        <v>43174</v>
      </c>
      <c r="H40" s="36">
        <v>15</v>
      </c>
      <c r="I40" s="48">
        <v>0</v>
      </c>
      <c r="J40" s="49">
        <f t="shared" ref="J40:J44" si="20">IF(OR(G40=0,F40=0),0,NETWORKDAYS(F40,G40))</f>
        <v>11</v>
      </c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</row>
    <row r="41" spans="1:143" s="4" customFormat="1" ht="15">
      <c r="A41" s="33" t="str">
        <f t="shared" ca="1" si="18"/>
        <v>5.2</v>
      </c>
      <c r="B41" s="33" t="s">
        <v>85</v>
      </c>
      <c r="C41" s="33"/>
      <c r="D41" s="79" t="s">
        <v>119</v>
      </c>
      <c r="E41" s="34"/>
      <c r="F41" s="35">
        <f t="shared" ref="F41:F44" si="21">G40+1</f>
        <v>43175</v>
      </c>
      <c r="G41" s="35">
        <f t="shared" si="19"/>
        <v>43177</v>
      </c>
      <c r="H41" s="36">
        <v>3</v>
      </c>
      <c r="I41" s="48">
        <v>0</v>
      </c>
      <c r="J41" s="49">
        <f t="shared" si="20"/>
        <v>1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</row>
    <row r="42" spans="1:143" s="4" customFormat="1" ht="15">
      <c r="A42" s="33" t="str">
        <f t="shared" ca="1" si="18"/>
        <v>5.3</v>
      </c>
      <c r="B42" s="33" t="s">
        <v>86</v>
      </c>
      <c r="C42" s="33"/>
      <c r="D42" s="79" t="s">
        <v>119</v>
      </c>
      <c r="E42" s="34"/>
      <c r="F42" s="35">
        <f t="shared" si="21"/>
        <v>43178</v>
      </c>
      <c r="G42" s="35">
        <f t="shared" si="19"/>
        <v>43242</v>
      </c>
      <c r="H42" s="36">
        <v>65</v>
      </c>
      <c r="I42" s="48">
        <v>0</v>
      </c>
      <c r="J42" s="49">
        <f t="shared" si="20"/>
        <v>47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</row>
    <row r="43" spans="1:143" s="4" customFormat="1" ht="15">
      <c r="A43" s="33" t="str">
        <f t="shared" ca="1" si="18"/>
        <v>5.4</v>
      </c>
      <c r="B43" s="78" t="s">
        <v>87</v>
      </c>
      <c r="C43" s="33"/>
      <c r="D43" s="79" t="s">
        <v>119</v>
      </c>
      <c r="E43" s="34"/>
      <c r="F43" s="35">
        <f t="shared" si="21"/>
        <v>43243</v>
      </c>
      <c r="G43" s="35">
        <f t="shared" si="19"/>
        <v>43250</v>
      </c>
      <c r="H43" s="36">
        <v>8</v>
      </c>
      <c r="I43" s="48">
        <v>0</v>
      </c>
      <c r="J43" s="49">
        <f t="shared" si="20"/>
        <v>6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</row>
    <row r="44" spans="1:143" s="4" customFormat="1" ht="15">
      <c r="A44" s="33" t="str">
        <f t="shared" ca="1" si="18"/>
        <v>5.5</v>
      </c>
      <c r="B44" s="33" t="s">
        <v>88</v>
      </c>
      <c r="C44" s="33"/>
      <c r="D44" s="78" t="s">
        <v>118</v>
      </c>
      <c r="E44" s="34"/>
      <c r="F44" s="35">
        <f t="shared" si="21"/>
        <v>43251</v>
      </c>
      <c r="G44" s="35">
        <f t="shared" si="19"/>
        <v>43280</v>
      </c>
      <c r="H44" s="36">
        <v>30</v>
      </c>
      <c r="I44" s="48">
        <v>0</v>
      </c>
      <c r="J44" s="49">
        <f t="shared" si="20"/>
        <v>22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</row>
    <row r="45" spans="1:143" s="5" customFormat="1">
      <c r="A45" s="37" t="str">
        <f t="shared" ca="1" si="18"/>
        <v>5.6</v>
      </c>
      <c r="B45" s="38" t="s">
        <v>52</v>
      </c>
      <c r="C45" s="38"/>
      <c r="D45" s="38"/>
      <c r="E45" s="39"/>
      <c r="F45" s="40"/>
      <c r="G45" s="40"/>
      <c r="H45" s="41"/>
      <c r="I45" s="51"/>
      <c r="J45" s="52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</row>
    <row r="46" spans="1:143" s="3" customFormat="1" ht="15.6">
      <c r="A46" s="28" t="str">
        <f ca="1">IF(ISERROR(VALUE(SUBSTITUTE(OFFSET(A46,-1,0,1,1),".",""))),"1",IF(ISERROR(FIND("`",SUBSTITUTE(OFFSET(A46,-1,0,1,1),".","`",1))),TEXT(VALUE(OFFSET(A46,-1,0,1,1))+1,"#"),TEXT(VALUE(LEFT(OFFSET(A46,-1,0,1,1),FIND("`",SUBSTITUTE(OFFSET(A46,-1,0,1,1),".","`",1))-1))+1,"#")))</f>
        <v>6</v>
      </c>
      <c r="B46" s="28" t="str">
        <f>联调测试!B8</f>
        <v>联调测试</v>
      </c>
      <c r="C46" s="28">
        <f>联调测试!C8</f>
        <v>0</v>
      </c>
      <c r="D46" s="28" t="str">
        <f>联调测试!D8</f>
        <v>***</v>
      </c>
      <c r="E46" s="28">
        <f>联调测试!E8</f>
        <v>0</v>
      </c>
      <c r="F46" s="30">
        <f>联调测试!F8</f>
        <v>43160</v>
      </c>
      <c r="G46" s="30">
        <f>联调测试!G8</f>
        <v>43163</v>
      </c>
      <c r="H46" s="32">
        <f>联调测试!H8</f>
        <v>4</v>
      </c>
      <c r="I46" s="32">
        <f>联调测试!I8</f>
        <v>0</v>
      </c>
      <c r="J46" s="32">
        <f>联调测试!J8</f>
        <v>2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</row>
    <row r="47" spans="1:143" s="4" customFormat="1" ht="15">
      <c r="A47" s="33" t="str">
        <f t="shared" ref="A47:A52" ca="1" si="2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6.1</v>
      </c>
      <c r="B47" s="33" t="s">
        <v>89</v>
      </c>
      <c r="C47" s="33"/>
      <c r="D47" s="78" t="s">
        <v>117</v>
      </c>
      <c r="E47" s="34"/>
      <c r="F47" s="35">
        <f>$F$4</f>
        <v>43160</v>
      </c>
      <c r="G47" s="35">
        <f>IF(H47=0,F47,F47+H47-1)</f>
        <v>43160</v>
      </c>
      <c r="H47" s="36">
        <v>1</v>
      </c>
      <c r="I47" s="48">
        <v>0</v>
      </c>
      <c r="J47" s="49">
        <f t="shared" ref="J47:J51" si="23">IF(OR(G47=0,F47=0),0,NETWORKDAYS(F47,G47))</f>
        <v>1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</row>
    <row r="48" spans="1:143" s="4" customFormat="1" ht="15">
      <c r="A48" s="33" t="str">
        <f t="shared" ca="1" si="22"/>
        <v>6.2</v>
      </c>
      <c r="B48" s="33" t="s">
        <v>90</v>
      </c>
      <c r="C48" s="33"/>
      <c r="D48" s="79" t="s">
        <v>119</v>
      </c>
      <c r="E48" s="34"/>
      <c r="F48" s="35">
        <f>F47+1</f>
        <v>43161</v>
      </c>
      <c r="G48" s="35">
        <f>IF(H48=0,F48,F48+H48-1)</f>
        <v>43161</v>
      </c>
      <c r="H48" s="36">
        <v>1</v>
      </c>
      <c r="I48" s="48">
        <v>0</v>
      </c>
      <c r="J48" s="49">
        <f t="shared" si="23"/>
        <v>1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</row>
    <row r="49" spans="1:143" s="4" customFormat="1" ht="15">
      <c r="A49" s="33" t="str">
        <f t="shared" ca="1" si="22"/>
        <v>6.3</v>
      </c>
      <c r="B49" s="33" t="s">
        <v>91</v>
      </c>
      <c r="C49" s="33"/>
      <c r="D49" s="78" t="s">
        <v>117</v>
      </c>
      <c r="E49" s="34"/>
      <c r="F49" s="35">
        <f>F48+1</f>
        <v>43162</v>
      </c>
      <c r="G49" s="35">
        <f>IF(H49=0,F49,F49+H49-1)</f>
        <v>43162</v>
      </c>
      <c r="H49" s="36">
        <v>1</v>
      </c>
      <c r="I49" s="48">
        <v>0</v>
      </c>
      <c r="J49" s="49">
        <f t="shared" si="23"/>
        <v>0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</row>
    <row r="50" spans="1:143" s="4" customFormat="1" ht="15">
      <c r="A50" s="33" t="str">
        <f t="shared" ca="1" si="22"/>
        <v>6.4</v>
      </c>
      <c r="B50" s="33" t="s">
        <v>92</v>
      </c>
      <c r="C50" s="33"/>
      <c r="D50" s="79" t="s">
        <v>119</v>
      </c>
      <c r="E50" s="34"/>
      <c r="F50" s="35">
        <f>F49+1</f>
        <v>43163</v>
      </c>
      <c r="G50" s="35">
        <f>IF(H50=0,F50,F50+H50-1)</f>
        <v>43163</v>
      </c>
      <c r="H50" s="36">
        <v>1</v>
      </c>
      <c r="I50" s="48">
        <v>0</v>
      </c>
      <c r="J50" s="49">
        <f t="shared" si="23"/>
        <v>0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</row>
    <row r="51" spans="1:143" s="4" customFormat="1" ht="15">
      <c r="A51" s="33" t="str">
        <f t="shared" ca="1" si="22"/>
        <v>6.5</v>
      </c>
      <c r="B51" s="33" t="s">
        <v>93</v>
      </c>
      <c r="C51" s="33"/>
      <c r="D51" s="78" t="s">
        <v>117</v>
      </c>
      <c r="E51" s="34"/>
      <c r="F51" s="35">
        <f>F50+1</f>
        <v>43164</v>
      </c>
      <c r="G51" s="35">
        <f>IF(H51=0,F51,F51+H51-1)</f>
        <v>43164</v>
      </c>
      <c r="H51" s="36">
        <v>1</v>
      </c>
      <c r="I51" s="48">
        <v>0</v>
      </c>
      <c r="J51" s="49">
        <f t="shared" si="23"/>
        <v>1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</row>
    <row r="52" spans="1:143" s="5" customFormat="1">
      <c r="A52" s="37" t="str">
        <f t="shared" ca="1" si="22"/>
        <v>6.6</v>
      </c>
      <c r="B52" s="38" t="s">
        <v>52</v>
      </c>
      <c r="C52" s="38"/>
      <c r="D52" s="38"/>
      <c r="E52" s="39"/>
      <c r="F52" s="40"/>
      <c r="G52" s="40"/>
      <c r="H52" s="41"/>
      <c r="I52" s="51"/>
      <c r="J52" s="52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</row>
    <row r="53" spans="1:143" s="3" customFormat="1" ht="15.6">
      <c r="A53" s="28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7</v>
      </c>
      <c r="B53" s="28" t="str">
        <f>功能验收!B8</f>
        <v>功能验收</v>
      </c>
      <c r="C53" s="28">
        <f>功能验收!C8</f>
        <v>0</v>
      </c>
      <c r="D53" s="28" t="str">
        <f>功能验收!D8</f>
        <v>***</v>
      </c>
      <c r="E53" s="28">
        <f>功能验收!E8</f>
        <v>0</v>
      </c>
      <c r="F53" s="30">
        <f>功能验收!F8</f>
        <v>43163</v>
      </c>
      <c r="G53" s="30">
        <f>功能验收!G8</f>
        <v>43163</v>
      </c>
      <c r="H53" s="32">
        <f>功能验收!H8</f>
        <v>1</v>
      </c>
      <c r="I53" s="32">
        <f>功能验收!I8</f>
        <v>0</v>
      </c>
      <c r="J53" s="32">
        <f>功能验收!J8</f>
        <v>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</row>
    <row r="54" spans="1:143" s="4" customFormat="1" ht="15">
      <c r="A54" s="33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7.1</v>
      </c>
      <c r="B54" s="33" t="s">
        <v>94</v>
      </c>
      <c r="C54" s="33"/>
      <c r="D54" s="79" t="s">
        <v>119</v>
      </c>
      <c r="E54" s="34"/>
      <c r="F54" s="35">
        <f>G37+1</f>
        <v>43246</v>
      </c>
      <c r="G54" s="35">
        <f>IF(H54=0,F54,F54+H54-1)</f>
        <v>43246</v>
      </c>
      <c r="H54" s="36">
        <v>1</v>
      </c>
      <c r="I54" s="48">
        <v>0</v>
      </c>
      <c r="J54" s="49">
        <f>IF(OR(G54=0,F54=0),0,NETWORKDAYS(F54,G54))</f>
        <v>0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</row>
    <row r="55" spans="1:143" s="4" customFormat="1" ht="15">
      <c r="A55" s="33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7.2</v>
      </c>
      <c r="B55" s="33" t="s">
        <v>95</v>
      </c>
      <c r="C55" s="33"/>
      <c r="D55" s="79" t="s">
        <v>119</v>
      </c>
      <c r="E55" s="34"/>
      <c r="F55" s="35">
        <f>F54+1</f>
        <v>43247</v>
      </c>
      <c r="G55" s="35">
        <f>IF(H55=0,F55,F55+H55-1)</f>
        <v>43247</v>
      </c>
      <c r="H55" s="36">
        <v>1</v>
      </c>
      <c r="I55" s="48">
        <v>0</v>
      </c>
      <c r="J55" s="49">
        <f>IF(OR(G55=0,F55=0),0,NETWORKDAYS(F55,G55))</f>
        <v>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</row>
    <row r="56" spans="1:143" s="5" customFormat="1">
      <c r="A56" s="37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7.3</v>
      </c>
      <c r="B56" s="38" t="s">
        <v>52</v>
      </c>
      <c r="C56" s="38"/>
      <c r="D56" s="38"/>
      <c r="E56" s="39"/>
      <c r="F56" s="40"/>
      <c r="G56" s="40"/>
      <c r="H56" s="41"/>
      <c r="I56" s="51"/>
      <c r="J56" s="52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</row>
    <row r="57" spans="1:143" s="3" customFormat="1" ht="15.6">
      <c r="A57" s="28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8</v>
      </c>
      <c r="B57" s="28" t="str">
        <f>灰度测试!B8</f>
        <v>灰度测试</v>
      </c>
      <c r="C57" s="28">
        <f>灰度测试!C8</f>
        <v>0</v>
      </c>
      <c r="D57" s="28" t="str">
        <f>灰度测试!D8</f>
        <v>****</v>
      </c>
      <c r="E57" s="28">
        <f>灰度测试!E8</f>
        <v>0</v>
      </c>
      <c r="F57" s="30">
        <f>灰度测试!F8</f>
        <v>43160</v>
      </c>
      <c r="G57" s="30">
        <f>灰度测试!G8</f>
        <v>43160</v>
      </c>
      <c r="H57" s="32">
        <f>灰度测试!H8</f>
        <v>1</v>
      </c>
      <c r="I57" s="32">
        <f>灰度测试!I8</f>
        <v>0</v>
      </c>
      <c r="J57" s="32">
        <f>灰度测试!J8</f>
        <v>1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</row>
    <row r="58" spans="1:143" s="4" customFormat="1" ht="15">
      <c r="A58" s="33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8.1</v>
      </c>
      <c r="B58" s="33" t="s">
        <v>96</v>
      </c>
      <c r="C58" s="33"/>
      <c r="D58" s="80" t="s">
        <v>116</v>
      </c>
      <c r="E58" s="34"/>
      <c r="F58" s="35">
        <f>$F$4</f>
        <v>43160</v>
      </c>
      <c r="G58" s="35">
        <f>IF(H58=0,F58,F58+H58-1)</f>
        <v>43160</v>
      </c>
      <c r="H58" s="36">
        <v>1</v>
      </c>
      <c r="I58" s="48">
        <v>0</v>
      </c>
      <c r="J58" s="49">
        <f>IF(OR(G58=0,F58=0),0,NETWORKDAYS(F58,G58))</f>
        <v>1</v>
      </c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</row>
    <row r="59" spans="1:143" s="4" customFormat="1" ht="15">
      <c r="A59" s="33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8.2</v>
      </c>
      <c r="B59" s="33" t="s">
        <v>97</v>
      </c>
      <c r="C59" s="33"/>
      <c r="D59" s="80" t="s">
        <v>116</v>
      </c>
      <c r="E59" s="34"/>
      <c r="F59" s="35">
        <f>F58+1</f>
        <v>43161</v>
      </c>
      <c r="G59" s="35">
        <f>IF(H59=0,F59,F59+H59-1)</f>
        <v>43161</v>
      </c>
      <c r="H59" s="36">
        <v>1</v>
      </c>
      <c r="I59" s="48">
        <v>0</v>
      </c>
      <c r="J59" s="49">
        <f>IF(OR(G59=0,F59=0),0,NETWORKDAYS(F59,G59))</f>
        <v>1</v>
      </c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</row>
    <row r="60" spans="1:143" s="5" customFormat="1">
      <c r="A60" s="37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8.3</v>
      </c>
      <c r="B60" s="38" t="s">
        <v>52</v>
      </c>
      <c r="C60" s="38"/>
      <c r="D60" s="38"/>
      <c r="E60" s="39"/>
      <c r="F60" s="40"/>
      <c r="G60" s="40"/>
      <c r="H60" s="41"/>
      <c r="I60" s="51"/>
      <c r="J60" s="52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</row>
    <row r="61" spans="1:143" s="3" customFormat="1" ht="15.6">
      <c r="A61" s="28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9</v>
      </c>
      <c r="B61" s="28" t="str">
        <f>应急预案!B8</f>
        <v>应急预案</v>
      </c>
      <c r="C61" s="28">
        <f>应急预案!C8</f>
        <v>0</v>
      </c>
      <c r="D61" s="28" t="str">
        <f>应急预案!D8</f>
        <v>***</v>
      </c>
      <c r="E61" s="28">
        <f>应急预案!E8</f>
        <v>0</v>
      </c>
      <c r="F61" s="30">
        <f>应急预案!F8</f>
        <v>43160</v>
      </c>
      <c r="G61" s="30">
        <f>应急预案!G8</f>
        <v>43159</v>
      </c>
      <c r="H61" s="32">
        <f>应急预案!H8</f>
        <v>0</v>
      </c>
      <c r="I61" s="32">
        <f>应急预案!I8</f>
        <v>0</v>
      </c>
      <c r="J61" s="32">
        <f>应急预案!J8</f>
        <v>-2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</row>
    <row r="62" spans="1:143" s="4" customFormat="1" ht="15">
      <c r="A62" s="33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9.1</v>
      </c>
      <c r="B62" s="33" t="s">
        <v>98</v>
      </c>
      <c r="C62" s="33"/>
      <c r="D62" s="80" t="s">
        <v>116</v>
      </c>
      <c r="E62" s="34"/>
      <c r="F62" s="35">
        <f>$F$4</f>
        <v>43160</v>
      </c>
      <c r="G62" s="35">
        <f>IF(H62=0,F62,F62+H62-1)</f>
        <v>43174</v>
      </c>
      <c r="H62" s="36">
        <v>15</v>
      </c>
      <c r="I62" s="48">
        <v>0</v>
      </c>
      <c r="J62" s="49">
        <f>IF(OR(G62=0,F62=0),0,NETWORKDAYS(F62,G62))</f>
        <v>11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</row>
    <row r="63" spans="1:143" s="4" customFormat="1" ht="15">
      <c r="A63" s="33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9.2</v>
      </c>
      <c r="B63" s="33" t="s">
        <v>99</v>
      </c>
      <c r="C63" s="33"/>
      <c r="D63" s="80" t="s">
        <v>116</v>
      </c>
      <c r="E63" s="34"/>
      <c r="F63" s="35">
        <f>$F$4</f>
        <v>43160</v>
      </c>
      <c r="G63" s="35">
        <f>IF(H63=0,F63,F63+H63-1)</f>
        <v>43279</v>
      </c>
      <c r="H63" s="36">
        <v>120</v>
      </c>
      <c r="I63" s="48">
        <v>0</v>
      </c>
      <c r="J63" s="49">
        <f>IF(OR(G63=0,F63=0),0,NETWORKDAYS(F63,G63))</f>
        <v>86</v>
      </c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</row>
    <row r="64" spans="1:143" s="5" customFormat="1">
      <c r="A64" s="37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9.3</v>
      </c>
      <c r="B64" s="38" t="s">
        <v>52</v>
      </c>
      <c r="C64" s="38"/>
      <c r="D64" s="38"/>
      <c r="E64" s="39"/>
      <c r="F64" s="40"/>
      <c r="G64" s="40"/>
      <c r="H64" s="41"/>
      <c r="I64" s="51"/>
      <c r="J64" s="52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</row>
    <row r="65" spans="1:143" s="3" customFormat="1" ht="15.6">
      <c r="A65" s="28" t="str">
        <f ca="1">IF(ISERROR(VALUE(SUBSTITUTE(OFFSET(A65,-1,0,1,1),".",""))),"1",IF(ISERROR(FIND("`",SUBSTITUTE(OFFSET(A65,-1,0,1,1),".","`",1))),TEXT(VALUE(OFFSET(A65,-1,0,1,1))+1,"#"),TEXT(VALUE(LEFT(OFFSET(A65,-1,0,1,1),FIND("`",SUBSTITUTE(OFFSET(A65,-1,0,1,1),".","`",1))-1))+1,"#")))</f>
        <v>10</v>
      </c>
      <c r="B65" s="28" t="str">
        <f>培训!B8</f>
        <v>培训</v>
      </c>
      <c r="C65" s="28">
        <f>培训!C8</f>
        <v>0</v>
      </c>
      <c r="D65" s="28" t="str">
        <f>培训!D8</f>
        <v>***</v>
      </c>
      <c r="E65" s="28">
        <f>培训!E8</f>
        <v>0</v>
      </c>
      <c r="F65" s="30">
        <f>培训!F8</f>
        <v>43160</v>
      </c>
      <c r="G65" s="30">
        <f>培训!G8</f>
        <v>43160</v>
      </c>
      <c r="H65" s="32">
        <f>培训!H8</f>
        <v>1</v>
      </c>
      <c r="I65" s="32">
        <f>培训!I8</f>
        <v>0</v>
      </c>
      <c r="J65" s="32">
        <f>培训!J8</f>
        <v>1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</row>
    <row r="66" spans="1:143" s="4" customFormat="1" ht="15">
      <c r="A66" s="33" t="str">
        <f ca="1">IF(ISERROR(VALUE(SUBSTITUTE(OFFSET(A66,-1,0,1,1),".",""))),"0.1",IF(ISERROR(FIND("`",SUBSTITUTE(OFFSET(A66,-1,0,1,1),".","`",1))),OFFSET(A66,-1,0,1,1)&amp;".1",LEFT(OFFSET(A66,-1,0,1,1),FIND("`",SUBSTITUTE(OFFSET(A66,-1,0,1,1),".","`",1)))&amp;IF(ISERROR(FIND("`",SUBSTITUTE(OFFSET(A66,-1,0,1,1),".","`",2))),VALUE(RIGHT(OFFSET(A66,-1,0,1,1),LEN(OFFSET(A66,-1,0,1,1))-FIND("`",SUBSTITUTE(OFFSET(A66,-1,0,1,1),".","`",1))))+1,VALUE(MID(OFFSET(A66,-1,0,1,1),FIND("`",SUBSTITUTE(OFFSET(A66,-1,0,1,1),".","`",1))+1,(FIND("`",SUBSTITUTE(OFFSET(A66,-1,0,1,1),".","`",2))-FIND("`",SUBSTITUTE(OFFSET(A66,-1,0,1,1),".","`",1))-1)))+1)))</f>
        <v>10.1</v>
      </c>
      <c r="B66" s="33" t="s">
        <v>100</v>
      </c>
      <c r="C66" s="33"/>
      <c r="D66" s="80" t="s">
        <v>116</v>
      </c>
      <c r="E66" s="34"/>
      <c r="F66" s="35">
        <f>$F$4</f>
        <v>43160</v>
      </c>
      <c r="G66" s="35">
        <f>IF(H66=0,F66,F66+H66-1)</f>
        <v>43160</v>
      </c>
      <c r="H66" s="36">
        <v>1</v>
      </c>
      <c r="I66" s="48">
        <v>0</v>
      </c>
      <c r="J66" s="49">
        <f>IF(OR(G66=0,F66=0),0,NETWORKDAYS(F66,G66))</f>
        <v>1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</row>
    <row r="67" spans="1:143" s="4" customFormat="1" ht="15">
      <c r="A67" s="33" t="str">
        <f ca="1">IF(ISERROR(VALUE(SUBSTITUTE(OFFSET(A67,-1,0,1,1),".",""))),"0.1",IF(ISERROR(FIND("`",SUBSTITUTE(OFFSET(A67,-1,0,1,1),".","`",1))),OFFSET(A67,-1,0,1,1)&amp;".1",LEFT(OFFSET(A67,-1,0,1,1),FIND("`",SUBSTITUTE(OFFSET(A67,-1,0,1,1),".","`",1)))&amp;IF(ISERROR(FIND("`",SUBSTITUTE(OFFSET(A67,-1,0,1,1),".","`",2))),VALUE(RIGHT(OFFSET(A67,-1,0,1,1),LEN(OFFSET(A67,-1,0,1,1))-FIND("`",SUBSTITUTE(OFFSET(A67,-1,0,1,1),".","`",1))))+1,VALUE(MID(OFFSET(A67,-1,0,1,1),FIND("`",SUBSTITUTE(OFFSET(A67,-1,0,1,1),".","`",1))+1,(FIND("`",SUBSTITUTE(OFFSET(A67,-1,0,1,1),".","`",2))-FIND("`",SUBSTITUTE(OFFSET(A67,-1,0,1,1),".","`",1))-1)))+1)))</f>
        <v>10.2</v>
      </c>
      <c r="B67" s="33" t="s">
        <v>101</v>
      </c>
      <c r="C67" s="33"/>
      <c r="D67" s="80" t="s">
        <v>116</v>
      </c>
      <c r="E67" s="34"/>
      <c r="F67" s="35">
        <f>F66+1</f>
        <v>43161</v>
      </c>
      <c r="G67" s="35">
        <f>IF(H67=0,F67,F67+H67-1)</f>
        <v>43161</v>
      </c>
      <c r="H67" s="36">
        <v>1</v>
      </c>
      <c r="I67" s="48">
        <v>0</v>
      </c>
      <c r="J67" s="49">
        <f>IF(OR(G67=0,F67=0),0,NETWORKDAYS(F67,G67))</f>
        <v>1</v>
      </c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</row>
    <row r="68" spans="1:143" s="5" customFormat="1">
      <c r="A68" s="37" t="str">
        <f ca="1">IF(ISERROR(VALUE(SUBSTITUTE(OFFSET(A68,-1,0,1,1),".",""))),"0.1",IF(ISERROR(FIND("`",SUBSTITUTE(OFFSET(A68,-1,0,1,1),".","`",1))),OFFSET(A68,-1,0,1,1)&amp;".1",LEFT(OFFSET(A68,-1,0,1,1),FIND("`",SUBSTITUTE(OFFSET(A68,-1,0,1,1),".","`",1)))&amp;IF(ISERROR(FIND("`",SUBSTITUTE(OFFSET(A68,-1,0,1,1),".","`",2))),VALUE(RIGHT(OFFSET(A68,-1,0,1,1),LEN(OFFSET(A68,-1,0,1,1))-FIND("`",SUBSTITUTE(OFFSET(A68,-1,0,1,1),".","`",1))))+1,VALUE(MID(OFFSET(A68,-1,0,1,1),FIND("`",SUBSTITUTE(OFFSET(A68,-1,0,1,1),".","`",1))+1,(FIND("`",SUBSTITUTE(OFFSET(A68,-1,0,1,1),".","`",2))-FIND("`",SUBSTITUTE(OFFSET(A68,-1,0,1,1),".","`",1))-1)))+1)))</f>
        <v>10.3</v>
      </c>
      <c r="B68" s="38" t="s">
        <v>52</v>
      </c>
      <c r="C68" s="38"/>
      <c r="D68" s="38"/>
      <c r="E68" s="39"/>
      <c r="F68" s="40"/>
      <c r="G68" s="40"/>
      <c r="H68" s="41"/>
      <c r="I68" s="51"/>
      <c r="J68" s="52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</row>
    <row r="69" spans="1:143" s="3" customFormat="1" ht="15.6">
      <c r="A69" s="28" t="str">
        <f ca="1">IF(ISERROR(VALUE(SUBSTITUTE(OFFSET(A69,-1,0,1,1),".",""))),"1",IF(ISERROR(FIND("`",SUBSTITUTE(OFFSET(A69,-1,0,1,1),".","`",1))),TEXT(VALUE(OFFSET(A69,-1,0,1,1))+1,"#"),TEXT(VALUE(LEFT(OFFSET(A69,-1,0,1,1),FIND("`",SUBSTITUTE(OFFSET(A69,-1,0,1,1),".","`",1))-1))+1,"#")))</f>
        <v>11</v>
      </c>
      <c r="B69" s="28" t="str">
        <f>试运行!B8</f>
        <v>试运行</v>
      </c>
      <c r="C69" s="28">
        <f>试运行!C8</f>
        <v>0</v>
      </c>
      <c r="D69" s="28" t="str">
        <f>试运行!D8</f>
        <v>***</v>
      </c>
      <c r="E69" s="28">
        <f>试运行!E8</f>
        <v>0</v>
      </c>
      <c r="F69" s="30">
        <f>试运行!F8</f>
        <v>43160</v>
      </c>
      <c r="G69" s="30">
        <f>试运行!G8</f>
        <v>43168</v>
      </c>
      <c r="H69" s="32">
        <f>试运行!H8</f>
        <v>9</v>
      </c>
      <c r="I69" s="32">
        <f>试运行!I8</f>
        <v>0</v>
      </c>
      <c r="J69" s="32">
        <f>试运行!J8</f>
        <v>7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</row>
    <row r="70" spans="1:143" s="4" customFormat="1" ht="15">
      <c r="A70" s="33" t="str">
        <f ca="1">IF(ISERROR(VALUE(SUBSTITUTE(OFFSET(A70,-1,0,1,1),".",""))),"0.1",IF(ISERROR(FIND("`",SUBSTITUTE(OFFSET(A70,-1,0,1,1),".","`",1))),OFFSET(A70,-1,0,1,1)&amp;".1",LEFT(OFFSET(A70,-1,0,1,1),FIND("`",SUBSTITUTE(OFFSET(A70,-1,0,1,1),".","`",1)))&amp;IF(ISERROR(FIND("`",SUBSTITUTE(OFFSET(A70,-1,0,1,1),".","`",2))),VALUE(RIGHT(OFFSET(A70,-1,0,1,1),LEN(OFFSET(A70,-1,0,1,1))-FIND("`",SUBSTITUTE(OFFSET(A70,-1,0,1,1),".","`",1))))+1,VALUE(MID(OFFSET(A70,-1,0,1,1),FIND("`",SUBSTITUTE(OFFSET(A70,-1,0,1,1),".","`",1))+1,(FIND("`",SUBSTITUTE(OFFSET(A70,-1,0,1,1),".","`",2))-FIND("`",SUBSTITUTE(OFFSET(A70,-1,0,1,1),".","`",1))-1)))+1)))</f>
        <v>11.1</v>
      </c>
      <c r="B70" s="33" t="s">
        <v>102</v>
      </c>
      <c r="C70" s="33"/>
      <c r="D70" s="80" t="s">
        <v>120</v>
      </c>
      <c r="E70" s="34"/>
      <c r="F70" s="35">
        <f>$F$4</f>
        <v>43160</v>
      </c>
      <c r="G70" s="35">
        <f>IF(H70=0,F70,F70+H70-1)</f>
        <v>43168</v>
      </c>
      <c r="H70" s="36">
        <v>9</v>
      </c>
      <c r="I70" s="48">
        <v>0</v>
      </c>
      <c r="J70" s="49">
        <f>IF(OR(G70=0,F70=0),0,NETWORKDAYS(F70,G70))</f>
        <v>7</v>
      </c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</row>
    <row r="71" spans="1:143" s="4" customFormat="1" ht="15">
      <c r="A71" s="33" t="str">
        <f ca="1">IF(ISERROR(VALUE(SUBSTITUTE(OFFSET(A71,-1,0,1,1),".",""))),"0.1",IF(ISERROR(FIND("`",SUBSTITUTE(OFFSET(A71,-1,0,1,1),".","`",1))),OFFSET(A71,-1,0,1,1)&amp;".1",LEFT(OFFSET(A71,-1,0,1,1),FIND("`",SUBSTITUTE(OFFSET(A71,-1,0,1,1),".","`",1)))&amp;IF(ISERROR(FIND("`",SUBSTITUTE(OFFSET(A71,-1,0,1,1),".","`",2))),VALUE(RIGHT(OFFSET(A71,-1,0,1,1),LEN(OFFSET(A71,-1,0,1,1))-FIND("`",SUBSTITUTE(OFFSET(A71,-1,0,1,1),".","`",1))))+1,VALUE(MID(OFFSET(A71,-1,0,1,1),FIND("`",SUBSTITUTE(OFFSET(A71,-1,0,1,1),".","`",1))+1,(FIND("`",SUBSTITUTE(OFFSET(A71,-1,0,1,1),".","`",2))-FIND("`",SUBSTITUTE(OFFSET(A71,-1,0,1,1),".","`",1))-1)))+1)))</f>
        <v>11.2</v>
      </c>
      <c r="B71" s="33" t="s">
        <v>103</v>
      </c>
      <c r="C71" s="33"/>
      <c r="D71" s="33"/>
      <c r="E71" s="34"/>
      <c r="F71" s="35"/>
      <c r="G71" s="35">
        <f>IF(H71=0,F71,F71+H71-1)</f>
        <v>0</v>
      </c>
      <c r="H71" s="36">
        <v>1</v>
      </c>
      <c r="I71" s="48">
        <v>0</v>
      </c>
      <c r="J71" s="49">
        <f>IF(OR(G71=0,F71=0),0,NETWORKDAYS(F71,G71))</f>
        <v>0</v>
      </c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</row>
    <row r="72" spans="1:143" s="5" customFormat="1">
      <c r="A72" s="37" t="str">
        <f ca="1">IF(ISERROR(VALUE(SUBSTITUTE(OFFSET(A72,-1,0,1,1),".",""))),"0.1",IF(ISERROR(FIND("`",SUBSTITUTE(OFFSET(A72,-1,0,1,1),".","`",1))),OFFSET(A72,-1,0,1,1)&amp;".1",LEFT(OFFSET(A72,-1,0,1,1),FIND("`",SUBSTITUTE(OFFSET(A72,-1,0,1,1),".","`",1)))&amp;IF(ISERROR(FIND("`",SUBSTITUTE(OFFSET(A72,-1,0,1,1),".","`",2))),VALUE(RIGHT(OFFSET(A72,-1,0,1,1),LEN(OFFSET(A72,-1,0,1,1))-FIND("`",SUBSTITUTE(OFFSET(A72,-1,0,1,1),".","`",1))))+1,VALUE(MID(OFFSET(A72,-1,0,1,1),FIND("`",SUBSTITUTE(OFFSET(A72,-1,0,1,1),".","`",1))+1,(FIND("`",SUBSTITUTE(OFFSET(A72,-1,0,1,1),".","`",2))-FIND("`",SUBSTITUTE(OFFSET(A72,-1,0,1,1),".","`",1))-1)))+1)))</f>
        <v>11.3</v>
      </c>
      <c r="B72" s="38" t="s">
        <v>52</v>
      </c>
      <c r="C72" s="38"/>
      <c r="D72" s="38"/>
      <c r="E72" s="39"/>
      <c r="F72" s="40"/>
      <c r="G72" s="40"/>
      <c r="H72" s="41"/>
      <c r="I72" s="51"/>
      <c r="J72" s="52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95" priority="129">
      <formula>AND(TODAY()&gt;=K4,TODAY()&lt;L4)</formula>
    </cfRule>
  </conditionalFormatting>
  <conditionalFormatting sqref="BO7:BU7">
    <cfRule type="expression" dxfId="194" priority="98">
      <formula>AND(TODAY()&gt;=BO4,TODAY()&lt;BP4)</formula>
    </cfRule>
  </conditionalFormatting>
  <conditionalFormatting sqref="BV7:CB7">
    <cfRule type="expression" dxfId="193" priority="95">
      <formula>AND(TODAY()&gt;=BV4,TODAY()&lt;BW4)</formula>
    </cfRule>
  </conditionalFormatting>
  <conditionalFormatting sqref="CC7:CI7">
    <cfRule type="expression" dxfId="192" priority="92">
      <formula>AND(TODAY()&gt;=CC4,TODAY()&lt;CD4)</formula>
    </cfRule>
  </conditionalFormatting>
  <conditionalFormatting sqref="CJ7:CP7">
    <cfRule type="expression" dxfId="191" priority="89">
      <formula>AND(TODAY()&gt;=CJ4,TODAY()&lt;CK4)</formula>
    </cfRule>
  </conditionalFormatting>
  <conditionalFormatting sqref="CQ7:CW7">
    <cfRule type="expression" dxfId="190" priority="86">
      <formula>AND(TODAY()&gt;=CQ4,TODAY()&lt;CR4)</formula>
    </cfRule>
  </conditionalFormatting>
  <conditionalFormatting sqref="CX7:DD7">
    <cfRule type="expression" dxfId="189" priority="83">
      <formula>AND(TODAY()&gt;=CX4,TODAY()&lt;CY4)</formula>
    </cfRule>
  </conditionalFormatting>
  <conditionalFormatting sqref="DE7:DK7">
    <cfRule type="expression" dxfId="188" priority="80">
      <formula>AND(TODAY()&gt;=DE4,TODAY()&lt;DF4)</formula>
    </cfRule>
  </conditionalFormatting>
  <conditionalFormatting sqref="DL7:DR7">
    <cfRule type="expression" dxfId="187" priority="77">
      <formula>AND(TODAY()&gt;=DL4,TODAY()&lt;DM4)</formula>
    </cfRule>
  </conditionalFormatting>
  <conditionalFormatting sqref="DS7:DY7">
    <cfRule type="expression" dxfId="186" priority="74">
      <formula>AND(TODAY()&gt;=DS4,TODAY()&lt;DT4)</formula>
    </cfRule>
  </conditionalFormatting>
  <conditionalFormatting sqref="DZ7:EF7">
    <cfRule type="expression" dxfId="185" priority="71">
      <formula>AND(TODAY()&gt;=DZ4,TODAY()&lt;EA4)</formula>
    </cfRule>
  </conditionalFormatting>
  <conditionalFormatting sqref="EG7:EL7">
    <cfRule type="expression" dxfId="184" priority="68">
      <formula>AND(TODAY()&gt;=EG4,TODAY()&lt;EH4)</formula>
    </cfRule>
  </conditionalFormatting>
  <conditionalFormatting sqref="EM7">
    <cfRule type="expression" dxfId="183" priority="132">
      <formula>AND(TODAY()&gt;=EM4,TODAY()&lt;#REF!)</formula>
    </cfRule>
  </conditionalFormatting>
  <conditionalFormatting sqref="I10">
    <cfRule type="dataBar" priority="11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{18CEC374-0E14-4B67-ACF0-9A8A12D90414}</x14:id>
        </ext>
      </extLst>
    </cfRule>
  </conditionalFormatting>
  <conditionalFormatting sqref="I13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{41DFF6D5-7E81-4063-9D29-6DA51831FEAD}</x14:id>
        </ext>
      </extLst>
    </cfRule>
  </conditionalFormatting>
  <conditionalFormatting sqref="I16">
    <cfRule type="dataBar" priority="2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{FB74FF35-AAE4-42A8-8021-3DEB0A2B2536}</x14:id>
        </ext>
      </extLst>
    </cfRule>
  </conditionalFormatting>
  <conditionalFormatting sqref="I17">
    <cfRule type="dataBar" priority="2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{7FF0640D-A649-4C3C-AA87-67D79F11C025}</x14:id>
        </ext>
      </extLst>
    </cfRule>
  </conditionalFormatting>
  <conditionalFormatting sqref="I18">
    <cfRule type="dataBar" priority="1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{B50FE769-2B7C-48D4-8927-5D329AD85335}</x14:id>
        </ext>
      </extLst>
    </cfRule>
  </conditionalFormatting>
  <conditionalFormatting sqref="I25">
    <cfRule type="dataBar" priority="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{B2E8C93B-8334-4A73-882C-01E04B5CDE3F}</x14:id>
        </ext>
      </extLst>
    </cfRule>
  </conditionalFormatting>
  <conditionalFormatting sqref="I44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{D80C0421-CDC8-49F8-86B8-E78CE71EA3E6}</x14:id>
        </ext>
      </extLst>
    </cfRule>
  </conditionalFormatting>
  <conditionalFormatting sqref="K44:EM44">
    <cfRule type="expression" dxfId="182" priority="3">
      <formula>K$4=TODAY()</formula>
    </cfRule>
    <cfRule type="expression" dxfId="181" priority="4">
      <formula>AND($F44&lt;L$4,$G44&gt;=K$4)</formula>
    </cfRule>
  </conditionalFormatting>
  <conditionalFormatting sqref="I51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{C48EECBE-4ADD-42DA-9B2A-F526B00FD62A}</x14:id>
        </ext>
      </extLst>
    </cfRule>
  </conditionalFormatting>
  <conditionalFormatting sqref="I63">
    <cfRule type="dataBar" priority="1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{C0D1CFC9-B751-45CD-8AE1-8F096B5A6E35}</x14:id>
        </ext>
      </extLst>
    </cfRule>
  </conditionalFormatting>
  <conditionalFormatting sqref="I28:I29">
    <cfRule type="dataBar" priority="1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{936D4F29-DB36-47F5-8E81-3248047BB605}</x14:id>
        </ext>
      </extLst>
    </cfRule>
  </conditionalFormatting>
  <conditionalFormatting sqref="I34:I37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{33835448-3C40-4350-B429-F3A25CE4094D}</x14:id>
        </ext>
      </extLst>
    </cfRule>
  </conditionalFormatting>
  <conditionalFormatting sqref="I54:I56">
    <cfRule type="dataBar" priority="4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{15F99E1B-0F6C-44B9-AC43-7848EE936F27}</x14:id>
        </ext>
      </extLst>
    </cfRule>
  </conditionalFormatting>
  <conditionalFormatting sqref="I58:I60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{E37C5608-4A51-4052-B8D0-9FF9AC9D309E}</x14:id>
        </ext>
      </extLst>
    </cfRule>
  </conditionalFormatting>
  <conditionalFormatting sqref="I66:I68">
    <cfRule type="dataBar" priority="3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{CFCD0500-C541-4992-8299-F8556BADAF5D}</x14:id>
        </ext>
      </extLst>
    </cfRule>
  </conditionalFormatting>
  <conditionalFormatting sqref="I70:I72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{D723B415-26AE-423B-8D89-2220B045D941}</x14:id>
        </ext>
      </extLst>
    </cfRule>
  </conditionalFormatting>
  <conditionalFormatting sqref="K1:AR1048576">
    <cfRule type="expression" dxfId="180" priority="1">
      <formula>MOD(columu(),2)</formula>
    </cfRule>
  </conditionalFormatting>
  <conditionalFormatting sqref="K8:EM43 K45:EM72">
    <cfRule type="expression" dxfId="179" priority="130">
      <formula>K$4=TODAY()</formula>
    </cfRule>
    <cfRule type="expression" dxfId="178" priority="131">
      <formula>AND($F8&lt;L$4,$G8&gt;=K$4)</formula>
    </cfRule>
  </conditionalFormatting>
  <conditionalFormatting sqref="I11:I12 I9">
    <cfRule type="dataBar" priority="1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{217BF823-6BBA-4A28-B81F-78463165046D}</x14:id>
        </ext>
      </extLst>
    </cfRule>
  </conditionalFormatting>
  <conditionalFormatting sqref="I19:I22 I15">
    <cfRule type="dataBar" priority="6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{1BD40536-796E-4B94-90BF-F13AEF74CF8C}</x14:id>
        </ext>
      </extLst>
    </cfRule>
  </conditionalFormatting>
  <conditionalFormatting sqref="I26:I27 I24 I30">
    <cfRule type="dataBar" priority="6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{77531E42-8884-426A-B3A0-B0D037FAA97E}</x14:id>
        </ext>
      </extLst>
    </cfRule>
  </conditionalFormatting>
  <conditionalFormatting sqref="I32:I33 I38">
    <cfRule type="dataBar" priority="5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{35EA95CE-A435-4F36-ACEE-0630935E3013}</x14:id>
        </ext>
      </extLst>
    </cfRule>
  </conditionalFormatting>
  <conditionalFormatting sqref="I40:I43 I45">
    <cfRule type="dataBar" priority="5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{BA5A54E6-63EF-4308-A465-22BF63DFD209}</x14:id>
        </ext>
      </extLst>
    </cfRule>
  </conditionalFormatting>
  <conditionalFormatting sqref="I47:I50 I52">
    <cfRule type="dataBar" priority="5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{FA5159CA-9904-4DD7-8489-DC06BD9BFA79}</x14:id>
        </ext>
      </extLst>
    </cfRule>
  </conditionalFormatting>
  <conditionalFormatting sqref="I62 I64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{A45B4155-B563-4266-AD25-11B0425DC629}</x14:id>
        </ext>
      </extLst>
    </cfRule>
  </conditionalFormatting>
  <pageMargins left="0.69930555555555596" right="0.69930555555555596" top="0.75" bottom="0.75" header="0.3" footer="0.3"/>
  <pageSetup paperSize="9" scale="51" orientation="landscape"/>
  <ignoredErrors>
    <ignoredError sqref="F16:F17 F19 F28 K31:XFD31 A31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EC374-0E14-4B67-ACF0-9A8A12D904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41DFF6D5-7E81-4063-9D29-6DA51831FE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FB74FF35-AAE4-42A8-8021-3DEB0A2B2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7FF0640D-A649-4C3C-AA87-67D79F11C0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B50FE769-2B7C-48D4-8927-5D329AD853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B2E8C93B-8334-4A73-882C-01E04B5CDE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D80C0421-CDC8-49F8-86B8-E78CE71EA3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C48EECBE-4ADD-42DA-9B2A-F526B00FD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I51</xm:sqref>
        </x14:conditionalFormatting>
        <x14:conditionalFormatting xmlns:xm="http://schemas.microsoft.com/office/excel/2006/main">
          <x14:cfRule type="dataBar" id="{C0D1CFC9-B751-45CD-8AE1-8F096B5A6E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936D4F29-DB36-47F5-8E81-3248047BB6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I28:I29</xm:sqref>
        </x14:conditionalFormatting>
        <x14:conditionalFormatting xmlns:xm="http://schemas.microsoft.com/office/excel/2006/main">
          <x14:cfRule type="dataBar" id="{33835448-3C40-4350-B429-F3A25CE409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</xm:sqref>
        </x14:conditionalFormatting>
        <x14:conditionalFormatting xmlns:xm="http://schemas.microsoft.com/office/excel/2006/main">
          <x14:cfRule type="dataBar" id="{15F99E1B-0F6C-44B9-AC43-7848EE936F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I54:I56</xm:sqref>
        </x14:conditionalFormatting>
        <x14:conditionalFormatting xmlns:xm="http://schemas.microsoft.com/office/excel/2006/main">
          <x14:cfRule type="dataBar" id="{E37C5608-4A51-4052-B8D0-9FF9AC9D3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I58:I60</xm:sqref>
        </x14:conditionalFormatting>
        <x14:conditionalFormatting xmlns:xm="http://schemas.microsoft.com/office/excel/2006/main">
          <x14:cfRule type="dataBar" id="{CFCD0500-C541-4992-8299-F8556BADAF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I66:I68</xm:sqref>
        </x14:conditionalFormatting>
        <x14:conditionalFormatting xmlns:xm="http://schemas.microsoft.com/office/excel/2006/main">
          <x14:cfRule type="dataBar" id="{D723B415-26AE-423B-8D89-2220B045D9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I70:I72</xm:sqref>
        </x14:conditionalFormatting>
        <x14:conditionalFormatting xmlns:xm="http://schemas.microsoft.com/office/excel/2006/main">
          <x14:cfRule type="dataBar" id="{217BF823-6BBA-4A28-B81F-7846316504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I11:I12 I9</xm:sqref>
        </x14:conditionalFormatting>
        <x14:conditionalFormatting xmlns:xm="http://schemas.microsoft.com/office/excel/2006/main">
          <x14:cfRule type="dataBar" id="{1BD40536-796E-4B94-90BF-F13AEF74CF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I19:I22 I15</xm:sqref>
        </x14:conditionalFormatting>
        <x14:conditionalFormatting xmlns:xm="http://schemas.microsoft.com/office/excel/2006/main">
          <x14:cfRule type="dataBar" id="{77531E42-8884-426A-B3A0-B0D037FAA9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I26:I27 I24 I30</xm:sqref>
        </x14:conditionalFormatting>
        <x14:conditionalFormatting xmlns:xm="http://schemas.microsoft.com/office/excel/2006/main">
          <x14:cfRule type="dataBar" id="{35EA95CE-A435-4F36-ACEE-0630935E30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I32:I33 I38</xm:sqref>
        </x14:conditionalFormatting>
        <x14:conditionalFormatting xmlns:xm="http://schemas.microsoft.com/office/excel/2006/main">
          <x14:cfRule type="dataBar" id="{BA5A54E6-63EF-4308-A465-22BF63DFD2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I40:I43 I45</xm:sqref>
        </x14:conditionalFormatting>
        <x14:conditionalFormatting xmlns:xm="http://schemas.microsoft.com/office/excel/2006/main">
          <x14:cfRule type="dataBar" id="{FA5159CA-9904-4DD7-8489-DC06BD9BF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I47:I50 I52</xm:sqref>
        </x14:conditionalFormatting>
        <x14:conditionalFormatting xmlns:xm="http://schemas.microsoft.com/office/excel/2006/main">
          <x14:cfRule type="dataBar" id="{A45B4155-B563-4266-AD25-11B0425DC6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I62 I64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3"/>
  <sheetViews>
    <sheetView workbookViewId="0">
      <selection activeCell="D16" sqref="D16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12.4414062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57" t="s">
        <v>105</v>
      </c>
      <c r="C8" s="57"/>
      <c r="D8" s="28" t="str">
        <f>F3</f>
        <v>***</v>
      </c>
      <c r="E8" s="29"/>
      <c r="F8" s="30">
        <v>43160</v>
      </c>
      <c r="G8" s="31">
        <f>F8+H8-1</f>
        <v>43159</v>
      </c>
      <c r="H8" s="32">
        <f>MAX(F9:F12)-F8</f>
        <v>0</v>
      </c>
      <c r="I8" s="46"/>
      <c r="J8" s="32">
        <f t="shared" ref="J8:J12" si="6">IF(OR(G8=0,F8=0),0,NETWORKDAYS(F8,G8))</f>
        <v>-2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48</v>
      </c>
      <c r="C9" s="33"/>
      <c r="D9" s="79" t="s">
        <v>119</v>
      </c>
      <c r="E9" s="34"/>
      <c r="F9" s="35">
        <f>$F$4</f>
        <v>43160</v>
      </c>
      <c r="G9" s="35">
        <f t="shared" ref="G9:G12" si="8">IF(H9=0,F9,F9+H9-1)</f>
        <v>43189</v>
      </c>
      <c r="H9" s="36">
        <v>30</v>
      </c>
      <c r="I9" s="48">
        <v>0</v>
      </c>
      <c r="J9" s="49">
        <f t="shared" si="6"/>
        <v>22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49</v>
      </c>
      <c r="C10" s="33"/>
      <c r="D10" s="79" t="s">
        <v>119</v>
      </c>
      <c r="E10" s="34"/>
      <c r="F10" s="35">
        <f>$F$4</f>
        <v>43160</v>
      </c>
      <c r="G10" s="35">
        <f t="shared" si="8"/>
        <v>43189</v>
      </c>
      <c r="H10" s="36">
        <v>30</v>
      </c>
      <c r="I10" s="48">
        <v>0</v>
      </c>
      <c r="J10" s="49">
        <f t="shared" si="6"/>
        <v>22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50</v>
      </c>
      <c r="C11" s="33"/>
      <c r="D11" s="79" t="s">
        <v>119</v>
      </c>
      <c r="E11" s="34"/>
      <c r="F11" s="35">
        <f>$F$4</f>
        <v>43160</v>
      </c>
      <c r="G11" s="35">
        <f t="shared" si="8"/>
        <v>43189</v>
      </c>
      <c r="H11" s="36">
        <v>30</v>
      </c>
      <c r="I11" s="48">
        <v>0</v>
      </c>
      <c r="J11" s="49">
        <f t="shared" si="6"/>
        <v>22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33" t="s">
        <v>51</v>
      </c>
      <c r="C12" s="33"/>
      <c r="D12" s="79" t="s">
        <v>119</v>
      </c>
      <c r="E12" s="34"/>
      <c r="F12" s="35">
        <f>$F$4</f>
        <v>43160</v>
      </c>
      <c r="G12" s="35">
        <f t="shared" si="8"/>
        <v>43189</v>
      </c>
      <c r="H12" s="36">
        <v>30</v>
      </c>
      <c r="I12" s="48">
        <v>0</v>
      </c>
      <c r="J12" s="49">
        <f t="shared" si="6"/>
        <v>22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5" customFormat="1">
      <c r="A13" s="37" t="str">
        <f t="shared" ca="1" si="7"/>
        <v>1.5</v>
      </c>
      <c r="B13" s="38" t="s">
        <v>52</v>
      </c>
      <c r="C13" s="38"/>
      <c r="D13" s="38"/>
      <c r="E13" s="39"/>
      <c r="F13" s="40"/>
      <c r="G13" s="40"/>
      <c r="H13" s="41"/>
      <c r="I13" s="51"/>
      <c r="J13" s="52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77" priority="37">
      <formula>AND(TODAY()&gt;=K4,TODAY()&lt;L4)</formula>
    </cfRule>
  </conditionalFormatting>
  <conditionalFormatting sqref="BO7:BU7">
    <cfRule type="expression" dxfId="176" priority="34">
      <formula>AND(TODAY()&gt;=BO4,TODAY()&lt;BP4)</formula>
    </cfRule>
  </conditionalFormatting>
  <conditionalFormatting sqref="BV7:CB7">
    <cfRule type="expression" dxfId="175" priority="33">
      <formula>AND(TODAY()&gt;=BV4,TODAY()&lt;BW4)</formula>
    </cfRule>
  </conditionalFormatting>
  <conditionalFormatting sqref="CC7:CI7">
    <cfRule type="expression" dxfId="174" priority="32">
      <formula>AND(TODAY()&gt;=CC4,TODAY()&lt;CD4)</formula>
    </cfRule>
  </conditionalFormatting>
  <conditionalFormatting sqref="CJ7:CP7">
    <cfRule type="expression" dxfId="173" priority="31">
      <formula>AND(TODAY()&gt;=CJ4,TODAY()&lt;CK4)</formula>
    </cfRule>
  </conditionalFormatting>
  <conditionalFormatting sqref="CQ7:CW7">
    <cfRule type="expression" dxfId="172" priority="30">
      <formula>AND(TODAY()&gt;=CQ4,TODAY()&lt;CR4)</formula>
    </cfRule>
  </conditionalFormatting>
  <conditionalFormatting sqref="CX7:DD7">
    <cfRule type="expression" dxfId="171" priority="29">
      <formula>AND(TODAY()&gt;=CX4,TODAY()&lt;CY4)</formula>
    </cfRule>
  </conditionalFormatting>
  <conditionalFormatting sqref="DE7:DK7">
    <cfRule type="expression" dxfId="170" priority="28">
      <formula>AND(TODAY()&gt;=DE4,TODAY()&lt;DF4)</formula>
    </cfRule>
  </conditionalFormatting>
  <conditionalFormatting sqref="DL7:DR7">
    <cfRule type="expression" dxfId="169" priority="27">
      <formula>AND(TODAY()&gt;=DL4,TODAY()&lt;DM4)</formula>
    </cfRule>
  </conditionalFormatting>
  <conditionalFormatting sqref="DS7:DY7">
    <cfRule type="expression" dxfId="168" priority="26">
      <formula>AND(TODAY()&gt;=DS4,TODAY()&lt;DT4)</formula>
    </cfRule>
  </conditionalFormatting>
  <conditionalFormatting sqref="DZ7:EF7">
    <cfRule type="expression" dxfId="167" priority="25">
      <formula>AND(TODAY()&gt;=DZ4,TODAY()&lt;EA4)</formula>
    </cfRule>
  </conditionalFormatting>
  <conditionalFormatting sqref="EG7:EL7">
    <cfRule type="expression" dxfId="166" priority="24">
      <formula>AND(TODAY()&gt;=EG4,TODAY()&lt;EH4)</formula>
    </cfRule>
  </conditionalFormatting>
  <conditionalFormatting sqref="EM7">
    <cfRule type="expression" dxfId="165" priority="40">
      <formula>AND(TODAY()&gt;=EM4,TODAY()&lt;#REF!)</formula>
    </cfRule>
  </conditionalFormatting>
  <conditionalFormatting sqref="I10">
    <cfRule type="dataBar" priority="3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{8E590A7A-4E4F-46DC-B47C-19693081881B}</x14:id>
        </ext>
      </extLst>
    </cfRule>
  </conditionalFormatting>
  <conditionalFormatting sqref="I13">
    <cfRule type="dataBar" priority="1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{6962294E-07C9-4C0A-BBFA-1AE864E7CFD0}</x14:id>
        </ext>
      </extLst>
    </cfRule>
  </conditionalFormatting>
  <conditionalFormatting sqref="K1:AR1048576">
    <cfRule type="expression" dxfId="164" priority="1">
      <formula>MOD(columu(),2)</formula>
    </cfRule>
  </conditionalFormatting>
  <conditionalFormatting sqref="K8:EM13">
    <cfRule type="expression" dxfId="163" priority="38">
      <formula>K$4=TODAY()</formula>
    </cfRule>
    <cfRule type="expression" dxfId="162" priority="39">
      <formula>AND($F8&lt;L$4,$G8&gt;=K$4)</formula>
    </cfRule>
  </conditionalFormatting>
  <conditionalFormatting sqref="I11:I12 I9">
    <cfRule type="dataBar" priority="3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{D67C6C10-74F3-4E76-BB3C-B071889AA581}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90A7A-4E4F-46DC-B47C-1969308188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6962294E-07C9-4C0A-BBFA-1AE864E7CF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D67C6C10-74F3-4E76-BB3C-B071889AA5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I11:I12 I9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6"/>
  <sheetViews>
    <sheetView workbookViewId="0">
      <selection activeCell="D20" sqref="D20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2.44140625" style="7" customWidth="1"/>
    <col min="5" max="5" width="3.33203125" style="8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106</v>
      </c>
      <c r="C8" s="28"/>
      <c r="D8" s="28" t="str">
        <f>F3</f>
        <v>***</v>
      </c>
      <c r="E8" s="29"/>
      <c r="F8" s="30">
        <v>43160</v>
      </c>
      <c r="G8" s="31">
        <f>F8+H8-1</f>
        <v>43194</v>
      </c>
      <c r="H8" s="32">
        <f>MAX(F9:F15)-F8</f>
        <v>35</v>
      </c>
      <c r="I8" s="46"/>
      <c r="J8" s="32">
        <f t="shared" ref="J8:J15" si="6">IF(OR(G8=0,F8=0),0,NETWORKDAYS(F8,G8))</f>
        <v>25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6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53</v>
      </c>
      <c r="C9" s="33" t="s">
        <v>54</v>
      </c>
      <c r="D9" s="79" t="s">
        <v>119</v>
      </c>
      <c r="E9" s="34"/>
      <c r="F9" s="35">
        <f>$F$4</f>
        <v>43160</v>
      </c>
      <c r="G9" s="35">
        <f t="shared" ref="G9:G15" si="8">IF(H9=0,F9,F9+H9-1)</f>
        <v>43174</v>
      </c>
      <c r="H9" s="36">
        <v>15</v>
      </c>
      <c r="I9" s="48">
        <v>0</v>
      </c>
      <c r="J9" s="49">
        <f t="shared" si="6"/>
        <v>11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55</v>
      </c>
      <c r="C10" s="33" t="s">
        <v>56</v>
      </c>
      <c r="D10" s="80" t="s">
        <v>116</v>
      </c>
      <c r="E10" s="34"/>
      <c r="F10" s="35">
        <f t="shared" ref="F10:F14" si="9">G9+1</f>
        <v>43175</v>
      </c>
      <c r="G10" s="35">
        <f t="shared" si="8"/>
        <v>43194</v>
      </c>
      <c r="H10" s="36">
        <v>20</v>
      </c>
      <c r="I10" s="48">
        <v>0</v>
      </c>
      <c r="J10" s="49">
        <f t="shared" si="6"/>
        <v>14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57</v>
      </c>
      <c r="C11" s="33" t="s">
        <v>58</v>
      </c>
      <c r="D11" s="78" t="s">
        <v>117</v>
      </c>
      <c r="E11" s="34"/>
      <c r="F11" s="35">
        <f>$F$4</f>
        <v>43160</v>
      </c>
      <c r="G11" s="35">
        <f t="shared" si="8"/>
        <v>43169</v>
      </c>
      <c r="H11" s="36">
        <v>10</v>
      </c>
      <c r="I11" s="48">
        <v>0</v>
      </c>
      <c r="J11" s="49">
        <f t="shared" si="6"/>
        <v>7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33" t="s">
        <v>59</v>
      </c>
      <c r="C12" s="33" t="s">
        <v>60</v>
      </c>
      <c r="D12" s="80" t="s">
        <v>116</v>
      </c>
      <c r="E12" s="34"/>
      <c r="F12" s="35">
        <f t="shared" si="9"/>
        <v>43170</v>
      </c>
      <c r="G12" s="35">
        <f t="shared" si="8"/>
        <v>43189</v>
      </c>
      <c r="H12" s="36">
        <v>20</v>
      </c>
      <c r="I12" s="48">
        <v>0</v>
      </c>
      <c r="J12" s="49">
        <f t="shared" si="6"/>
        <v>15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4" customFormat="1" ht="15">
      <c r="A13" s="33" t="str">
        <f t="shared" ca="1" si="7"/>
        <v>1.5</v>
      </c>
      <c r="B13" s="33" t="s">
        <v>61</v>
      </c>
      <c r="C13" s="33" t="s">
        <v>60</v>
      </c>
      <c r="D13" s="80" t="s">
        <v>116</v>
      </c>
      <c r="E13" s="34"/>
      <c r="F13" s="35">
        <f>G9+1</f>
        <v>43175</v>
      </c>
      <c r="G13" s="35">
        <f t="shared" si="8"/>
        <v>43194</v>
      </c>
      <c r="H13" s="36">
        <v>20</v>
      </c>
      <c r="I13" s="48">
        <v>0</v>
      </c>
      <c r="J13" s="49">
        <f t="shared" si="6"/>
        <v>14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4" customFormat="1" ht="15">
      <c r="A14" s="33" t="str">
        <f t="shared" ca="1" si="7"/>
        <v>1.6</v>
      </c>
      <c r="B14" s="33" t="s">
        <v>62</v>
      </c>
      <c r="C14" s="33" t="s">
        <v>63</v>
      </c>
      <c r="D14" s="80" t="s">
        <v>116</v>
      </c>
      <c r="E14" s="34"/>
      <c r="F14" s="35">
        <f t="shared" si="9"/>
        <v>43195</v>
      </c>
      <c r="G14" s="35">
        <f t="shared" si="8"/>
        <v>43198</v>
      </c>
      <c r="H14" s="36">
        <v>4</v>
      </c>
      <c r="I14" s="48">
        <v>0</v>
      </c>
      <c r="J14" s="49">
        <f t="shared" si="6"/>
        <v>2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  <row r="15" spans="1:143" s="4" customFormat="1" ht="15">
      <c r="A15" s="33" t="str">
        <f t="shared" ca="1" si="7"/>
        <v>1.7</v>
      </c>
      <c r="B15" s="33" t="s">
        <v>64</v>
      </c>
      <c r="C15" s="33" t="s">
        <v>65</v>
      </c>
      <c r="D15" s="78" t="s">
        <v>117</v>
      </c>
      <c r="E15" s="34"/>
      <c r="F15" s="35">
        <f>G13+1</f>
        <v>43195</v>
      </c>
      <c r="G15" s="35">
        <f t="shared" si="8"/>
        <v>43225</v>
      </c>
      <c r="H15" s="36">
        <v>31</v>
      </c>
      <c r="I15" s="48">
        <v>0</v>
      </c>
      <c r="J15" s="49">
        <f t="shared" si="6"/>
        <v>22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</row>
    <row r="16" spans="1:143" s="5" customFormat="1" ht="15">
      <c r="A16" s="33" t="str">
        <f t="shared" ca="1" si="7"/>
        <v>1.8</v>
      </c>
      <c r="B16" s="38" t="s">
        <v>52</v>
      </c>
      <c r="C16" s="38"/>
      <c r="D16" s="38"/>
      <c r="E16" s="39"/>
      <c r="F16" s="40"/>
      <c r="G16" s="40"/>
      <c r="H16" s="41"/>
      <c r="I16" s="51"/>
      <c r="J16" s="52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61" priority="37">
      <formula>AND(TODAY()&gt;=K4,TODAY()&lt;L4)</formula>
    </cfRule>
  </conditionalFormatting>
  <conditionalFormatting sqref="BO7:BU7">
    <cfRule type="expression" dxfId="160" priority="34">
      <formula>AND(TODAY()&gt;=BO4,TODAY()&lt;BP4)</formula>
    </cfRule>
  </conditionalFormatting>
  <conditionalFormatting sqref="BV7:CB7">
    <cfRule type="expression" dxfId="159" priority="33">
      <formula>AND(TODAY()&gt;=BV4,TODAY()&lt;BW4)</formula>
    </cfRule>
  </conditionalFormatting>
  <conditionalFormatting sqref="CC7:CI7">
    <cfRule type="expression" dxfId="158" priority="32">
      <formula>AND(TODAY()&gt;=CC4,TODAY()&lt;CD4)</formula>
    </cfRule>
  </conditionalFormatting>
  <conditionalFormatting sqref="CJ7:CP7">
    <cfRule type="expression" dxfId="157" priority="31">
      <formula>AND(TODAY()&gt;=CJ4,TODAY()&lt;CK4)</formula>
    </cfRule>
  </conditionalFormatting>
  <conditionalFormatting sqref="CQ7:CW7">
    <cfRule type="expression" dxfId="156" priority="30">
      <formula>AND(TODAY()&gt;=CQ4,TODAY()&lt;CR4)</formula>
    </cfRule>
  </conditionalFormatting>
  <conditionalFormatting sqref="CX7:DD7">
    <cfRule type="expression" dxfId="155" priority="29">
      <formula>AND(TODAY()&gt;=CX4,TODAY()&lt;CY4)</formula>
    </cfRule>
  </conditionalFormatting>
  <conditionalFormatting sqref="DE7:DK7">
    <cfRule type="expression" dxfId="154" priority="28">
      <formula>AND(TODAY()&gt;=DE4,TODAY()&lt;DF4)</formula>
    </cfRule>
  </conditionalFormatting>
  <conditionalFormatting sqref="DL7:DR7">
    <cfRule type="expression" dxfId="153" priority="27">
      <formula>AND(TODAY()&gt;=DL4,TODAY()&lt;DM4)</formula>
    </cfRule>
  </conditionalFormatting>
  <conditionalFormatting sqref="DS7:DY7">
    <cfRule type="expression" dxfId="152" priority="26">
      <formula>AND(TODAY()&gt;=DS4,TODAY()&lt;DT4)</formula>
    </cfRule>
  </conditionalFormatting>
  <conditionalFormatting sqref="DZ7:EF7">
    <cfRule type="expression" dxfId="151" priority="25">
      <formula>AND(TODAY()&gt;=DZ4,TODAY()&lt;EA4)</formula>
    </cfRule>
  </conditionalFormatting>
  <conditionalFormatting sqref="EG7:EL7">
    <cfRule type="expression" dxfId="150" priority="24">
      <formula>AND(TODAY()&gt;=EG4,TODAY()&lt;EH4)</formula>
    </cfRule>
  </conditionalFormatting>
  <conditionalFormatting sqref="EM7">
    <cfRule type="expression" dxfId="149" priority="40">
      <formula>AND(TODAY()&gt;=EM4,TODAY()&lt;#REF!)</formula>
    </cfRule>
  </conditionalFormatting>
  <conditionalFormatting sqref="I10">
    <cfRule type="dataBar" priority="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{1210B613-4735-4322-B6E5-B9C60F64E163}</x14:id>
        </ext>
      </extLst>
    </cfRule>
  </conditionalFormatting>
  <conditionalFormatting sqref="I11">
    <cfRule type="dataBar" priority="1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{A146C8AD-9B7C-47E9-BAE8-61C63DEFC864}</x14:id>
        </ext>
      </extLst>
    </cfRule>
  </conditionalFormatting>
  <conditionalFormatting sqref="I12">
    <cfRule type="dataBar" priority="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{3C90FE26-72B2-4F82-A99C-5389E54CF6CF}</x14:id>
        </ext>
      </extLst>
    </cfRule>
  </conditionalFormatting>
  <conditionalFormatting sqref="K1:AR1048576">
    <cfRule type="expression" dxfId="148" priority="1">
      <formula>MOD(columu(),2)</formula>
    </cfRule>
  </conditionalFormatting>
  <conditionalFormatting sqref="K8:EM16">
    <cfRule type="expression" dxfId="147" priority="38">
      <formula>K$4=TODAY()</formula>
    </cfRule>
    <cfRule type="expression" dxfId="146" priority="39">
      <formula>AND($F8&lt;L$4,$G8&gt;=K$4)</formula>
    </cfRule>
  </conditionalFormatting>
  <conditionalFormatting sqref="I13:I16 I9">
    <cfRule type="dataBar" priority="2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{1AC22F2A-7A0B-4BE8-8918-316AA32DF462}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0B613-4735-4322-B6E5-B9C60F64E1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A146C8AD-9B7C-47E9-BAE8-61C63DEFC8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C90FE26-72B2-4F82-A99C-5389E54CF6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AC22F2A-7A0B-4BE8-8918-316AA32DF4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I13:I16 I9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"/>
  <sheetViews>
    <sheetView workbookViewId="0">
      <selection activeCell="D20" sqref="D20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2.2187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107</v>
      </c>
      <c r="C8" s="28"/>
      <c r="D8" s="28" t="str">
        <f>F3</f>
        <v>***</v>
      </c>
      <c r="E8" s="29"/>
      <c r="F8" s="30">
        <v>43160</v>
      </c>
      <c r="G8" s="31">
        <f>F8+H8-1</f>
        <v>43238</v>
      </c>
      <c r="H8" s="32">
        <f>MAX(F9:F14)-F8</f>
        <v>79</v>
      </c>
      <c r="I8" s="46"/>
      <c r="J8" s="32">
        <f t="shared" ref="J8:J14" si="6">IF(OR(G8=0,F8=0),0,NETWORKDAYS(F8,G8))</f>
        <v>57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5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66</v>
      </c>
      <c r="C9" s="33" t="s">
        <v>67</v>
      </c>
      <c r="D9" s="80" t="s">
        <v>116</v>
      </c>
      <c r="E9" s="34"/>
      <c r="F9" s="35">
        <f>$F$4</f>
        <v>43160</v>
      </c>
      <c r="G9" s="35">
        <f t="shared" ref="G9:G14" si="8">IF(H9=0,F9,F9+H9-1)</f>
        <v>43169</v>
      </c>
      <c r="H9" s="36">
        <v>10</v>
      </c>
      <c r="I9" s="48">
        <v>0</v>
      </c>
      <c r="J9" s="49">
        <f t="shared" si="6"/>
        <v>7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68</v>
      </c>
      <c r="C10" s="33" t="s">
        <v>69</v>
      </c>
      <c r="D10" s="80" t="s">
        <v>116</v>
      </c>
      <c r="E10" s="34"/>
      <c r="F10" s="35">
        <f t="shared" ref="F10:F12" si="9">G9+1</f>
        <v>43170</v>
      </c>
      <c r="G10" s="35">
        <f t="shared" si="8"/>
        <v>43179</v>
      </c>
      <c r="H10" s="36">
        <v>10</v>
      </c>
      <c r="I10" s="48">
        <v>0</v>
      </c>
      <c r="J10" s="49">
        <f t="shared" si="6"/>
        <v>7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70</v>
      </c>
      <c r="C11" s="33" t="s">
        <v>71</v>
      </c>
      <c r="D11" s="80" t="s">
        <v>116</v>
      </c>
      <c r="E11" s="34"/>
      <c r="F11" s="35">
        <f t="shared" si="9"/>
        <v>43180</v>
      </c>
      <c r="G11" s="35">
        <f t="shared" si="8"/>
        <v>43194</v>
      </c>
      <c r="H11" s="36">
        <v>15</v>
      </c>
      <c r="I11" s="48">
        <v>0</v>
      </c>
      <c r="J11" s="49">
        <f t="shared" si="6"/>
        <v>11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33" t="s">
        <v>72</v>
      </c>
      <c r="C12" s="33" t="s">
        <v>73</v>
      </c>
      <c r="D12" s="80" t="s">
        <v>116</v>
      </c>
      <c r="E12" s="34"/>
      <c r="F12" s="35">
        <f t="shared" si="9"/>
        <v>43195</v>
      </c>
      <c r="G12" s="35">
        <f t="shared" si="8"/>
        <v>43239</v>
      </c>
      <c r="H12" s="36">
        <v>45</v>
      </c>
      <c r="I12" s="48">
        <v>0</v>
      </c>
      <c r="J12" s="49">
        <f t="shared" si="6"/>
        <v>32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4" customFormat="1" ht="15">
      <c r="A13" s="33" t="str">
        <f t="shared" ca="1" si="7"/>
        <v>1.5</v>
      </c>
      <c r="B13" s="33" t="s">
        <v>74</v>
      </c>
      <c r="C13" s="33" t="s">
        <v>75</v>
      </c>
      <c r="D13" s="78" t="s">
        <v>117</v>
      </c>
      <c r="E13" s="34"/>
      <c r="F13" s="35">
        <f>G12-7</f>
        <v>43232</v>
      </c>
      <c r="G13" s="35">
        <f t="shared" si="8"/>
        <v>43238</v>
      </c>
      <c r="H13" s="36">
        <v>7</v>
      </c>
      <c r="I13" s="48">
        <v>0</v>
      </c>
      <c r="J13" s="49">
        <f t="shared" si="6"/>
        <v>5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4" customFormat="1" ht="15">
      <c r="A14" s="33" t="str">
        <f t="shared" ca="1" si="7"/>
        <v>1.6</v>
      </c>
      <c r="B14" s="33" t="s">
        <v>76</v>
      </c>
      <c r="C14" s="33" t="s">
        <v>77</v>
      </c>
      <c r="D14" s="78" t="s">
        <v>117</v>
      </c>
      <c r="E14" s="34"/>
      <c r="F14" s="35">
        <f>G13+1</f>
        <v>43239</v>
      </c>
      <c r="G14" s="35">
        <f t="shared" si="8"/>
        <v>43243</v>
      </c>
      <c r="H14" s="36">
        <v>5</v>
      </c>
      <c r="I14" s="48">
        <v>0</v>
      </c>
      <c r="J14" s="49">
        <f t="shared" si="6"/>
        <v>3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  <row r="15" spans="1:143" s="5" customFormat="1">
      <c r="A15" s="37" t="str">
        <f t="shared" ca="1" si="7"/>
        <v>1.7</v>
      </c>
      <c r="B15" s="38" t="s">
        <v>52</v>
      </c>
      <c r="C15" s="38"/>
      <c r="D15" s="38"/>
      <c r="E15" s="39"/>
      <c r="F15" s="40"/>
      <c r="G15" s="40"/>
      <c r="H15" s="41"/>
      <c r="I15" s="51"/>
      <c r="J15" s="52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45" priority="37">
      <formula>AND(TODAY()&gt;=K4,TODAY()&lt;L4)</formula>
    </cfRule>
  </conditionalFormatting>
  <conditionalFormatting sqref="BO7:BU7">
    <cfRule type="expression" dxfId="144" priority="34">
      <formula>AND(TODAY()&gt;=BO4,TODAY()&lt;BP4)</formula>
    </cfRule>
  </conditionalFormatting>
  <conditionalFormatting sqref="BV7:CB7">
    <cfRule type="expression" dxfId="143" priority="33">
      <formula>AND(TODAY()&gt;=BV4,TODAY()&lt;BW4)</formula>
    </cfRule>
  </conditionalFormatting>
  <conditionalFormatting sqref="CC7:CI7">
    <cfRule type="expression" dxfId="142" priority="32">
      <formula>AND(TODAY()&gt;=CC4,TODAY()&lt;CD4)</formula>
    </cfRule>
  </conditionalFormatting>
  <conditionalFormatting sqref="CJ7:CP7">
    <cfRule type="expression" dxfId="141" priority="31">
      <formula>AND(TODAY()&gt;=CJ4,TODAY()&lt;CK4)</formula>
    </cfRule>
  </conditionalFormatting>
  <conditionalFormatting sqref="CQ7:CW7">
    <cfRule type="expression" dxfId="140" priority="30">
      <formula>AND(TODAY()&gt;=CQ4,TODAY()&lt;CR4)</formula>
    </cfRule>
  </conditionalFormatting>
  <conditionalFormatting sqref="CX7:DD7">
    <cfRule type="expression" dxfId="139" priority="29">
      <formula>AND(TODAY()&gt;=CX4,TODAY()&lt;CY4)</formula>
    </cfRule>
  </conditionalFormatting>
  <conditionalFormatting sqref="DE7:DK7">
    <cfRule type="expression" dxfId="138" priority="28">
      <formula>AND(TODAY()&gt;=DE4,TODAY()&lt;DF4)</formula>
    </cfRule>
  </conditionalFormatting>
  <conditionalFormatting sqref="DL7:DR7">
    <cfRule type="expression" dxfId="137" priority="27">
      <formula>AND(TODAY()&gt;=DL4,TODAY()&lt;DM4)</formula>
    </cfRule>
  </conditionalFormatting>
  <conditionalFormatting sqref="DS7:DY7">
    <cfRule type="expression" dxfId="136" priority="26">
      <formula>AND(TODAY()&gt;=DS4,TODAY()&lt;DT4)</formula>
    </cfRule>
  </conditionalFormatting>
  <conditionalFormatting sqref="DZ7:EF7">
    <cfRule type="expression" dxfId="135" priority="25">
      <formula>AND(TODAY()&gt;=DZ4,TODAY()&lt;EA4)</formula>
    </cfRule>
  </conditionalFormatting>
  <conditionalFormatting sqref="EG7:EL7">
    <cfRule type="expression" dxfId="134" priority="24">
      <formula>AND(TODAY()&gt;=EG4,TODAY()&lt;EH4)</formula>
    </cfRule>
  </conditionalFormatting>
  <conditionalFormatting sqref="EM7">
    <cfRule type="expression" dxfId="133" priority="40">
      <formula>AND(TODAY()&gt;=EM4,TODAY()&lt;#REF!)</formula>
    </cfRule>
  </conditionalFormatting>
  <conditionalFormatting sqref="I10">
    <cfRule type="dataBar" priority="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{C5DA8229-A052-4941-833C-CA709877BAD2}</x14:id>
        </ext>
      </extLst>
    </cfRule>
  </conditionalFormatting>
  <conditionalFormatting sqref="I13:I14">
    <cfRule type="dataBar" priority="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{6765C5F4-48C9-40E9-A766-7BE0D781621C}</x14:id>
        </ext>
      </extLst>
    </cfRule>
  </conditionalFormatting>
  <conditionalFormatting sqref="K1:AR1048576">
    <cfRule type="expression" dxfId="132" priority="1">
      <formula>MOD(columu(),2)</formula>
    </cfRule>
  </conditionalFormatting>
  <conditionalFormatting sqref="K8:EM15">
    <cfRule type="expression" dxfId="131" priority="38">
      <formula>K$4=TODAY()</formula>
    </cfRule>
    <cfRule type="expression" dxfId="130" priority="39">
      <formula>AND($F8&lt;L$4,$G8&gt;=K$4)</formula>
    </cfRule>
  </conditionalFormatting>
  <conditionalFormatting sqref="I9 I15 I11:I12">
    <cfRule type="dataBar" priority="2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{200F2EAC-4A68-43BA-8E2F-EFA38FBE9F8A}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DA8229-A052-4941-833C-CA709877BA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6765C5F4-48C9-40E9-A766-7BE0D78162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200F2EAC-4A68-43BA-8E2F-EFA38FBE9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 I15 I11:I12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"/>
  <sheetViews>
    <sheetView workbookViewId="0">
      <selection activeCell="D9" sqref="D9:D14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2.33203125" style="7" customWidth="1"/>
    <col min="5" max="5" width="8.77734375" style="8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f>二维码过闸项目建设!G8</f>
        <v>43238</v>
      </c>
      <c r="G4" s="91"/>
      <c r="K4" s="44">
        <f>F4-WEEKDAY(F4,1)+2+7*(F5-1)</f>
        <v>43234</v>
      </c>
      <c r="L4" s="44">
        <f t="shared" ref="L4:BW4" si="0">K4+1</f>
        <v>43235</v>
      </c>
      <c r="M4" s="44">
        <f t="shared" si="0"/>
        <v>43236</v>
      </c>
      <c r="N4" s="44">
        <f t="shared" si="0"/>
        <v>43237</v>
      </c>
      <c r="O4" s="44">
        <f t="shared" si="0"/>
        <v>43238</v>
      </c>
      <c r="P4" s="44">
        <f t="shared" si="0"/>
        <v>43239</v>
      </c>
      <c r="Q4" s="44">
        <f t="shared" si="0"/>
        <v>43240</v>
      </c>
      <c r="R4" s="44">
        <f t="shared" si="0"/>
        <v>43241</v>
      </c>
      <c r="S4" s="44">
        <f t="shared" si="0"/>
        <v>43242</v>
      </c>
      <c r="T4" s="44">
        <f t="shared" si="0"/>
        <v>43243</v>
      </c>
      <c r="U4" s="44">
        <f t="shared" si="0"/>
        <v>43244</v>
      </c>
      <c r="V4" s="44">
        <f t="shared" si="0"/>
        <v>43245</v>
      </c>
      <c r="W4" s="44">
        <f t="shared" si="0"/>
        <v>43246</v>
      </c>
      <c r="X4" s="44">
        <f t="shared" si="0"/>
        <v>43247</v>
      </c>
      <c r="Y4" s="44">
        <f t="shared" si="0"/>
        <v>43248</v>
      </c>
      <c r="Z4" s="44">
        <f t="shared" si="0"/>
        <v>43249</v>
      </c>
      <c r="AA4" s="44">
        <f t="shared" si="0"/>
        <v>43250</v>
      </c>
      <c r="AB4" s="44">
        <f t="shared" si="0"/>
        <v>43251</v>
      </c>
      <c r="AC4" s="44">
        <f t="shared" si="0"/>
        <v>43252</v>
      </c>
      <c r="AD4" s="44">
        <f t="shared" si="0"/>
        <v>43253</v>
      </c>
      <c r="AE4" s="44">
        <f t="shared" si="0"/>
        <v>43254</v>
      </c>
      <c r="AF4" s="44">
        <f t="shared" si="0"/>
        <v>43255</v>
      </c>
      <c r="AG4" s="44">
        <f t="shared" si="0"/>
        <v>43256</v>
      </c>
      <c r="AH4" s="44">
        <f t="shared" si="0"/>
        <v>43257</v>
      </c>
      <c r="AI4" s="44">
        <f t="shared" si="0"/>
        <v>43258</v>
      </c>
      <c r="AJ4" s="44">
        <f t="shared" si="0"/>
        <v>43259</v>
      </c>
      <c r="AK4" s="44">
        <f t="shared" si="0"/>
        <v>43260</v>
      </c>
      <c r="AL4" s="44">
        <f t="shared" si="0"/>
        <v>43261</v>
      </c>
      <c r="AM4" s="44">
        <f t="shared" si="0"/>
        <v>43262</v>
      </c>
      <c r="AN4" s="44">
        <f t="shared" si="0"/>
        <v>43263</v>
      </c>
      <c r="AO4" s="44">
        <f t="shared" si="0"/>
        <v>43264</v>
      </c>
      <c r="AP4" s="44">
        <f t="shared" si="0"/>
        <v>43265</v>
      </c>
      <c r="AQ4" s="44">
        <f t="shared" si="0"/>
        <v>43266</v>
      </c>
      <c r="AR4" s="44">
        <f t="shared" si="0"/>
        <v>43267</v>
      </c>
      <c r="AS4" s="44">
        <f t="shared" si="0"/>
        <v>43268</v>
      </c>
      <c r="AT4" s="44">
        <f t="shared" si="0"/>
        <v>43269</v>
      </c>
      <c r="AU4" s="44">
        <f t="shared" si="0"/>
        <v>43270</v>
      </c>
      <c r="AV4" s="44">
        <f t="shared" si="0"/>
        <v>43271</v>
      </c>
      <c r="AW4" s="44">
        <f t="shared" si="0"/>
        <v>43272</v>
      </c>
      <c r="AX4" s="44">
        <f t="shared" si="0"/>
        <v>43273</v>
      </c>
      <c r="AY4" s="44">
        <f t="shared" si="0"/>
        <v>43274</v>
      </c>
      <c r="AZ4" s="44">
        <f t="shared" si="0"/>
        <v>43275</v>
      </c>
      <c r="BA4" s="44">
        <f t="shared" si="0"/>
        <v>43276</v>
      </c>
      <c r="BB4" s="44">
        <f t="shared" si="0"/>
        <v>43277</v>
      </c>
      <c r="BC4" s="44">
        <f t="shared" si="0"/>
        <v>43278</v>
      </c>
      <c r="BD4" s="44">
        <f t="shared" si="0"/>
        <v>43279</v>
      </c>
      <c r="BE4" s="44">
        <f t="shared" si="0"/>
        <v>43280</v>
      </c>
      <c r="BF4" s="44">
        <f t="shared" si="0"/>
        <v>43281</v>
      </c>
      <c r="BG4" s="44">
        <f t="shared" si="0"/>
        <v>43282</v>
      </c>
      <c r="BH4" s="44">
        <f t="shared" si="0"/>
        <v>43283</v>
      </c>
      <c r="BI4" s="44">
        <f t="shared" si="0"/>
        <v>43284</v>
      </c>
      <c r="BJ4" s="44">
        <f t="shared" si="0"/>
        <v>43285</v>
      </c>
      <c r="BK4" s="44">
        <f t="shared" si="0"/>
        <v>43286</v>
      </c>
      <c r="BL4" s="44">
        <f t="shared" si="0"/>
        <v>43287</v>
      </c>
      <c r="BM4" s="44">
        <f t="shared" si="0"/>
        <v>43288</v>
      </c>
      <c r="BN4" s="44">
        <f t="shared" si="0"/>
        <v>43289</v>
      </c>
      <c r="BO4" s="44">
        <f t="shared" si="0"/>
        <v>43290</v>
      </c>
      <c r="BP4" s="44">
        <f t="shared" si="0"/>
        <v>43291</v>
      </c>
      <c r="BQ4" s="44">
        <f t="shared" si="0"/>
        <v>43292</v>
      </c>
      <c r="BR4" s="44">
        <f t="shared" si="0"/>
        <v>43293</v>
      </c>
      <c r="BS4" s="44">
        <f t="shared" si="0"/>
        <v>43294</v>
      </c>
      <c r="BT4" s="44">
        <f t="shared" si="0"/>
        <v>43295</v>
      </c>
      <c r="BU4" s="44">
        <f t="shared" si="0"/>
        <v>43296</v>
      </c>
      <c r="BV4" s="44">
        <f t="shared" si="0"/>
        <v>43297</v>
      </c>
      <c r="BW4" s="44">
        <f t="shared" si="0"/>
        <v>43298</v>
      </c>
      <c r="BX4" s="44">
        <f t="shared" ref="BX4:EI4" si="1">BW4+1</f>
        <v>43299</v>
      </c>
      <c r="BY4" s="44">
        <f t="shared" si="1"/>
        <v>43300</v>
      </c>
      <c r="BZ4" s="44">
        <f t="shared" si="1"/>
        <v>43301</v>
      </c>
      <c r="CA4" s="44">
        <f t="shared" si="1"/>
        <v>43302</v>
      </c>
      <c r="CB4" s="44">
        <f t="shared" si="1"/>
        <v>43303</v>
      </c>
      <c r="CC4" s="44">
        <f t="shared" si="1"/>
        <v>43304</v>
      </c>
      <c r="CD4" s="44">
        <f t="shared" si="1"/>
        <v>43305</v>
      </c>
      <c r="CE4" s="44">
        <f t="shared" si="1"/>
        <v>43306</v>
      </c>
      <c r="CF4" s="44">
        <f t="shared" si="1"/>
        <v>43307</v>
      </c>
      <c r="CG4" s="44">
        <f t="shared" si="1"/>
        <v>43308</v>
      </c>
      <c r="CH4" s="44">
        <f t="shared" si="1"/>
        <v>43309</v>
      </c>
      <c r="CI4" s="44">
        <f t="shared" si="1"/>
        <v>43310</v>
      </c>
      <c r="CJ4" s="44">
        <f t="shared" si="1"/>
        <v>43311</v>
      </c>
      <c r="CK4" s="44">
        <f t="shared" si="1"/>
        <v>43312</v>
      </c>
      <c r="CL4" s="44">
        <f t="shared" si="1"/>
        <v>43313</v>
      </c>
      <c r="CM4" s="44">
        <f t="shared" si="1"/>
        <v>43314</v>
      </c>
      <c r="CN4" s="44">
        <f t="shared" si="1"/>
        <v>43315</v>
      </c>
      <c r="CO4" s="44">
        <f t="shared" si="1"/>
        <v>43316</v>
      </c>
      <c r="CP4" s="44">
        <f t="shared" si="1"/>
        <v>43317</v>
      </c>
      <c r="CQ4" s="44">
        <f t="shared" si="1"/>
        <v>43318</v>
      </c>
      <c r="CR4" s="44">
        <f t="shared" si="1"/>
        <v>43319</v>
      </c>
      <c r="CS4" s="44">
        <f t="shared" si="1"/>
        <v>43320</v>
      </c>
      <c r="CT4" s="44">
        <f t="shared" si="1"/>
        <v>43321</v>
      </c>
      <c r="CU4" s="44">
        <f t="shared" si="1"/>
        <v>43322</v>
      </c>
      <c r="CV4" s="44">
        <f t="shared" si="1"/>
        <v>43323</v>
      </c>
      <c r="CW4" s="44">
        <f t="shared" si="1"/>
        <v>43324</v>
      </c>
      <c r="CX4" s="44">
        <f t="shared" si="1"/>
        <v>43325</v>
      </c>
      <c r="CY4" s="44">
        <f t="shared" si="1"/>
        <v>43326</v>
      </c>
      <c r="CZ4" s="44">
        <f t="shared" si="1"/>
        <v>43327</v>
      </c>
      <c r="DA4" s="44">
        <f t="shared" si="1"/>
        <v>43328</v>
      </c>
      <c r="DB4" s="44">
        <f t="shared" si="1"/>
        <v>43329</v>
      </c>
      <c r="DC4" s="44">
        <f t="shared" si="1"/>
        <v>43330</v>
      </c>
      <c r="DD4" s="44">
        <f t="shared" si="1"/>
        <v>43331</v>
      </c>
      <c r="DE4" s="44">
        <f t="shared" si="1"/>
        <v>43332</v>
      </c>
      <c r="DF4" s="44">
        <f t="shared" si="1"/>
        <v>43333</v>
      </c>
      <c r="DG4" s="44">
        <f t="shared" si="1"/>
        <v>43334</v>
      </c>
      <c r="DH4" s="44">
        <f t="shared" si="1"/>
        <v>43335</v>
      </c>
      <c r="DI4" s="44">
        <f t="shared" si="1"/>
        <v>43336</v>
      </c>
      <c r="DJ4" s="44">
        <f t="shared" si="1"/>
        <v>43337</v>
      </c>
      <c r="DK4" s="44">
        <f t="shared" si="1"/>
        <v>43338</v>
      </c>
      <c r="DL4" s="44">
        <f t="shared" si="1"/>
        <v>43339</v>
      </c>
      <c r="DM4" s="44">
        <f t="shared" si="1"/>
        <v>43340</v>
      </c>
      <c r="DN4" s="44">
        <f t="shared" si="1"/>
        <v>43341</v>
      </c>
      <c r="DO4" s="44">
        <f t="shared" si="1"/>
        <v>43342</v>
      </c>
      <c r="DP4" s="44">
        <f t="shared" si="1"/>
        <v>43343</v>
      </c>
      <c r="DQ4" s="44">
        <f t="shared" si="1"/>
        <v>43344</v>
      </c>
      <c r="DR4" s="44">
        <f t="shared" si="1"/>
        <v>43345</v>
      </c>
      <c r="DS4" s="44">
        <f t="shared" si="1"/>
        <v>43346</v>
      </c>
      <c r="DT4" s="44">
        <f t="shared" si="1"/>
        <v>43347</v>
      </c>
      <c r="DU4" s="44">
        <f t="shared" si="1"/>
        <v>43348</v>
      </c>
      <c r="DV4" s="44">
        <f t="shared" si="1"/>
        <v>43349</v>
      </c>
      <c r="DW4" s="44">
        <f t="shared" si="1"/>
        <v>43350</v>
      </c>
      <c r="DX4" s="44">
        <f t="shared" si="1"/>
        <v>43351</v>
      </c>
      <c r="DY4" s="44">
        <f t="shared" si="1"/>
        <v>43352</v>
      </c>
      <c r="DZ4" s="44">
        <f t="shared" si="1"/>
        <v>43353</v>
      </c>
      <c r="EA4" s="44">
        <f t="shared" si="1"/>
        <v>43354</v>
      </c>
      <c r="EB4" s="44">
        <f t="shared" si="1"/>
        <v>43355</v>
      </c>
      <c r="EC4" s="44">
        <f t="shared" si="1"/>
        <v>43356</v>
      </c>
      <c r="ED4" s="44">
        <f t="shared" si="1"/>
        <v>43357</v>
      </c>
      <c r="EE4" s="44">
        <f t="shared" si="1"/>
        <v>43358</v>
      </c>
      <c r="EF4" s="44">
        <f t="shared" si="1"/>
        <v>43359</v>
      </c>
      <c r="EG4" s="44">
        <f t="shared" si="1"/>
        <v>43360</v>
      </c>
      <c r="EH4" s="44">
        <f t="shared" si="1"/>
        <v>43361</v>
      </c>
      <c r="EI4" s="44">
        <f t="shared" si="1"/>
        <v>43362</v>
      </c>
      <c r="EJ4" s="44">
        <f t="shared" ref="EJ4:EM4" si="2">EI4+1</f>
        <v>43363</v>
      </c>
      <c r="EK4" s="44">
        <f t="shared" si="2"/>
        <v>43364</v>
      </c>
      <c r="EL4" s="44">
        <f t="shared" si="2"/>
        <v>43365</v>
      </c>
      <c r="EM4" s="44">
        <f t="shared" si="2"/>
        <v>43366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43234</v>
      </c>
      <c r="L6" s="85"/>
      <c r="M6" s="85"/>
      <c r="N6" s="85"/>
      <c r="O6" s="85"/>
      <c r="P6" s="85"/>
      <c r="Q6" s="85"/>
      <c r="R6" s="85">
        <f>R4</f>
        <v>43241</v>
      </c>
      <c r="S6" s="85"/>
      <c r="T6" s="85"/>
      <c r="U6" s="85"/>
      <c r="V6" s="85"/>
      <c r="W6" s="85"/>
      <c r="X6" s="85"/>
      <c r="Y6" s="85">
        <f>Y4</f>
        <v>43248</v>
      </c>
      <c r="Z6" s="85"/>
      <c r="AA6" s="85"/>
      <c r="AB6" s="85"/>
      <c r="AC6" s="85"/>
      <c r="AD6" s="85"/>
      <c r="AE6" s="85"/>
      <c r="AF6" s="85">
        <f>AF4</f>
        <v>43255</v>
      </c>
      <c r="AG6" s="85"/>
      <c r="AH6" s="85"/>
      <c r="AI6" s="85"/>
      <c r="AJ6" s="85"/>
      <c r="AK6" s="85"/>
      <c r="AL6" s="85"/>
      <c r="AM6" s="85">
        <f>AM4</f>
        <v>43262</v>
      </c>
      <c r="AN6" s="85"/>
      <c r="AO6" s="85"/>
      <c r="AP6" s="85"/>
      <c r="AQ6" s="85"/>
      <c r="AR6" s="85"/>
      <c r="AS6" s="85"/>
      <c r="AT6" s="85">
        <f>AT4</f>
        <v>43269</v>
      </c>
      <c r="AU6" s="85"/>
      <c r="AV6" s="85"/>
      <c r="AW6" s="85"/>
      <c r="AX6" s="85"/>
      <c r="AY6" s="85"/>
      <c r="AZ6" s="85"/>
      <c r="BA6" s="85">
        <f>BA4</f>
        <v>43276</v>
      </c>
      <c r="BB6" s="85"/>
      <c r="BC6" s="85"/>
      <c r="BD6" s="85"/>
      <c r="BE6" s="85"/>
      <c r="BF6" s="85"/>
      <c r="BG6" s="85"/>
      <c r="BH6" s="85">
        <f>BH4</f>
        <v>43283</v>
      </c>
      <c r="BI6" s="85"/>
      <c r="BJ6" s="85"/>
      <c r="BK6" s="85"/>
      <c r="BL6" s="85"/>
      <c r="BM6" s="85"/>
      <c r="BN6" s="85"/>
      <c r="BO6" s="85">
        <f>BO4</f>
        <v>43290</v>
      </c>
      <c r="BP6" s="85"/>
      <c r="BQ6" s="85"/>
      <c r="BR6" s="85"/>
      <c r="BS6" s="85"/>
      <c r="BT6" s="85"/>
      <c r="BU6" s="85"/>
      <c r="BV6" s="85">
        <f>BV4</f>
        <v>43297</v>
      </c>
      <c r="BW6" s="85"/>
      <c r="BX6" s="85"/>
      <c r="BY6" s="85"/>
      <c r="BZ6" s="85"/>
      <c r="CA6" s="85"/>
      <c r="CB6" s="85"/>
      <c r="CC6" s="85">
        <f>CC4</f>
        <v>43304</v>
      </c>
      <c r="CD6" s="85"/>
      <c r="CE6" s="85"/>
      <c r="CF6" s="85"/>
      <c r="CG6" s="85"/>
      <c r="CH6" s="85"/>
      <c r="CI6" s="85"/>
      <c r="CJ6" s="85">
        <f>CJ4</f>
        <v>43311</v>
      </c>
      <c r="CK6" s="85"/>
      <c r="CL6" s="85"/>
      <c r="CM6" s="85"/>
      <c r="CN6" s="85"/>
      <c r="CO6" s="85"/>
      <c r="CP6" s="85"/>
      <c r="CQ6" s="85">
        <f>CQ4</f>
        <v>43318</v>
      </c>
      <c r="CR6" s="85"/>
      <c r="CS6" s="85"/>
      <c r="CT6" s="85"/>
      <c r="CU6" s="85"/>
      <c r="CV6" s="85"/>
      <c r="CW6" s="85"/>
      <c r="CX6" s="85">
        <f>CX4</f>
        <v>43325</v>
      </c>
      <c r="CY6" s="85"/>
      <c r="CZ6" s="85"/>
      <c r="DA6" s="85"/>
      <c r="DB6" s="85"/>
      <c r="DC6" s="85"/>
      <c r="DD6" s="85"/>
      <c r="DE6" s="85">
        <f>DE4</f>
        <v>43332</v>
      </c>
      <c r="DF6" s="85"/>
      <c r="DG6" s="85"/>
      <c r="DH6" s="85"/>
      <c r="DI6" s="85"/>
      <c r="DJ6" s="85"/>
      <c r="DK6" s="85"/>
      <c r="DL6" s="85">
        <f>DL4</f>
        <v>43339</v>
      </c>
      <c r="DM6" s="85"/>
      <c r="DN6" s="85"/>
      <c r="DO6" s="85"/>
      <c r="DP6" s="85"/>
      <c r="DQ6" s="85"/>
      <c r="DR6" s="85"/>
      <c r="DS6" s="85">
        <f>DS4</f>
        <v>43346</v>
      </c>
      <c r="DT6" s="85"/>
      <c r="DU6" s="85"/>
      <c r="DV6" s="85"/>
      <c r="DW6" s="85"/>
      <c r="DX6" s="85"/>
      <c r="DY6" s="85"/>
      <c r="DZ6" s="85">
        <f>DZ4</f>
        <v>43353</v>
      </c>
      <c r="EA6" s="85"/>
      <c r="EB6" s="85"/>
      <c r="EC6" s="85"/>
      <c r="ED6" s="85"/>
      <c r="EE6" s="85"/>
      <c r="EF6" s="85"/>
      <c r="EG6" s="85">
        <f>EG4</f>
        <v>43360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108</v>
      </c>
      <c r="C8" s="28"/>
      <c r="D8" s="28" t="str">
        <f>F3</f>
        <v>***</v>
      </c>
      <c r="E8" s="29"/>
      <c r="F8" s="30">
        <v>43160</v>
      </c>
      <c r="G8" s="31">
        <f>F8+H8-1</f>
        <v>43246</v>
      </c>
      <c r="H8" s="32">
        <f>MAX(F9:G14)-F8</f>
        <v>87</v>
      </c>
      <c r="I8" s="46"/>
      <c r="J8" s="32">
        <f t="shared" ref="J8:J14" si="6">IF(OR(G8=0,F8=0),0,NETWORKDAYS(F8,G8))</f>
        <v>62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5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78</v>
      </c>
      <c r="C9" s="33"/>
      <c r="D9" s="80" t="s">
        <v>116</v>
      </c>
      <c r="E9" s="34"/>
      <c r="F9" s="35">
        <f>F4+1</f>
        <v>43239</v>
      </c>
      <c r="G9" s="35">
        <f t="shared" ref="G9:G14" si="8">IF(H9=0,F9,F9+H9-1)</f>
        <v>43241</v>
      </c>
      <c r="H9" s="36">
        <v>3</v>
      </c>
      <c r="I9" s="48">
        <v>0</v>
      </c>
      <c r="J9" s="49">
        <f t="shared" si="6"/>
        <v>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109</v>
      </c>
      <c r="C10" s="33"/>
      <c r="D10" s="80" t="s">
        <v>116</v>
      </c>
      <c r="E10" s="34"/>
      <c r="F10" s="35">
        <f>F4+1</f>
        <v>43239</v>
      </c>
      <c r="G10" s="35">
        <f t="shared" si="8"/>
        <v>43241</v>
      </c>
      <c r="H10" s="36">
        <v>3</v>
      </c>
      <c r="I10" s="48">
        <v>0</v>
      </c>
      <c r="J10" s="49">
        <f t="shared" si="6"/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80</v>
      </c>
      <c r="C11" s="33"/>
      <c r="D11" s="78" t="s">
        <v>117</v>
      </c>
      <c r="E11" s="34"/>
      <c r="F11" s="35">
        <f>F4+1</f>
        <v>43239</v>
      </c>
      <c r="G11" s="35">
        <f t="shared" si="8"/>
        <v>43247</v>
      </c>
      <c r="H11" s="36">
        <v>9</v>
      </c>
      <c r="I11" s="48">
        <v>0</v>
      </c>
      <c r="J11" s="49">
        <f t="shared" si="6"/>
        <v>5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33" t="s">
        <v>81</v>
      </c>
      <c r="C12" s="33"/>
      <c r="D12" s="80" t="s">
        <v>116</v>
      </c>
      <c r="E12" s="34"/>
      <c r="F12" s="35">
        <f>F4+1</f>
        <v>43239</v>
      </c>
      <c r="G12" s="35">
        <f t="shared" si="8"/>
        <v>43239</v>
      </c>
      <c r="H12" s="36">
        <v>1</v>
      </c>
      <c r="I12" s="48">
        <v>0</v>
      </c>
      <c r="J12" s="49">
        <f t="shared" si="6"/>
        <v>0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4" customFormat="1" ht="15">
      <c r="A13" s="33" t="str">
        <f t="shared" ca="1" si="7"/>
        <v>1.5</v>
      </c>
      <c r="B13" s="33" t="s">
        <v>110</v>
      </c>
      <c r="C13" s="33"/>
      <c r="D13" s="80" t="s">
        <v>116</v>
      </c>
      <c r="E13" s="34"/>
      <c r="F13" s="35">
        <f>F8+1</f>
        <v>43161</v>
      </c>
      <c r="G13" s="35">
        <f t="shared" si="8"/>
        <v>43161</v>
      </c>
      <c r="H13" s="36">
        <v>1</v>
      </c>
      <c r="I13" s="48">
        <v>0</v>
      </c>
      <c r="J13" s="49">
        <f t="shared" si="6"/>
        <v>1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4" customFormat="1" ht="15">
      <c r="A14" s="33" t="str">
        <f t="shared" ca="1" si="7"/>
        <v>1.6</v>
      </c>
      <c r="B14" s="33" t="s">
        <v>83</v>
      </c>
      <c r="C14" s="33"/>
      <c r="D14" s="78" t="s">
        <v>117</v>
      </c>
      <c r="E14" s="34"/>
      <c r="F14" s="35">
        <f>F9+1</f>
        <v>43240</v>
      </c>
      <c r="G14" s="35">
        <f t="shared" si="8"/>
        <v>43240</v>
      </c>
      <c r="H14" s="36">
        <v>1</v>
      </c>
      <c r="I14" s="48">
        <v>0</v>
      </c>
      <c r="J14" s="49">
        <f t="shared" si="6"/>
        <v>0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  <row r="15" spans="1:143" s="5" customFormat="1">
      <c r="A15" s="37" t="str">
        <f t="shared" ca="1" si="7"/>
        <v>1.7</v>
      </c>
      <c r="B15" s="38" t="s">
        <v>52</v>
      </c>
      <c r="C15" s="38"/>
      <c r="D15" s="38"/>
      <c r="E15" s="39"/>
      <c r="F15" s="40"/>
      <c r="G15" s="40"/>
      <c r="H15" s="41"/>
      <c r="I15" s="51"/>
      <c r="J15" s="52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29" priority="37">
      <formula>AND(TODAY()&gt;=K4,TODAY()&lt;L4)</formula>
    </cfRule>
  </conditionalFormatting>
  <conditionalFormatting sqref="BO7:BU7">
    <cfRule type="expression" dxfId="128" priority="34">
      <formula>AND(TODAY()&gt;=BO4,TODAY()&lt;BP4)</formula>
    </cfRule>
  </conditionalFormatting>
  <conditionalFormatting sqref="BV7:CB7">
    <cfRule type="expression" dxfId="127" priority="33">
      <formula>AND(TODAY()&gt;=BV4,TODAY()&lt;BW4)</formula>
    </cfRule>
  </conditionalFormatting>
  <conditionalFormatting sqref="CC7:CI7">
    <cfRule type="expression" dxfId="126" priority="32">
      <formula>AND(TODAY()&gt;=CC4,TODAY()&lt;CD4)</formula>
    </cfRule>
  </conditionalFormatting>
  <conditionalFormatting sqref="CJ7:CP7">
    <cfRule type="expression" dxfId="125" priority="31">
      <formula>AND(TODAY()&gt;=CJ4,TODAY()&lt;CK4)</formula>
    </cfRule>
  </conditionalFormatting>
  <conditionalFormatting sqref="CQ7:CW7">
    <cfRule type="expression" dxfId="124" priority="30">
      <formula>AND(TODAY()&gt;=CQ4,TODAY()&lt;CR4)</formula>
    </cfRule>
  </conditionalFormatting>
  <conditionalFormatting sqref="CX7:DD7">
    <cfRule type="expression" dxfId="123" priority="29">
      <formula>AND(TODAY()&gt;=CX4,TODAY()&lt;CY4)</formula>
    </cfRule>
  </conditionalFormatting>
  <conditionalFormatting sqref="DE7:DK7">
    <cfRule type="expression" dxfId="122" priority="28">
      <formula>AND(TODAY()&gt;=DE4,TODAY()&lt;DF4)</formula>
    </cfRule>
  </conditionalFormatting>
  <conditionalFormatting sqref="DL7:DR7">
    <cfRule type="expression" dxfId="121" priority="27">
      <formula>AND(TODAY()&gt;=DL4,TODAY()&lt;DM4)</formula>
    </cfRule>
  </conditionalFormatting>
  <conditionalFormatting sqref="DS7:DY7">
    <cfRule type="expression" dxfId="120" priority="26">
      <formula>AND(TODAY()&gt;=DS4,TODAY()&lt;DT4)</formula>
    </cfRule>
  </conditionalFormatting>
  <conditionalFormatting sqref="DZ7:EF7">
    <cfRule type="expression" dxfId="119" priority="25">
      <formula>AND(TODAY()&gt;=DZ4,TODAY()&lt;EA4)</formula>
    </cfRule>
  </conditionalFormatting>
  <conditionalFormatting sqref="EG7:EL7">
    <cfRule type="expression" dxfId="118" priority="24">
      <formula>AND(TODAY()&gt;=EG4,TODAY()&lt;EH4)</formula>
    </cfRule>
  </conditionalFormatting>
  <conditionalFormatting sqref="EM7">
    <cfRule type="expression" dxfId="117" priority="40">
      <formula>AND(TODAY()&gt;=EM4,TODAY()&lt;#REF!)</formula>
    </cfRule>
  </conditionalFormatting>
  <conditionalFormatting sqref="I11:I14">
    <cfRule type="dataBar" priority="1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{CF14FFAA-89FD-4AF0-A010-3A885A0A4465}</x14:id>
        </ext>
      </extLst>
    </cfRule>
  </conditionalFormatting>
  <conditionalFormatting sqref="K1:AR1048576">
    <cfRule type="expression" dxfId="116" priority="1">
      <formula>MOD(columu(),2)</formula>
    </cfRule>
  </conditionalFormatting>
  <conditionalFormatting sqref="K8:EM15">
    <cfRule type="expression" dxfId="115" priority="38">
      <formula>K$4=TODAY()</formula>
    </cfRule>
    <cfRule type="expression" dxfId="114" priority="39">
      <formula>AND($F8&lt;L$4,$G8&gt;=K$4)</formula>
    </cfRule>
  </conditionalFormatting>
  <conditionalFormatting sqref="I9:I10 I15">
    <cfRule type="dataBar" priority="2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{9C9A30F6-813B-47BB-95C4-EA7E7A7E53C8}</x14:id>
        </ext>
      </extLst>
    </cfRule>
  </conditionalFormatting>
  <pageMargins left="0.75" right="0.75" top="1" bottom="1" header="0.51180555555555596" footer="0.51180555555555596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14FFAA-89FD-4AF0-A010-3A885A0A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9C9A30F6-813B-47BB-95C4-EA7E7A7E53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I9:I10 I15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4"/>
  <sheetViews>
    <sheetView topLeftCell="F1" workbookViewId="0">
      <selection activeCell="G25" sqref="G25"/>
    </sheetView>
  </sheetViews>
  <sheetFormatPr defaultColWidth="9.109375" defaultRowHeight="13.2"/>
  <cols>
    <col min="1" max="1" width="6.88671875" style="6" customWidth="1"/>
    <col min="2" max="2" width="32.6640625" style="7" customWidth="1"/>
    <col min="3" max="3" width="21.44140625" style="7" customWidth="1"/>
    <col min="4" max="4" width="12.4414062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111</v>
      </c>
      <c r="C8" s="28"/>
      <c r="D8" s="28" t="str">
        <f>F3</f>
        <v>***</v>
      </c>
      <c r="E8" s="29"/>
      <c r="F8" s="30">
        <v>43160</v>
      </c>
      <c r="G8" s="31">
        <f>F8+H8-1</f>
        <v>43250</v>
      </c>
      <c r="H8" s="32">
        <f>MAX(F9:F14)-F8</f>
        <v>91</v>
      </c>
      <c r="I8" s="46"/>
      <c r="J8" s="32">
        <f t="shared" ref="J8:J13" si="6">IF(OR(G8=0,F8=0),0,NETWORKDAYS(F8,G8))</f>
        <v>65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84</v>
      </c>
      <c r="C9" s="33"/>
      <c r="D9" s="33"/>
      <c r="E9" s="34"/>
      <c r="F9" s="35">
        <f>$F$4</f>
        <v>43160</v>
      </c>
      <c r="G9" s="35">
        <f t="shared" ref="G9:G13" si="8">IF(H9=0,F9,F9+H9-1)</f>
        <v>43174</v>
      </c>
      <c r="H9" s="36">
        <v>15</v>
      </c>
      <c r="I9" s="48">
        <v>0</v>
      </c>
      <c r="J9" s="49">
        <f t="shared" si="6"/>
        <v>11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85</v>
      </c>
      <c r="C10" s="33"/>
      <c r="D10" s="33"/>
      <c r="E10" s="34"/>
      <c r="F10" s="35">
        <f t="shared" ref="F10:F13" si="9">G9+1</f>
        <v>43175</v>
      </c>
      <c r="G10" s="35">
        <f t="shared" si="8"/>
        <v>43177</v>
      </c>
      <c r="H10" s="36">
        <v>3</v>
      </c>
      <c r="I10" s="48">
        <v>0</v>
      </c>
      <c r="J10" s="49">
        <f t="shared" si="6"/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86</v>
      </c>
      <c r="C11" s="33"/>
      <c r="D11" s="33"/>
      <c r="E11" s="34"/>
      <c r="F11" s="35">
        <f t="shared" si="9"/>
        <v>43178</v>
      </c>
      <c r="G11" s="35">
        <f t="shared" si="8"/>
        <v>43242</v>
      </c>
      <c r="H11" s="36">
        <v>65</v>
      </c>
      <c r="I11" s="48">
        <v>0</v>
      </c>
      <c r="J11" s="49">
        <f t="shared" si="6"/>
        <v>47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58" t="s">
        <v>87</v>
      </c>
      <c r="C12" s="33"/>
      <c r="D12" s="33"/>
      <c r="E12" s="34"/>
      <c r="F12" s="35">
        <f t="shared" si="9"/>
        <v>43243</v>
      </c>
      <c r="G12" s="35">
        <f t="shared" si="8"/>
        <v>43250</v>
      </c>
      <c r="H12" s="36">
        <v>8</v>
      </c>
      <c r="I12" s="48">
        <v>0</v>
      </c>
      <c r="J12" s="49">
        <f t="shared" si="6"/>
        <v>6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4" customFormat="1" ht="15">
      <c r="A13" s="33" t="str">
        <f t="shared" ca="1" si="7"/>
        <v>1.5</v>
      </c>
      <c r="B13" s="33" t="s">
        <v>88</v>
      </c>
      <c r="C13" s="33"/>
      <c r="D13" s="33"/>
      <c r="E13" s="34"/>
      <c r="F13" s="35">
        <f t="shared" si="9"/>
        <v>43251</v>
      </c>
      <c r="G13" s="35">
        <f t="shared" si="8"/>
        <v>43280</v>
      </c>
      <c r="H13" s="36">
        <v>30</v>
      </c>
      <c r="I13" s="48">
        <v>0</v>
      </c>
      <c r="J13" s="49">
        <f t="shared" si="6"/>
        <v>22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5" customFormat="1">
      <c r="A14" s="37" t="str">
        <f t="shared" ca="1" si="7"/>
        <v>1.6</v>
      </c>
      <c r="B14" s="38" t="s">
        <v>52</v>
      </c>
      <c r="C14" s="38"/>
      <c r="D14" s="38"/>
      <c r="E14" s="39"/>
      <c r="F14" s="40"/>
      <c r="G14" s="40"/>
      <c r="H14" s="41"/>
      <c r="I14" s="51"/>
      <c r="J14" s="52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113" priority="37">
      <formula>AND(TODAY()&gt;=K4,TODAY()&lt;L4)</formula>
    </cfRule>
  </conditionalFormatting>
  <conditionalFormatting sqref="BO7:BU7">
    <cfRule type="expression" dxfId="112" priority="34">
      <formula>AND(TODAY()&gt;=BO4,TODAY()&lt;BP4)</formula>
    </cfRule>
  </conditionalFormatting>
  <conditionalFormatting sqref="BV7:CB7">
    <cfRule type="expression" dxfId="111" priority="33">
      <formula>AND(TODAY()&gt;=BV4,TODAY()&lt;BW4)</formula>
    </cfRule>
  </conditionalFormatting>
  <conditionalFormatting sqref="CC7:CI7">
    <cfRule type="expression" dxfId="110" priority="32">
      <formula>AND(TODAY()&gt;=CC4,TODAY()&lt;CD4)</formula>
    </cfRule>
  </conditionalFormatting>
  <conditionalFormatting sqref="CJ7:CP7">
    <cfRule type="expression" dxfId="109" priority="31">
      <formula>AND(TODAY()&gt;=CJ4,TODAY()&lt;CK4)</formula>
    </cfRule>
  </conditionalFormatting>
  <conditionalFormatting sqref="CQ7:CW7">
    <cfRule type="expression" dxfId="108" priority="30">
      <formula>AND(TODAY()&gt;=CQ4,TODAY()&lt;CR4)</formula>
    </cfRule>
  </conditionalFormatting>
  <conditionalFormatting sqref="CX7:DD7">
    <cfRule type="expression" dxfId="107" priority="29">
      <formula>AND(TODAY()&gt;=CX4,TODAY()&lt;CY4)</formula>
    </cfRule>
  </conditionalFormatting>
  <conditionalFormatting sqref="DE7:DK7">
    <cfRule type="expression" dxfId="106" priority="28">
      <formula>AND(TODAY()&gt;=DE4,TODAY()&lt;DF4)</formula>
    </cfRule>
  </conditionalFormatting>
  <conditionalFormatting sqref="DL7:DR7">
    <cfRule type="expression" dxfId="105" priority="27">
      <formula>AND(TODAY()&gt;=DL4,TODAY()&lt;DM4)</formula>
    </cfRule>
  </conditionalFormatting>
  <conditionalFormatting sqref="DS7:DY7">
    <cfRule type="expression" dxfId="104" priority="26">
      <formula>AND(TODAY()&gt;=DS4,TODAY()&lt;DT4)</formula>
    </cfRule>
  </conditionalFormatting>
  <conditionalFormatting sqref="DZ7:EF7">
    <cfRule type="expression" dxfId="103" priority="25">
      <formula>AND(TODAY()&gt;=DZ4,TODAY()&lt;EA4)</formula>
    </cfRule>
  </conditionalFormatting>
  <conditionalFormatting sqref="EG7:EL7">
    <cfRule type="expression" dxfId="102" priority="24">
      <formula>AND(TODAY()&gt;=EG4,TODAY()&lt;EH4)</formula>
    </cfRule>
  </conditionalFormatting>
  <conditionalFormatting sqref="EM7">
    <cfRule type="expression" dxfId="101" priority="40">
      <formula>AND(TODAY()&gt;=EM4,TODAY()&lt;#REF!)</formula>
    </cfRule>
  </conditionalFormatting>
  <conditionalFormatting sqref="I13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{775B5297-45EA-4AF0-91C9-D80996206C4A}</x14:id>
        </ext>
      </extLst>
    </cfRule>
  </conditionalFormatting>
  <conditionalFormatting sqref="K13:EM13">
    <cfRule type="expression" dxfId="100" priority="3">
      <formula>K$4=TODAY()</formula>
    </cfRule>
    <cfRule type="expression" dxfId="99" priority="4">
      <formula>AND($F13&lt;L$4,$G13&gt;=K$4)</formula>
    </cfRule>
  </conditionalFormatting>
  <conditionalFormatting sqref="K1:AR1048576">
    <cfRule type="expression" dxfId="98" priority="1">
      <formula>MOD(columu(),2)</formula>
    </cfRule>
  </conditionalFormatting>
  <conditionalFormatting sqref="K8:EM12 K14:EM14">
    <cfRule type="expression" dxfId="97" priority="38">
      <formula>K$4=TODAY()</formula>
    </cfRule>
    <cfRule type="expression" dxfId="96" priority="39">
      <formula>AND($F8&lt;L$4,$G8&gt;=K$4)</formula>
    </cfRule>
  </conditionalFormatting>
  <conditionalFormatting sqref="I9:I12 I14">
    <cfRule type="dataBar" priority="2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{684F0C8F-4D8A-4BDE-AC93-B526ED50D4AD}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B5297-45EA-4AF0-91C9-D80996206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684F0C8F-4D8A-4BDE-AC93-B526ED50D4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I9:I12 I14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4"/>
  <sheetViews>
    <sheetView workbookViewId="0">
      <selection activeCell="D19" sqref="D19"/>
    </sheetView>
  </sheetViews>
  <sheetFormatPr defaultColWidth="9.109375" defaultRowHeight="13.2"/>
  <cols>
    <col min="1" max="1" width="6.88671875" style="6" customWidth="1"/>
    <col min="2" max="2" width="42.88671875" style="7" customWidth="1"/>
    <col min="3" max="3" width="21.88671875" style="7" customWidth="1"/>
    <col min="4" max="4" width="20.21875" style="7" customWidth="1"/>
    <col min="5" max="5" width="4.88671875" style="8" hidden="1" customWidth="1"/>
    <col min="6" max="6" width="22.88671875" style="7" customWidth="1"/>
    <col min="7" max="7" width="24.5546875" style="7" customWidth="1"/>
    <col min="8" max="8" width="15.44140625" style="7" customWidth="1"/>
    <col min="9" max="9" width="10.5546875" style="7" customWidth="1"/>
    <col min="10" max="10" width="10.44140625" style="7" customWidth="1"/>
    <col min="11" max="66" width="2.44140625" style="7" customWidth="1"/>
    <col min="67" max="67" width="2.44140625" style="9" customWidth="1"/>
    <col min="68" max="143" width="2.44140625" style="2" customWidth="1"/>
    <col min="144" max="16384" width="9.109375" style="2"/>
  </cols>
  <sheetData>
    <row r="1" spans="1:143" s="1" customFormat="1" ht="20.399999999999999">
      <c r="A1" s="10" t="s">
        <v>33</v>
      </c>
      <c r="B1" s="11"/>
      <c r="C1" s="11"/>
      <c r="D1" s="11"/>
      <c r="E1" s="11"/>
      <c r="F1" s="11"/>
      <c r="G1" s="11"/>
      <c r="H1" s="12"/>
      <c r="I1" s="12"/>
      <c r="J1" s="12"/>
      <c r="K1" s="4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143" s="1" customFormat="1" ht="19.95" customHeight="1">
      <c r="A2" s="13" t="s">
        <v>34</v>
      </c>
      <c r="B2" s="14"/>
      <c r="C2" s="14"/>
      <c r="D2" s="15"/>
      <c r="E2" s="16"/>
      <c r="F2" s="89"/>
      <c r="G2" s="89"/>
      <c r="H2" s="12"/>
      <c r="I2" s="43"/>
      <c r="J2" s="12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53"/>
    </row>
    <row r="3" spans="1:143" ht="15.6">
      <c r="B3" s="87" t="s">
        <v>35</v>
      </c>
      <c r="C3" s="87"/>
      <c r="D3" s="88"/>
      <c r="E3" s="88"/>
      <c r="F3" s="13" t="s">
        <v>104</v>
      </c>
      <c r="G3" s="13"/>
      <c r="H3" s="17"/>
      <c r="I3" s="17"/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143" ht="15">
      <c r="B4" s="87" t="s">
        <v>36</v>
      </c>
      <c r="C4" s="87"/>
      <c r="D4" s="88"/>
      <c r="E4" s="88"/>
      <c r="F4" s="91">
        <v>43160</v>
      </c>
      <c r="G4" s="91"/>
      <c r="K4" s="44">
        <f>F4-WEEKDAY(F4,1)+2+7*(F5-1)</f>
        <v>43157</v>
      </c>
      <c r="L4" s="44">
        <f t="shared" ref="L4:BW4" si="0">K4+1</f>
        <v>43158</v>
      </c>
      <c r="M4" s="44">
        <f t="shared" si="0"/>
        <v>43159</v>
      </c>
      <c r="N4" s="44">
        <f t="shared" si="0"/>
        <v>43160</v>
      </c>
      <c r="O4" s="44">
        <f t="shared" si="0"/>
        <v>43161</v>
      </c>
      <c r="P4" s="44">
        <f t="shared" si="0"/>
        <v>43162</v>
      </c>
      <c r="Q4" s="44">
        <f t="shared" si="0"/>
        <v>43163</v>
      </c>
      <c r="R4" s="44">
        <f t="shared" si="0"/>
        <v>43164</v>
      </c>
      <c r="S4" s="44">
        <f t="shared" si="0"/>
        <v>43165</v>
      </c>
      <c r="T4" s="44">
        <f t="shared" si="0"/>
        <v>43166</v>
      </c>
      <c r="U4" s="44">
        <f t="shared" si="0"/>
        <v>43167</v>
      </c>
      <c r="V4" s="44">
        <f t="shared" si="0"/>
        <v>43168</v>
      </c>
      <c r="W4" s="44">
        <f t="shared" si="0"/>
        <v>43169</v>
      </c>
      <c r="X4" s="44">
        <f t="shared" si="0"/>
        <v>43170</v>
      </c>
      <c r="Y4" s="44">
        <f t="shared" si="0"/>
        <v>43171</v>
      </c>
      <c r="Z4" s="44">
        <f t="shared" si="0"/>
        <v>43172</v>
      </c>
      <c r="AA4" s="44">
        <f t="shared" si="0"/>
        <v>43173</v>
      </c>
      <c r="AB4" s="44">
        <f t="shared" si="0"/>
        <v>43174</v>
      </c>
      <c r="AC4" s="44">
        <f t="shared" si="0"/>
        <v>43175</v>
      </c>
      <c r="AD4" s="44">
        <f t="shared" si="0"/>
        <v>43176</v>
      </c>
      <c r="AE4" s="44">
        <f t="shared" si="0"/>
        <v>43177</v>
      </c>
      <c r="AF4" s="44">
        <f t="shared" si="0"/>
        <v>43178</v>
      </c>
      <c r="AG4" s="44">
        <f t="shared" si="0"/>
        <v>43179</v>
      </c>
      <c r="AH4" s="44">
        <f t="shared" si="0"/>
        <v>43180</v>
      </c>
      <c r="AI4" s="44">
        <f t="shared" si="0"/>
        <v>43181</v>
      </c>
      <c r="AJ4" s="44">
        <f t="shared" si="0"/>
        <v>43182</v>
      </c>
      <c r="AK4" s="44">
        <f t="shared" si="0"/>
        <v>43183</v>
      </c>
      <c r="AL4" s="44">
        <f t="shared" si="0"/>
        <v>43184</v>
      </c>
      <c r="AM4" s="44">
        <f t="shared" si="0"/>
        <v>43185</v>
      </c>
      <c r="AN4" s="44">
        <f t="shared" si="0"/>
        <v>43186</v>
      </c>
      <c r="AO4" s="44">
        <f t="shared" si="0"/>
        <v>43187</v>
      </c>
      <c r="AP4" s="44">
        <f t="shared" si="0"/>
        <v>43188</v>
      </c>
      <c r="AQ4" s="44">
        <f t="shared" si="0"/>
        <v>43189</v>
      </c>
      <c r="AR4" s="44">
        <f t="shared" si="0"/>
        <v>43190</v>
      </c>
      <c r="AS4" s="44">
        <f t="shared" si="0"/>
        <v>43191</v>
      </c>
      <c r="AT4" s="44">
        <f t="shared" si="0"/>
        <v>43192</v>
      </c>
      <c r="AU4" s="44">
        <f t="shared" si="0"/>
        <v>43193</v>
      </c>
      <c r="AV4" s="44">
        <f t="shared" si="0"/>
        <v>43194</v>
      </c>
      <c r="AW4" s="44">
        <f t="shared" si="0"/>
        <v>43195</v>
      </c>
      <c r="AX4" s="44">
        <f t="shared" si="0"/>
        <v>43196</v>
      </c>
      <c r="AY4" s="44">
        <f t="shared" si="0"/>
        <v>43197</v>
      </c>
      <c r="AZ4" s="44">
        <f t="shared" si="0"/>
        <v>43198</v>
      </c>
      <c r="BA4" s="44">
        <f t="shared" si="0"/>
        <v>43199</v>
      </c>
      <c r="BB4" s="44">
        <f t="shared" si="0"/>
        <v>43200</v>
      </c>
      <c r="BC4" s="44">
        <f t="shared" si="0"/>
        <v>43201</v>
      </c>
      <c r="BD4" s="44">
        <f t="shared" si="0"/>
        <v>43202</v>
      </c>
      <c r="BE4" s="44">
        <f t="shared" si="0"/>
        <v>43203</v>
      </c>
      <c r="BF4" s="44">
        <f t="shared" si="0"/>
        <v>43204</v>
      </c>
      <c r="BG4" s="44">
        <f t="shared" si="0"/>
        <v>43205</v>
      </c>
      <c r="BH4" s="44">
        <f t="shared" si="0"/>
        <v>43206</v>
      </c>
      <c r="BI4" s="44">
        <f t="shared" si="0"/>
        <v>43207</v>
      </c>
      <c r="BJ4" s="44">
        <f t="shared" si="0"/>
        <v>43208</v>
      </c>
      <c r="BK4" s="44">
        <f t="shared" si="0"/>
        <v>43209</v>
      </c>
      <c r="BL4" s="44">
        <f t="shared" si="0"/>
        <v>43210</v>
      </c>
      <c r="BM4" s="44">
        <f t="shared" si="0"/>
        <v>43211</v>
      </c>
      <c r="BN4" s="44">
        <f t="shared" si="0"/>
        <v>43212</v>
      </c>
      <c r="BO4" s="44">
        <f t="shared" si="0"/>
        <v>43213</v>
      </c>
      <c r="BP4" s="44">
        <f t="shared" si="0"/>
        <v>43214</v>
      </c>
      <c r="BQ4" s="44">
        <f t="shared" si="0"/>
        <v>43215</v>
      </c>
      <c r="BR4" s="44">
        <f t="shared" si="0"/>
        <v>43216</v>
      </c>
      <c r="BS4" s="44">
        <f t="shared" si="0"/>
        <v>43217</v>
      </c>
      <c r="BT4" s="44">
        <f t="shared" si="0"/>
        <v>43218</v>
      </c>
      <c r="BU4" s="44">
        <f t="shared" si="0"/>
        <v>43219</v>
      </c>
      <c r="BV4" s="44">
        <f t="shared" si="0"/>
        <v>43220</v>
      </c>
      <c r="BW4" s="44">
        <f t="shared" si="0"/>
        <v>43221</v>
      </c>
      <c r="BX4" s="44">
        <f t="shared" ref="BX4:EI4" si="1">BW4+1</f>
        <v>43222</v>
      </c>
      <c r="BY4" s="44">
        <f t="shared" si="1"/>
        <v>43223</v>
      </c>
      <c r="BZ4" s="44">
        <f t="shared" si="1"/>
        <v>43224</v>
      </c>
      <c r="CA4" s="44">
        <f t="shared" si="1"/>
        <v>43225</v>
      </c>
      <c r="CB4" s="44">
        <f t="shared" si="1"/>
        <v>43226</v>
      </c>
      <c r="CC4" s="44">
        <f t="shared" si="1"/>
        <v>43227</v>
      </c>
      <c r="CD4" s="44">
        <f t="shared" si="1"/>
        <v>43228</v>
      </c>
      <c r="CE4" s="44">
        <f t="shared" si="1"/>
        <v>43229</v>
      </c>
      <c r="CF4" s="44">
        <f t="shared" si="1"/>
        <v>43230</v>
      </c>
      <c r="CG4" s="44">
        <f t="shared" si="1"/>
        <v>43231</v>
      </c>
      <c r="CH4" s="44">
        <f t="shared" si="1"/>
        <v>43232</v>
      </c>
      <c r="CI4" s="44">
        <f t="shared" si="1"/>
        <v>43233</v>
      </c>
      <c r="CJ4" s="44">
        <f t="shared" si="1"/>
        <v>43234</v>
      </c>
      <c r="CK4" s="44">
        <f t="shared" si="1"/>
        <v>43235</v>
      </c>
      <c r="CL4" s="44">
        <f t="shared" si="1"/>
        <v>43236</v>
      </c>
      <c r="CM4" s="44">
        <f t="shared" si="1"/>
        <v>43237</v>
      </c>
      <c r="CN4" s="44">
        <f t="shared" si="1"/>
        <v>43238</v>
      </c>
      <c r="CO4" s="44">
        <f t="shared" si="1"/>
        <v>43239</v>
      </c>
      <c r="CP4" s="44">
        <f t="shared" si="1"/>
        <v>43240</v>
      </c>
      <c r="CQ4" s="44">
        <f t="shared" si="1"/>
        <v>43241</v>
      </c>
      <c r="CR4" s="44">
        <f t="shared" si="1"/>
        <v>43242</v>
      </c>
      <c r="CS4" s="44">
        <f t="shared" si="1"/>
        <v>43243</v>
      </c>
      <c r="CT4" s="44">
        <f t="shared" si="1"/>
        <v>43244</v>
      </c>
      <c r="CU4" s="44">
        <f t="shared" si="1"/>
        <v>43245</v>
      </c>
      <c r="CV4" s="44">
        <f t="shared" si="1"/>
        <v>43246</v>
      </c>
      <c r="CW4" s="44">
        <f t="shared" si="1"/>
        <v>43247</v>
      </c>
      <c r="CX4" s="44">
        <f t="shared" si="1"/>
        <v>43248</v>
      </c>
      <c r="CY4" s="44">
        <f t="shared" si="1"/>
        <v>43249</v>
      </c>
      <c r="CZ4" s="44">
        <f t="shared" si="1"/>
        <v>43250</v>
      </c>
      <c r="DA4" s="44">
        <f t="shared" si="1"/>
        <v>43251</v>
      </c>
      <c r="DB4" s="44">
        <f t="shared" si="1"/>
        <v>43252</v>
      </c>
      <c r="DC4" s="44">
        <f t="shared" si="1"/>
        <v>43253</v>
      </c>
      <c r="DD4" s="44">
        <f t="shared" si="1"/>
        <v>43254</v>
      </c>
      <c r="DE4" s="44">
        <f t="shared" si="1"/>
        <v>43255</v>
      </c>
      <c r="DF4" s="44">
        <f t="shared" si="1"/>
        <v>43256</v>
      </c>
      <c r="DG4" s="44">
        <f t="shared" si="1"/>
        <v>43257</v>
      </c>
      <c r="DH4" s="44">
        <f t="shared" si="1"/>
        <v>43258</v>
      </c>
      <c r="DI4" s="44">
        <f t="shared" si="1"/>
        <v>43259</v>
      </c>
      <c r="DJ4" s="44">
        <f t="shared" si="1"/>
        <v>43260</v>
      </c>
      <c r="DK4" s="44">
        <f t="shared" si="1"/>
        <v>43261</v>
      </c>
      <c r="DL4" s="44">
        <f t="shared" si="1"/>
        <v>43262</v>
      </c>
      <c r="DM4" s="44">
        <f t="shared" si="1"/>
        <v>43263</v>
      </c>
      <c r="DN4" s="44">
        <f t="shared" si="1"/>
        <v>43264</v>
      </c>
      <c r="DO4" s="44">
        <f t="shared" si="1"/>
        <v>43265</v>
      </c>
      <c r="DP4" s="44">
        <f t="shared" si="1"/>
        <v>43266</v>
      </c>
      <c r="DQ4" s="44">
        <f t="shared" si="1"/>
        <v>43267</v>
      </c>
      <c r="DR4" s="44">
        <f t="shared" si="1"/>
        <v>43268</v>
      </c>
      <c r="DS4" s="44">
        <f t="shared" si="1"/>
        <v>43269</v>
      </c>
      <c r="DT4" s="44">
        <f t="shared" si="1"/>
        <v>43270</v>
      </c>
      <c r="DU4" s="44">
        <f t="shared" si="1"/>
        <v>43271</v>
      </c>
      <c r="DV4" s="44">
        <f t="shared" si="1"/>
        <v>43272</v>
      </c>
      <c r="DW4" s="44">
        <f t="shared" si="1"/>
        <v>43273</v>
      </c>
      <c r="DX4" s="44">
        <f t="shared" si="1"/>
        <v>43274</v>
      </c>
      <c r="DY4" s="44">
        <f t="shared" si="1"/>
        <v>43275</v>
      </c>
      <c r="DZ4" s="44">
        <f t="shared" si="1"/>
        <v>43276</v>
      </c>
      <c r="EA4" s="44">
        <f t="shared" si="1"/>
        <v>43277</v>
      </c>
      <c r="EB4" s="44">
        <f t="shared" si="1"/>
        <v>43278</v>
      </c>
      <c r="EC4" s="44">
        <f t="shared" si="1"/>
        <v>43279</v>
      </c>
      <c r="ED4" s="44">
        <f t="shared" si="1"/>
        <v>43280</v>
      </c>
      <c r="EE4" s="44">
        <f t="shared" si="1"/>
        <v>43281</v>
      </c>
      <c r="EF4" s="44">
        <f t="shared" si="1"/>
        <v>43282</v>
      </c>
      <c r="EG4" s="44">
        <f t="shared" si="1"/>
        <v>43283</v>
      </c>
      <c r="EH4" s="44">
        <f t="shared" si="1"/>
        <v>43284</v>
      </c>
      <c r="EI4" s="44">
        <f t="shared" si="1"/>
        <v>43285</v>
      </c>
      <c r="EJ4" s="44">
        <f t="shared" ref="EJ4:EM4" si="2">EI4+1</f>
        <v>43286</v>
      </c>
      <c r="EK4" s="44">
        <f t="shared" si="2"/>
        <v>43287</v>
      </c>
      <c r="EL4" s="44">
        <f t="shared" si="2"/>
        <v>43288</v>
      </c>
      <c r="EM4" s="44">
        <f t="shared" si="2"/>
        <v>43289</v>
      </c>
    </row>
    <row r="5" spans="1:143" ht="15">
      <c r="B5" s="87" t="s">
        <v>37</v>
      </c>
      <c r="C5" s="87"/>
      <c r="D5" s="88"/>
      <c r="E5" s="88"/>
      <c r="F5" s="18">
        <v>1</v>
      </c>
      <c r="G5" s="19"/>
      <c r="K5" s="86" t="str">
        <f>"Week "&amp;(K4-($F$4-WEEKDAY($F$4,1)+2))/7+1</f>
        <v>Week 1</v>
      </c>
      <c r="L5" s="86"/>
      <c r="M5" s="86"/>
      <c r="N5" s="86"/>
      <c r="O5" s="86"/>
      <c r="P5" s="86"/>
      <c r="Q5" s="86"/>
      <c r="R5" s="86" t="str">
        <f>"Week "&amp;(R4-($F$4-WEEKDAY($F$4,1)+2))/7+1</f>
        <v>Week 2</v>
      </c>
      <c r="S5" s="86"/>
      <c r="T5" s="86"/>
      <c r="U5" s="86"/>
      <c r="V5" s="86"/>
      <c r="W5" s="86"/>
      <c r="X5" s="86"/>
      <c r="Y5" s="86" t="str">
        <f>"Week "&amp;(Y4-($F$4-WEEKDAY($F$4,1)+2))/7+1</f>
        <v>Week 3</v>
      </c>
      <c r="Z5" s="86"/>
      <c r="AA5" s="86"/>
      <c r="AB5" s="86"/>
      <c r="AC5" s="86"/>
      <c r="AD5" s="86"/>
      <c r="AE5" s="86"/>
      <c r="AF5" s="86" t="str">
        <f>"Week "&amp;(AF4-($F$4-WEEKDAY($F$4,1)+2))/7+1</f>
        <v>Week 4</v>
      </c>
      <c r="AG5" s="86"/>
      <c r="AH5" s="86"/>
      <c r="AI5" s="86"/>
      <c r="AJ5" s="86"/>
      <c r="AK5" s="86"/>
      <c r="AL5" s="86"/>
      <c r="AM5" s="86" t="str">
        <f>"Week "&amp;(AM4-($F$4-WEEKDAY($F$4,1)+2))/7+1</f>
        <v>Week 5</v>
      </c>
      <c r="AN5" s="86"/>
      <c r="AO5" s="86"/>
      <c r="AP5" s="86"/>
      <c r="AQ5" s="86"/>
      <c r="AR5" s="86"/>
      <c r="AS5" s="86"/>
      <c r="AT5" s="86" t="str">
        <f>"Week "&amp;(AT4-($F$4-WEEKDAY($F$4,1)+2))/7+1</f>
        <v>Week 6</v>
      </c>
      <c r="AU5" s="86"/>
      <c r="AV5" s="86"/>
      <c r="AW5" s="86"/>
      <c r="AX5" s="86"/>
      <c r="AY5" s="86"/>
      <c r="AZ5" s="86"/>
      <c r="BA5" s="86" t="str">
        <f>"Week "&amp;(BA4-($F$4-WEEKDAY($F$4,1)+2))/7+1</f>
        <v>Week 7</v>
      </c>
      <c r="BB5" s="86"/>
      <c r="BC5" s="86"/>
      <c r="BD5" s="86"/>
      <c r="BE5" s="86"/>
      <c r="BF5" s="86"/>
      <c r="BG5" s="86"/>
      <c r="BH5" s="86" t="str">
        <f>"Week "&amp;(BH4-($F$4-WEEKDAY($F$4,1)+2))/7+1</f>
        <v>Week 8</v>
      </c>
      <c r="BI5" s="86"/>
      <c r="BJ5" s="86"/>
      <c r="BK5" s="86"/>
      <c r="BL5" s="86"/>
      <c r="BM5" s="86"/>
      <c r="BN5" s="86"/>
      <c r="BO5" s="86" t="str">
        <f>"Week "&amp;(BO4-($F$4-WEEKDAY($F$4,1)+2))/7+1</f>
        <v>Week 9</v>
      </c>
      <c r="BP5" s="86"/>
      <c r="BQ5" s="86"/>
      <c r="BR5" s="86"/>
      <c r="BS5" s="86"/>
      <c r="BT5" s="86"/>
      <c r="BU5" s="86"/>
      <c r="BV5" s="86" t="str">
        <f>"Week "&amp;(BV4-($F$4-WEEKDAY($F$4,1)+2))/7+1</f>
        <v>Week 10</v>
      </c>
      <c r="BW5" s="86"/>
      <c r="BX5" s="86"/>
      <c r="BY5" s="86"/>
      <c r="BZ5" s="86"/>
      <c r="CA5" s="86"/>
      <c r="CB5" s="86"/>
      <c r="CC5" s="86" t="str">
        <f>"Week "&amp;(CC4-($F$4-WEEKDAY($F$4,1)+2))/7+1</f>
        <v>Week 11</v>
      </c>
      <c r="CD5" s="86"/>
      <c r="CE5" s="86"/>
      <c r="CF5" s="86"/>
      <c r="CG5" s="86"/>
      <c r="CH5" s="86"/>
      <c r="CI5" s="86"/>
      <c r="CJ5" s="86" t="str">
        <f>"Week "&amp;(CJ4-($F$4-WEEKDAY($F$4,1)+2))/7+1</f>
        <v>Week 12</v>
      </c>
      <c r="CK5" s="86"/>
      <c r="CL5" s="86"/>
      <c r="CM5" s="86"/>
      <c r="CN5" s="86"/>
      <c r="CO5" s="86"/>
      <c r="CP5" s="86"/>
      <c r="CQ5" s="86" t="str">
        <f>"Week "&amp;(CQ4-($F$4-WEEKDAY($F$4,1)+2))/7+1</f>
        <v>Week 13</v>
      </c>
      <c r="CR5" s="86"/>
      <c r="CS5" s="86"/>
      <c r="CT5" s="86"/>
      <c r="CU5" s="86"/>
      <c r="CV5" s="86"/>
      <c r="CW5" s="86"/>
      <c r="CX5" s="86" t="str">
        <f>"Week "&amp;(CX4-($F$4-WEEKDAY($F$4,1)+2))/7+1</f>
        <v>Week 14</v>
      </c>
      <c r="CY5" s="86"/>
      <c r="CZ5" s="86"/>
      <c r="DA5" s="86"/>
      <c r="DB5" s="86"/>
      <c r="DC5" s="86"/>
      <c r="DD5" s="86"/>
      <c r="DE5" s="86" t="str">
        <f>"Week "&amp;(DE4-($F$4-WEEKDAY($F$4,1)+2))/7+1</f>
        <v>Week 15</v>
      </c>
      <c r="DF5" s="86"/>
      <c r="DG5" s="86"/>
      <c r="DH5" s="86"/>
      <c r="DI5" s="86"/>
      <c r="DJ5" s="86"/>
      <c r="DK5" s="86"/>
      <c r="DL5" s="86" t="str">
        <f>"Week "&amp;(DL4-($F$4-WEEKDAY($F$4,1)+2))/7+1</f>
        <v>Week 16</v>
      </c>
      <c r="DM5" s="86"/>
      <c r="DN5" s="86"/>
      <c r="DO5" s="86"/>
      <c r="DP5" s="86"/>
      <c r="DQ5" s="86"/>
      <c r="DR5" s="86"/>
      <c r="DS5" s="86" t="str">
        <f>"Week "&amp;(DS4-($F$4-WEEKDAY($F$4,1)+2))/7+1</f>
        <v>Week 17</v>
      </c>
      <c r="DT5" s="86"/>
      <c r="DU5" s="86"/>
      <c r="DV5" s="86"/>
      <c r="DW5" s="86"/>
      <c r="DX5" s="86"/>
      <c r="DY5" s="86"/>
      <c r="DZ5" s="86" t="str">
        <f>"Week "&amp;(DZ4-($F$4-WEEKDAY($F$4,1)+2))/7+1</f>
        <v>Week 18</v>
      </c>
      <c r="EA5" s="86"/>
      <c r="EB5" s="86"/>
      <c r="EC5" s="86"/>
      <c r="ED5" s="86"/>
      <c r="EE5" s="86"/>
      <c r="EF5" s="86"/>
      <c r="EG5" s="86" t="str">
        <f>"Week "&amp;(EG4-($F$4-WEEKDAY($F$4,1)+2))/7+1</f>
        <v>Week 19</v>
      </c>
      <c r="EH5" s="86"/>
      <c r="EI5" s="86"/>
      <c r="EJ5" s="86"/>
      <c r="EK5" s="86"/>
      <c r="EL5" s="86"/>
      <c r="EM5" s="86"/>
    </row>
    <row r="6" spans="1:143">
      <c r="B6" s="20"/>
      <c r="C6" s="20"/>
      <c r="D6" s="17"/>
      <c r="E6" s="21"/>
      <c r="F6" s="17"/>
      <c r="G6" s="17"/>
      <c r="K6" s="85">
        <f>K4</f>
        <v>43157</v>
      </c>
      <c r="L6" s="85"/>
      <c r="M6" s="85"/>
      <c r="N6" s="85"/>
      <c r="O6" s="85"/>
      <c r="P6" s="85"/>
      <c r="Q6" s="85"/>
      <c r="R6" s="85">
        <f>R4</f>
        <v>43164</v>
      </c>
      <c r="S6" s="85"/>
      <c r="T6" s="85"/>
      <c r="U6" s="85"/>
      <c r="V6" s="85"/>
      <c r="W6" s="85"/>
      <c r="X6" s="85"/>
      <c r="Y6" s="85">
        <f>Y4</f>
        <v>43171</v>
      </c>
      <c r="Z6" s="85"/>
      <c r="AA6" s="85"/>
      <c r="AB6" s="85"/>
      <c r="AC6" s="85"/>
      <c r="AD6" s="85"/>
      <c r="AE6" s="85"/>
      <c r="AF6" s="85">
        <f>AF4</f>
        <v>43178</v>
      </c>
      <c r="AG6" s="85"/>
      <c r="AH6" s="85"/>
      <c r="AI6" s="85"/>
      <c r="AJ6" s="85"/>
      <c r="AK6" s="85"/>
      <c r="AL6" s="85"/>
      <c r="AM6" s="85">
        <f>AM4</f>
        <v>43185</v>
      </c>
      <c r="AN6" s="85"/>
      <c r="AO6" s="85"/>
      <c r="AP6" s="85"/>
      <c r="AQ6" s="85"/>
      <c r="AR6" s="85"/>
      <c r="AS6" s="85"/>
      <c r="AT6" s="85">
        <f>AT4</f>
        <v>43192</v>
      </c>
      <c r="AU6" s="85"/>
      <c r="AV6" s="85"/>
      <c r="AW6" s="85"/>
      <c r="AX6" s="85"/>
      <c r="AY6" s="85"/>
      <c r="AZ6" s="85"/>
      <c r="BA6" s="85">
        <f>BA4</f>
        <v>43199</v>
      </c>
      <c r="BB6" s="85"/>
      <c r="BC6" s="85"/>
      <c r="BD6" s="85"/>
      <c r="BE6" s="85"/>
      <c r="BF6" s="85"/>
      <c r="BG6" s="85"/>
      <c r="BH6" s="85">
        <f>BH4</f>
        <v>43206</v>
      </c>
      <c r="BI6" s="85"/>
      <c r="BJ6" s="85"/>
      <c r="BK6" s="85"/>
      <c r="BL6" s="85"/>
      <c r="BM6" s="85"/>
      <c r="BN6" s="85"/>
      <c r="BO6" s="85">
        <f>BO4</f>
        <v>43213</v>
      </c>
      <c r="BP6" s="85"/>
      <c r="BQ6" s="85"/>
      <c r="BR6" s="85"/>
      <c r="BS6" s="85"/>
      <c r="BT6" s="85"/>
      <c r="BU6" s="85"/>
      <c r="BV6" s="85">
        <f>BV4</f>
        <v>43220</v>
      </c>
      <c r="BW6" s="85"/>
      <c r="BX6" s="85"/>
      <c r="BY6" s="85"/>
      <c r="BZ6" s="85"/>
      <c r="CA6" s="85"/>
      <c r="CB6" s="85"/>
      <c r="CC6" s="85">
        <f>CC4</f>
        <v>43227</v>
      </c>
      <c r="CD6" s="85"/>
      <c r="CE6" s="85"/>
      <c r="CF6" s="85"/>
      <c r="CG6" s="85"/>
      <c r="CH6" s="85"/>
      <c r="CI6" s="85"/>
      <c r="CJ6" s="85">
        <f>CJ4</f>
        <v>43234</v>
      </c>
      <c r="CK6" s="85"/>
      <c r="CL6" s="85"/>
      <c r="CM6" s="85"/>
      <c r="CN6" s="85"/>
      <c r="CO6" s="85"/>
      <c r="CP6" s="85"/>
      <c r="CQ6" s="85">
        <f>CQ4</f>
        <v>43241</v>
      </c>
      <c r="CR6" s="85"/>
      <c r="CS6" s="85"/>
      <c r="CT6" s="85"/>
      <c r="CU6" s="85"/>
      <c r="CV6" s="85"/>
      <c r="CW6" s="85"/>
      <c r="CX6" s="85">
        <f>CX4</f>
        <v>43248</v>
      </c>
      <c r="CY6" s="85"/>
      <c r="CZ6" s="85"/>
      <c r="DA6" s="85"/>
      <c r="DB6" s="85"/>
      <c r="DC6" s="85"/>
      <c r="DD6" s="85"/>
      <c r="DE6" s="85">
        <f>DE4</f>
        <v>43255</v>
      </c>
      <c r="DF6" s="85"/>
      <c r="DG6" s="85"/>
      <c r="DH6" s="85"/>
      <c r="DI6" s="85"/>
      <c r="DJ6" s="85"/>
      <c r="DK6" s="85"/>
      <c r="DL6" s="85">
        <f>DL4</f>
        <v>43262</v>
      </c>
      <c r="DM6" s="85"/>
      <c r="DN6" s="85"/>
      <c r="DO6" s="85"/>
      <c r="DP6" s="85"/>
      <c r="DQ6" s="85"/>
      <c r="DR6" s="85"/>
      <c r="DS6" s="85">
        <f>DS4</f>
        <v>43269</v>
      </c>
      <c r="DT6" s="85"/>
      <c r="DU6" s="85"/>
      <c r="DV6" s="85"/>
      <c r="DW6" s="85"/>
      <c r="DX6" s="85"/>
      <c r="DY6" s="85"/>
      <c r="DZ6" s="85">
        <f>DZ4</f>
        <v>43276</v>
      </c>
      <c r="EA6" s="85"/>
      <c r="EB6" s="85"/>
      <c r="EC6" s="85"/>
      <c r="ED6" s="85"/>
      <c r="EE6" s="85"/>
      <c r="EF6" s="85"/>
      <c r="EG6" s="85">
        <f>EG4</f>
        <v>43283</v>
      </c>
      <c r="EH6" s="85"/>
      <c r="EI6" s="85"/>
      <c r="EJ6" s="85"/>
      <c r="EK6" s="85"/>
      <c r="EL6" s="85"/>
      <c r="EM6" s="85"/>
    </row>
    <row r="7" spans="1:143" ht="39" customHeight="1">
      <c r="A7" s="22" t="s">
        <v>38</v>
      </c>
      <c r="B7" s="23" t="s">
        <v>39</v>
      </c>
      <c r="C7" s="23" t="s">
        <v>40</v>
      </c>
      <c r="D7" s="24" t="s">
        <v>41</v>
      </c>
      <c r="E7" s="25" t="s">
        <v>42</v>
      </c>
      <c r="F7" s="26" t="s">
        <v>43</v>
      </c>
      <c r="G7" s="26" t="s">
        <v>44</v>
      </c>
      <c r="H7" s="27" t="s">
        <v>45</v>
      </c>
      <c r="I7" s="27" t="s">
        <v>46</v>
      </c>
      <c r="J7" s="27" t="s">
        <v>47</v>
      </c>
      <c r="K7" s="45" t="str">
        <f t="shared" ref="K7:BV7" si="3">CHOOSE(WEEKDAY(K4,1),"日","一","二","三","四","五","六")</f>
        <v>一</v>
      </c>
      <c r="L7" s="45" t="str">
        <f t="shared" si="3"/>
        <v>二</v>
      </c>
      <c r="M7" s="45" t="str">
        <f t="shared" si="3"/>
        <v>三</v>
      </c>
      <c r="N7" s="45" t="str">
        <f t="shared" si="3"/>
        <v>四</v>
      </c>
      <c r="O7" s="45" t="str">
        <f t="shared" si="3"/>
        <v>五</v>
      </c>
      <c r="P7" s="45" t="str">
        <f t="shared" si="3"/>
        <v>六</v>
      </c>
      <c r="Q7" s="45" t="str">
        <f t="shared" si="3"/>
        <v>日</v>
      </c>
      <c r="R7" s="45" t="str">
        <f t="shared" si="3"/>
        <v>一</v>
      </c>
      <c r="S7" s="45" t="str">
        <f t="shared" si="3"/>
        <v>二</v>
      </c>
      <c r="T7" s="45" t="str">
        <f t="shared" si="3"/>
        <v>三</v>
      </c>
      <c r="U7" s="45" t="str">
        <f t="shared" si="3"/>
        <v>四</v>
      </c>
      <c r="V7" s="45" t="str">
        <f t="shared" si="3"/>
        <v>五</v>
      </c>
      <c r="W7" s="45" t="str">
        <f t="shared" si="3"/>
        <v>六</v>
      </c>
      <c r="X7" s="45" t="str">
        <f t="shared" si="3"/>
        <v>日</v>
      </c>
      <c r="Y7" s="45" t="str">
        <f t="shared" si="3"/>
        <v>一</v>
      </c>
      <c r="Z7" s="45" t="str">
        <f t="shared" si="3"/>
        <v>二</v>
      </c>
      <c r="AA7" s="45" t="str">
        <f t="shared" si="3"/>
        <v>三</v>
      </c>
      <c r="AB7" s="45" t="str">
        <f t="shared" si="3"/>
        <v>四</v>
      </c>
      <c r="AC7" s="45" t="str">
        <f t="shared" si="3"/>
        <v>五</v>
      </c>
      <c r="AD7" s="45" t="str">
        <f t="shared" si="3"/>
        <v>六</v>
      </c>
      <c r="AE7" s="45" t="str">
        <f t="shared" si="3"/>
        <v>日</v>
      </c>
      <c r="AF7" s="45" t="str">
        <f t="shared" si="3"/>
        <v>一</v>
      </c>
      <c r="AG7" s="45" t="str">
        <f t="shared" si="3"/>
        <v>二</v>
      </c>
      <c r="AH7" s="45" t="str">
        <f t="shared" si="3"/>
        <v>三</v>
      </c>
      <c r="AI7" s="45" t="str">
        <f t="shared" si="3"/>
        <v>四</v>
      </c>
      <c r="AJ7" s="45" t="str">
        <f t="shared" si="3"/>
        <v>五</v>
      </c>
      <c r="AK7" s="45" t="str">
        <f t="shared" si="3"/>
        <v>六</v>
      </c>
      <c r="AL7" s="45" t="str">
        <f t="shared" si="3"/>
        <v>日</v>
      </c>
      <c r="AM7" s="45" t="str">
        <f t="shared" si="3"/>
        <v>一</v>
      </c>
      <c r="AN7" s="45" t="str">
        <f t="shared" si="3"/>
        <v>二</v>
      </c>
      <c r="AO7" s="45" t="str">
        <f t="shared" si="3"/>
        <v>三</v>
      </c>
      <c r="AP7" s="45" t="str">
        <f t="shared" si="3"/>
        <v>四</v>
      </c>
      <c r="AQ7" s="45" t="str">
        <f t="shared" si="3"/>
        <v>五</v>
      </c>
      <c r="AR7" s="45" t="str">
        <f t="shared" si="3"/>
        <v>六</v>
      </c>
      <c r="AS7" s="45" t="str">
        <f t="shared" si="3"/>
        <v>日</v>
      </c>
      <c r="AT7" s="45" t="str">
        <f t="shared" si="3"/>
        <v>一</v>
      </c>
      <c r="AU7" s="45" t="str">
        <f t="shared" si="3"/>
        <v>二</v>
      </c>
      <c r="AV7" s="45" t="str">
        <f t="shared" si="3"/>
        <v>三</v>
      </c>
      <c r="AW7" s="45" t="str">
        <f t="shared" si="3"/>
        <v>四</v>
      </c>
      <c r="AX7" s="45" t="str">
        <f t="shared" si="3"/>
        <v>五</v>
      </c>
      <c r="AY7" s="45" t="str">
        <f t="shared" si="3"/>
        <v>六</v>
      </c>
      <c r="AZ7" s="45" t="str">
        <f t="shared" si="3"/>
        <v>日</v>
      </c>
      <c r="BA7" s="45" t="str">
        <f t="shared" si="3"/>
        <v>一</v>
      </c>
      <c r="BB7" s="45" t="str">
        <f t="shared" si="3"/>
        <v>二</v>
      </c>
      <c r="BC7" s="45" t="str">
        <f t="shared" si="3"/>
        <v>三</v>
      </c>
      <c r="BD7" s="45" t="str">
        <f t="shared" si="3"/>
        <v>四</v>
      </c>
      <c r="BE7" s="45" t="str">
        <f t="shared" si="3"/>
        <v>五</v>
      </c>
      <c r="BF7" s="45" t="str">
        <f t="shared" si="3"/>
        <v>六</v>
      </c>
      <c r="BG7" s="45" t="str">
        <f t="shared" si="3"/>
        <v>日</v>
      </c>
      <c r="BH7" s="45" t="str">
        <f t="shared" si="3"/>
        <v>一</v>
      </c>
      <c r="BI7" s="45" t="str">
        <f t="shared" si="3"/>
        <v>二</v>
      </c>
      <c r="BJ7" s="45" t="str">
        <f t="shared" si="3"/>
        <v>三</v>
      </c>
      <c r="BK7" s="45" t="str">
        <f t="shared" si="3"/>
        <v>四</v>
      </c>
      <c r="BL7" s="45" t="str">
        <f t="shared" si="3"/>
        <v>五</v>
      </c>
      <c r="BM7" s="45" t="str">
        <f t="shared" si="3"/>
        <v>六</v>
      </c>
      <c r="BN7" s="45" t="str">
        <f t="shared" si="3"/>
        <v>日</v>
      </c>
      <c r="BO7" s="45" t="str">
        <f t="shared" si="3"/>
        <v>一</v>
      </c>
      <c r="BP7" s="45" t="str">
        <f t="shared" si="3"/>
        <v>二</v>
      </c>
      <c r="BQ7" s="45" t="str">
        <f t="shared" si="3"/>
        <v>三</v>
      </c>
      <c r="BR7" s="45" t="str">
        <f t="shared" si="3"/>
        <v>四</v>
      </c>
      <c r="BS7" s="45" t="str">
        <f t="shared" si="3"/>
        <v>五</v>
      </c>
      <c r="BT7" s="45" t="str">
        <f t="shared" si="3"/>
        <v>六</v>
      </c>
      <c r="BU7" s="45" t="str">
        <f t="shared" si="3"/>
        <v>日</v>
      </c>
      <c r="BV7" s="45" t="str">
        <f t="shared" si="3"/>
        <v>一</v>
      </c>
      <c r="BW7" s="45" t="str">
        <f t="shared" ref="BW7:EH7" si="4">CHOOSE(WEEKDAY(BW4,1),"日","一","二","三","四","五","六")</f>
        <v>二</v>
      </c>
      <c r="BX7" s="45" t="str">
        <f t="shared" si="4"/>
        <v>三</v>
      </c>
      <c r="BY7" s="45" t="str">
        <f t="shared" si="4"/>
        <v>四</v>
      </c>
      <c r="BZ7" s="45" t="str">
        <f t="shared" si="4"/>
        <v>五</v>
      </c>
      <c r="CA7" s="45" t="str">
        <f t="shared" si="4"/>
        <v>六</v>
      </c>
      <c r="CB7" s="45" t="str">
        <f t="shared" si="4"/>
        <v>日</v>
      </c>
      <c r="CC7" s="45" t="str">
        <f t="shared" si="4"/>
        <v>一</v>
      </c>
      <c r="CD7" s="45" t="str">
        <f t="shared" si="4"/>
        <v>二</v>
      </c>
      <c r="CE7" s="45" t="str">
        <f t="shared" si="4"/>
        <v>三</v>
      </c>
      <c r="CF7" s="45" t="str">
        <f t="shared" si="4"/>
        <v>四</v>
      </c>
      <c r="CG7" s="45" t="str">
        <f t="shared" si="4"/>
        <v>五</v>
      </c>
      <c r="CH7" s="45" t="str">
        <f t="shared" si="4"/>
        <v>六</v>
      </c>
      <c r="CI7" s="45" t="str">
        <f t="shared" si="4"/>
        <v>日</v>
      </c>
      <c r="CJ7" s="45" t="str">
        <f t="shared" si="4"/>
        <v>一</v>
      </c>
      <c r="CK7" s="45" t="str">
        <f t="shared" si="4"/>
        <v>二</v>
      </c>
      <c r="CL7" s="45" t="str">
        <f t="shared" si="4"/>
        <v>三</v>
      </c>
      <c r="CM7" s="45" t="str">
        <f t="shared" si="4"/>
        <v>四</v>
      </c>
      <c r="CN7" s="45" t="str">
        <f t="shared" si="4"/>
        <v>五</v>
      </c>
      <c r="CO7" s="45" t="str">
        <f t="shared" si="4"/>
        <v>六</v>
      </c>
      <c r="CP7" s="45" t="str">
        <f t="shared" si="4"/>
        <v>日</v>
      </c>
      <c r="CQ7" s="45" t="str">
        <f t="shared" si="4"/>
        <v>一</v>
      </c>
      <c r="CR7" s="45" t="str">
        <f t="shared" si="4"/>
        <v>二</v>
      </c>
      <c r="CS7" s="45" t="str">
        <f t="shared" si="4"/>
        <v>三</v>
      </c>
      <c r="CT7" s="45" t="str">
        <f t="shared" si="4"/>
        <v>四</v>
      </c>
      <c r="CU7" s="45" t="str">
        <f t="shared" si="4"/>
        <v>五</v>
      </c>
      <c r="CV7" s="45" t="str">
        <f t="shared" si="4"/>
        <v>六</v>
      </c>
      <c r="CW7" s="45" t="str">
        <f t="shared" si="4"/>
        <v>日</v>
      </c>
      <c r="CX7" s="45" t="str">
        <f t="shared" si="4"/>
        <v>一</v>
      </c>
      <c r="CY7" s="45" t="str">
        <f t="shared" si="4"/>
        <v>二</v>
      </c>
      <c r="CZ7" s="45" t="str">
        <f t="shared" si="4"/>
        <v>三</v>
      </c>
      <c r="DA7" s="45" t="str">
        <f t="shared" si="4"/>
        <v>四</v>
      </c>
      <c r="DB7" s="45" t="str">
        <f t="shared" si="4"/>
        <v>五</v>
      </c>
      <c r="DC7" s="45" t="str">
        <f t="shared" si="4"/>
        <v>六</v>
      </c>
      <c r="DD7" s="45" t="str">
        <f t="shared" si="4"/>
        <v>日</v>
      </c>
      <c r="DE7" s="45" t="str">
        <f t="shared" si="4"/>
        <v>一</v>
      </c>
      <c r="DF7" s="45" t="str">
        <f t="shared" si="4"/>
        <v>二</v>
      </c>
      <c r="DG7" s="45" t="str">
        <f t="shared" si="4"/>
        <v>三</v>
      </c>
      <c r="DH7" s="45" t="str">
        <f t="shared" si="4"/>
        <v>四</v>
      </c>
      <c r="DI7" s="45" t="str">
        <f t="shared" si="4"/>
        <v>五</v>
      </c>
      <c r="DJ7" s="45" t="str">
        <f t="shared" si="4"/>
        <v>六</v>
      </c>
      <c r="DK7" s="45" t="str">
        <f t="shared" si="4"/>
        <v>日</v>
      </c>
      <c r="DL7" s="45" t="str">
        <f t="shared" si="4"/>
        <v>一</v>
      </c>
      <c r="DM7" s="45" t="str">
        <f t="shared" si="4"/>
        <v>二</v>
      </c>
      <c r="DN7" s="45" t="str">
        <f t="shared" si="4"/>
        <v>三</v>
      </c>
      <c r="DO7" s="45" t="str">
        <f t="shared" si="4"/>
        <v>四</v>
      </c>
      <c r="DP7" s="45" t="str">
        <f t="shared" si="4"/>
        <v>五</v>
      </c>
      <c r="DQ7" s="45" t="str">
        <f t="shared" si="4"/>
        <v>六</v>
      </c>
      <c r="DR7" s="45" t="str">
        <f t="shared" si="4"/>
        <v>日</v>
      </c>
      <c r="DS7" s="45" t="str">
        <f t="shared" si="4"/>
        <v>一</v>
      </c>
      <c r="DT7" s="45" t="str">
        <f t="shared" si="4"/>
        <v>二</v>
      </c>
      <c r="DU7" s="45" t="str">
        <f t="shared" si="4"/>
        <v>三</v>
      </c>
      <c r="DV7" s="45" t="str">
        <f t="shared" si="4"/>
        <v>四</v>
      </c>
      <c r="DW7" s="45" t="str">
        <f t="shared" si="4"/>
        <v>五</v>
      </c>
      <c r="DX7" s="45" t="str">
        <f t="shared" si="4"/>
        <v>六</v>
      </c>
      <c r="DY7" s="45" t="str">
        <f t="shared" si="4"/>
        <v>日</v>
      </c>
      <c r="DZ7" s="45" t="str">
        <f t="shared" si="4"/>
        <v>一</v>
      </c>
      <c r="EA7" s="45" t="str">
        <f t="shared" si="4"/>
        <v>二</v>
      </c>
      <c r="EB7" s="45" t="str">
        <f t="shared" si="4"/>
        <v>三</v>
      </c>
      <c r="EC7" s="45" t="str">
        <f t="shared" si="4"/>
        <v>四</v>
      </c>
      <c r="ED7" s="45" t="str">
        <f t="shared" si="4"/>
        <v>五</v>
      </c>
      <c r="EE7" s="45" t="str">
        <f t="shared" si="4"/>
        <v>六</v>
      </c>
      <c r="EF7" s="45" t="str">
        <f t="shared" si="4"/>
        <v>日</v>
      </c>
      <c r="EG7" s="45" t="str">
        <f t="shared" si="4"/>
        <v>一</v>
      </c>
      <c r="EH7" s="45" t="str">
        <f t="shared" si="4"/>
        <v>二</v>
      </c>
      <c r="EI7" s="45" t="str">
        <f t="shared" ref="EI7:EM7" si="5">CHOOSE(WEEKDAY(EI4,1),"日","一","二","三","四","五","六")</f>
        <v>三</v>
      </c>
      <c r="EJ7" s="45" t="str">
        <f t="shared" si="5"/>
        <v>四</v>
      </c>
      <c r="EK7" s="45" t="str">
        <f t="shared" si="5"/>
        <v>五</v>
      </c>
      <c r="EL7" s="45" t="str">
        <f t="shared" si="5"/>
        <v>六</v>
      </c>
      <c r="EM7" s="45" t="str">
        <f t="shared" si="5"/>
        <v>日</v>
      </c>
    </row>
    <row r="8" spans="1:143" s="3" customFormat="1" ht="15.6">
      <c r="A8" s="2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8" t="s">
        <v>112</v>
      </c>
      <c r="C8" s="28"/>
      <c r="D8" s="28" t="str">
        <f>F3</f>
        <v>***</v>
      </c>
      <c r="E8" s="29"/>
      <c r="F8" s="30">
        <v>43160</v>
      </c>
      <c r="G8" s="31">
        <f>F8+H8-1</f>
        <v>43163</v>
      </c>
      <c r="H8" s="32">
        <f>MAX(F9:F13)-F8</f>
        <v>4</v>
      </c>
      <c r="I8" s="46"/>
      <c r="J8" s="32">
        <f t="shared" ref="J8:J13" si="6">IF(OR(G8=0,F8=0),0,NETWORKDAYS(F8,G8))</f>
        <v>2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</row>
    <row r="9" spans="1:143" s="4" customFormat="1" ht="15">
      <c r="A9" s="33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3" t="s">
        <v>89</v>
      </c>
      <c r="C9" s="33"/>
      <c r="D9" s="78" t="s">
        <v>117</v>
      </c>
      <c r="E9" s="34"/>
      <c r="F9" s="35">
        <f>$F$4</f>
        <v>43160</v>
      </c>
      <c r="G9" s="35">
        <f t="shared" ref="G9:G13" si="8">IF(H9=0,F9,F9+H9-1)</f>
        <v>43160</v>
      </c>
      <c r="H9" s="36">
        <v>1</v>
      </c>
      <c r="I9" s="48">
        <v>0</v>
      </c>
      <c r="J9" s="49">
        <f t="shared" si="6"/>
        <v>1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</row>
    <row r="10" spans="1:143" s="4" customFormat="1" ht="15">
      <c r="A10" s="33" t="str">
        <f t="shared" ca="1" si="7"/>
        <v>1.2</v>
      </c>
      <c r="B10" s="33" t="s">
        <v>90</v>
      </c>
      <c r="C10" s="33"/>
      <c r="D10" s="79" t="s">
        <v>119</v>
      </c>
      <c r="E10" s="34"/>
      <c r="F10" s="35">
        <f t="shared" ref="F10:F13" si="9">F9+1</f>
        <v>43161</v>
      </c>
      <c r="G10" s="35">
        <f t="shared" si="8"/>
        <v>43161</v>
      </c>
      <c r="H10" s="36">
        <v>1</v>
      </c>
      <c r="I10" s="48">
        <v>0</v>
      </c>
      <c r="J10" s="49">
        <f t="shared" si="6"/>
        <v>1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s="4" customFormat="1" ht="15">
      <c r="A11" s="33" t="str">
        <f t="shared" ca="1" si="7"/>
        <v>1.3</v>
      </c>
      <c r="B11" s="33" t="s">
        <v>91</v>
      </c>
      <c r="C11" s="33"/>
      <c r="D11" s="78" t="s">
        <v>117</v>
      </c>
      <c r="E11" s="34"/>
      <c r="F11" s="35">
        <f t="shared" si="9"/>
        <v>43162</v>
      </c>
      <c r="G11" s="35">
        <f t="shared" si="8"/>
        <v>43162</v>
      </c>
      <c r="H11" s="36">
        <v>1</v>
      </c>
      <c r="I11" s="48">
        <v>0</v>
      </c>
      <c r="J11" s="49">
        <f t="shared" si="6"/>
        <v>0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</row>
    <row r="12" spans="1:143" s="4" customFormat="1" ht="15">
      <c r="A12" s="33" t="str">
        <f t="shared" ca="1" si="7"/>
        <v>1.4</v>
      </c>
      <c r="B12" s="33" t="s">
        <v>92</v>
      </c>
      <c r="C12" s="33"/>
      <c r="D12" s="79" t="s">
        <v>119</v>
      </c>
      <c r="E12" s="34"/>
      <c r="F12" s="35">
        <f t="shared" si="9"/>
        <v>43163</v>
      </c>
      <c r="G12" s="35">
        <f t="shared" si="8"/>
        <v>43163</v>
      </c>
      <c r="H12" s="36">
        <v>1</v>
      </c>
      <c r="I12" s="48">
        <v>0</v>
      </c>
      <c r="J12" s="49">
        <f t="shared" si="6"/>
        <v>0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s="4" customFormat="1" ht="15">
      <c r="A13" s="33" t="str">
        <f t="shared" ca="1" si="7"/>
        <v>1.5</v>
      </c>
      <c r="B13" s="33" t="s">
        <v>93</v>
      </c>
      <c r="C13" s="33"/>
      <c r="D13" s="78" t="s">
        <v>117</v>
      </c>
      <c r="E13" s="34"/>
      <c r="F13" s="35">
        <f t="shared" si="9"/>
        <v>43164</v>
      </c>
      <c r="G13" s="35">
        <f t="shared" si="8"/>
        <v>43164</v>
      </c>
      <c r="H13" s="36">
        <v>1</v>
      </c>
      <c r="I13" s="48">
        <v>0</v>
      </c>
      <c r="J13" s="49">
        <f t="shared" si="6"/>
        <v>1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</row>
    <row r="14" spans="1:143" s="5" customFormat="1">
      <c r="A14" s="37" t="str">
        <f t="shared" ca="1" si="7"/>
        <v>1.6</v>
      </c>
      <c r="B14" s="38" t="s">
        <v>52</v>
      </c>
      <c r="C14" s="38"/>
      <c r="D14" s="38"/>
      <c r="E14" s="39"/>
      <c r="F14" s="40"/>
      <c r="G14" s="40"/>
      <c r="H14" s="41"/>
      <c r="I14" s="51"/>
      <c r="J14" s="52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</sheetData>
  <mergeCells count="44">
    <mergeCell ref="F2:G2"/>
    <mergeCell ref="K2:AA2"/>
    <mergeCell ref="B3:E3"/>
    <mergeCell ref="B4:E4"/>
    <mergeCell ref="F4:G4"/>
    <mergeCell ref="B5:E5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DL6:DR6"/>
    <mergeCell ref="DS6:DY6"/>
    <mergeCell ref="DZ6:EF6"/>
    <mergeCell ref="EG6:EM6"/>
    <mergeCell ref="CC6:CI6"/>
    <mergeCell ref="CJ6:CP6"/>
    <mergeCell ref="CQ6:CW6"/>
    <mergeCell ref="CX6:DD6"/>
    <mergeCell ref="DE6:DK6"/>
  </mergeCells>
  <phoneticPr fontId="3" type="noConversion"/>
  <conditionalFormatting sqref="K7:BN7">
    <cfRule type="expression" dxfId="95" priority="37">
      <formula>AND(TODAY()&gt;=K4,TODAY()&lt;L4)</formula>
    </cfRule>
  </conditionalFormatting>
  <conditionalFormatting sqref="BO7:BU7">
    <cfRule type="expression" dxfId="94" priority="34">
      <formula>AND(TODAY()&gt;=BO4,TODAY()&lt;BP4)</formula>
    </cfRule>
  </conditionalFormatting>
  <conditionalFormatting sqref="BV7:CB7">
    <cfRule type="expression" dxfId="93" priority="33">
      <formula>AND(TODAY()&gt;=BV4,TODAY()&lt;BW4)</formula>
    </cfRule>
  </conditionalFormatting>
  <conditionalFormatting sqref="CC7:CI7">
    <cfRule type="expression" dxfId="92" priority="32">
      <formula>AND(TODAY()&gt;=CC4,TODAY()&lt;CD4)</formula>
    </cfRule>
  </conditionalFormatting>
  <conditionalFormatting sqref="CJ7:CP7">
    <cfRule type="expression" dxfId="91" priority="31">
      <formula>AND(TODAY()&gt;=CJ4,TODAY()&lt;CK4)</formula>
    </cfRule>
  </conditionalFormatting>
  <conditionalFormatting sqref="CQ7:CW7">
    <cfRule type="expression" dxfId="90" priority="30">
      <formula>AND(TODAY()&gt;=CQ4,TODAY()&lt;CR4)</formula>
    </cfRule>
  </conditionalFormatting>
  <conditionalFormatting sqref="CX7:DD7">
    <cfRule type="expression" dxfId="89" priority="29">
      <formula>AND(TODAY()&gt;=CX4,TODAY()&lt;CY4)</formula>
    </cfRule>
  </conditionalFormatting>
  <conditionalFormatting sqref="DE7:DK7">
    <cfRule type="expression" dxfId="88" priority="28">
      <formula>AND(TODAY()&gt;=DE4,TODAY()&lt;DF4)</formula>
    </cfRule>
  </conditionalFormatting>
  <conditionalFormatting sqref="DL7:DR7">
    <cfRule type="expression" dxfId="87" priority="27">
      <formula>AND(TODAY()&gt;=DL4,TODAY()&lt;DM4)</formula>
    </cfRule>
  </conditionalFormatting>
  <conditionalFormatting sqref="DS7:DY7">
    <cfRule type="expression" dxfId="86" priority="26">
      <formula>AND(TODAY()&gt;=DS4,TODAY()&lt;DT4)</formula>
    </cfRule>
  </conditionalFormatting>
  <conditionalFormatting sqref="DZ7:EF7">
    <cfRule type="expression" dxfId="85" priority="25">
      <formula>AND(TODAY()&gt;=DZ4,TODAY()&lt;EA4)</formula>
    </cfRule>
  </conditionalFormatting>
  <conditionalFormatting sqref="EG7:EL7">
    <cfRule type="expression" dxfId="84" priority="24">
      <formula>AND(TODAY()&gt;=EG4,TODAY()&lt;EH4)</formula>
    </cfRule>
  </conditionalFormatting>
  <conditionalFormatting sqref="EM7">
    <cfRule type="expression" dxfId="83" priority="40">
      <formula>AND(TODAY()&gt;=EM4,TODAY()&lt;#REF!)</formula>
    </cfRule>
  </conditionalFormatting>
  <conditionalFormatting sqref="I13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{21943DEF-60A6-41FA-9FDB-3C334A096A73}</x14:id>
        </ext>
      </extLst>
    </cfRule>
  </conditionalFormatting>
  <conditionalFormatting sqref="K1:AR1048576">
    <cfRule type="expression" dxfId="82" priority="1">
      <formula>MOD(columu(),2)</formula>
    </cfRule>
  </conditionalFormatting>
  <conditionalFormatting sqref="K8:EM14">
    <cfRule type="expression" dxfId="81" priority="38">
      <formula>K$4=TODAY()</formula>
    </cfRule>
    <cfRule type="expression" dxfId="80" priority="39">
      <formula>AND($F8&lt;L$4,$G8&gt;=K$4)</formula>
    </cfRule>
  </conditionalFormatting>
  <conditionalFormatting sqref="I9:I12 I14">
    <cfRule type="dataBar" priority="1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{E4FDF23A-093D-4C07-A2B5-7AB0388093D1}</x14:id>
        </ext>
      </extLst>
    </cfRule>
  </conditionalFormatting>
  <pageMargins left="0.75" right="0.75" top="1" bottom="1" header="0.51180555555555596" footer="0.51180555555555596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943DEF-60A6-41FA-9FDB-3C334A096A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E4FDF23A-093D-4C07-A2B5-7AB038809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I9:I12 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二维码扫码过闸项目介绍</vt:lpstr>
      <vt:lpstr>项目小组信息</vt:lpstr>
      <vt:lpstr>工程计划汇总表</vt:lpstr>
      <vt:lpstr>业务规则确定</vt:lpstr>
      <vt:lpstr>实验室测试环境搭建</vt:lpstr>
      <vt:lpstr>二维码过闸项目建设</vt:lpstr>
      <vt:lpstr>站点建设部署</vt:lpstr>
      <vt:lpstr>APP开发</vt:lpstr>
      <vt:lpstr>联调测试</vt:lpstr>
      <vt:lpstr>功能验收</vt:lpstr>
      <vt:lpstr>灰度测试</vt:lpstr>
      <vt:lpstr>应急预案</vt:lpstr>
      <vt:lpstr>培训</vt:lpstr>
      <vt:lpstr>试运行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杨牧</cp:lastModifiedBy>
  <cp:lastPrinted>2017-09-19T17:19:00Z</cp:lastPrinted>
  <dcterms:created xsi:type="dcterms:W3CDTF">2017-09-19T17:00:00Z</dcterms:created>
  <dcterms:modified xsi:type="dcterms:W3CDTF">2018-03-02T14:09:31Z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