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44C5ECFF-B30A-4D5C-856A-1DC52B9F4C5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График 1" sheetId="1" r:id="rId1"/>
    <sheet name="График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3" i="1"/>
</calcChain>
</file>

<file path=xl/sharedStrings.xml><?xml version="1.0" encoding="utf-8"?>
<sst xmlns="http://schemas.openxmlformats.org/spreadsheetml/2006/main" count="28" uniqueCount="28">
  <si>
    <t>Novaya</t>
  </si>
  <si>
    <t>Biryulinskaya</t>
  </si>
  <si>
    <t>Chertinskaya</t>
  </si>
  <si>
    <t>Yubilejnaya</t>
  </si>
  <si>
    <t>Nagornaya</t>
  </si>
  <si>
    <t>Kapital'naya</t>
  </si>
  <si>
    <t>Tomskaya</t>
  </si>
  <si>
    <t>Tomusinskaya</t>
  </si>
  <si>
    <t>Vysokaya</t>
  </si>
  <si>
    <t>Komsomolec</t>
  </si>
  <si>
    <t>Raspadskaya</t>
  </si>
  <si>
    <t>Im. Lenina</t>
  </si>
  <si>
    <t>Polysaevskaya</t>
  </si>
  <si>
    <t>Pervomajskaya</t>
  </si>
  <si>
    <t>Im. 7 noyabrya</t>
  </si>
  <si>
    <t>Oktyabr'skaya</t>
  </si>
  <si>
    <t>Berezovskaya</t>
  </si>
  <si>
    <t>Alardinskaya</t>
  </si>
  <si>
    <t>Im. Kirova</t>
  </si>
  <si>
    <t>Polosuhinskaya</t>
  </si>
  <si>
    <t>Esaul'skaya</t>
  </si>
  <si>
    <t>Kolmogorovskaya</t>
  </si>
  <si>
    <t>Im. Yaroslavskogo</t>
  </si>
  <si>
    <t>Abashevskaya</t>
  </si>
  <si>
    <t>Date</t>
  </si>
  <si>
    <t>ZCE Thermal Coal</t>
  </si>
  <si>
    <t>Newcastle Coal Futures</t>
  </si>
  <si>
    <t>Rotterdam Coal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</si>
</sst>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DC3030"/>
      <color rgb="FFFF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ZCE Thermal Coal</c:v>
          </c:tx>
          <c:marker>
            <c:symbol val="none"/>
          </c:marker>
          <c:dPt>
            <c:idx val="13"/>
            <c:bubble3D val="0"/>
            <c:spPr>
              <a:ln w="38100"/>
            </c:spPr>
            <c:extLst>
              <c:ext xmlns:c16="http://schemas.microsoft.com/office/drawing/2014/chart" uri="{C3380CC4-5D6E-409C-BE32-E72D297353CC}">
                <c16:uniqueId val="{00000001-B679-4A11-A3FA-F1BAE6D572C6}"/>
              </c:ext>
            </c:extLst>
          </c:dPt>
          <c:cat>
            <c:numRef>
              <c:f>'График 1'!$A$2:$A$23</c:f>
              <c:numCache>
                <c:formatCode>m/d/yyyy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'График 1'!$B$2:$B$23</c:f>
              <c:numCache>
                <c:formatCode>General</c:formatCode>
                <c:ptCount val="22"/>
                <c:pt idx="0">
                  <c:v>117</c:v>
                </c:pt>
                <c:pt idx="1">
                  <c:v>91.8</c:v>
                </c:pt>
                <c:pt idx="2">
                  <c:v>112.2</c:v>
                </c:pt>
                <c:pt idx="3">
                  <c:v>124.94999999999999</c:v>
                </c:pt>
                <c:pt idx="4">
                  <c:v>133.28</c:v>
                </c:pt>
                <c:pt idx="5">
                  <c:v>153.44</c:v>
                </c:pt>
                <c:pt idx="6">
                  <c:v>146.4</c:v>
                </c:pt>
                <c:pt idx="7">
                  <c:v>154.35</c:v>
                </c:pt>
                <c:pt idx="8">
                  <c:v>228.32</c:v>
                </c:pt>
                <c:pt idx="9">
                  <c:v>188.48</c:v>
                </c:pt>
                <c:pt idx="10">
                  <c:v>155.52000000000001</c:v>
                </c:pt>
                <c:pt idx="11">
                  <c:v>114.4</c:v>
                </c:pt>
                <c:pt idx="12">
                  <c:v>111.52</c:v>
                </c:pt>
                <c:pt idx="13">
                  <c:v>142.08000000000001</c:v>
                </c:pt>
                <c:pt idx="14">
                  <c:v>142.88</c:v>
                </c:pt>
                <c:pt idx="15">
                  <c:v>131.84</c:v>
                </c:pt>
                <c:pt idx="16">
                  <c:v>128.54999999999998</c:v>
                </c:pt>
                <c:pt idx="17">
                  <c:v>121.35</c:v>
                </c:pt>
                <c:pt idx="18">
                  <c:v>119.85</c:v>
                </c:pt>
                <c:pt idx="19">
                  <c:v>132.75</c:v>
                </c:pt>
                <c:pt idx="20">
                  <c:v>115.36000000000001</c:v>
                </c:pt>
                <c:pt idx="21">
                  <c:v>113.96000000000001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9-4A11-A3FA-F1BAE6D572C6}"/>
            </c:ext>
          </c:extLst>
        </c:ser>
        <c:ser>
          <c:idx val="1"/>
          <c:order val="1"/>
          <c:tx>
            <c:v>Rotterdam Coal Futures</c:v>
          </c:tx>
          <c:spPr>
            <a:ln w="34925"/>
          </c:spPr>
          <c:marker>
            <c:symbol val="none"/>
          </c:marker>
          <c:cat>
            <c:numRef>
              <c:f>'График 1'!$A$2:$A$23</c:f>
              <c:numCache>
                <c:formatCode>m/d/yyyy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'График 1'!$C$2:$C$23</c:f>
              <c:numCache>
                <c:formatCode>General</c:formatCode>
                <c:ptCount val="22"/>
                <c:pt idx="0">
                  <c:v>69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91</c:v>
                </c:pt>
                <c:pt idx="5">
                  <c:v>118</c:v>
                </c:pt>
                <c:pt idx="6">
                  <c:v>134</c:v>
                </c:pt>
                <c:pt idx="7">
                  <c:v>148</c:v>
                </c:pt>
                <c:pt idx="8">
                  <c:v>218</c:v>
                </c:pt>
                <c:pt idx="9">
                  <c:v>229</c:v>
                </c:pt>
                <c:pt idx="10">
                  <c:v>115</c:v>
                </c:pt>
                <c:pt idx="11">
                  <c:v>132</c:v>
                </c:pt>
                <c:pt idx="12">
                  <c:v>186</c:v>
                </c:pt>
                <c:pt idx="13">
                  <c:v>258</c:v>
                </c:pt>
                <c:pt idx="14">
                  <c:v>277</c:v>
                </c:pt>
                <c:pt idx="15">
                  <c:v>324</c:v>
                </c:pt>
                <c:pt idx="16">
                  <c:v>330</c:v>
                </c:pt>
                <c:pt idx="17">
                  <c:v>363</c:v>
                </c:pt>
                <c:pt idx="18">
                  <c:v>384</c:v>
                </c:pt>
                <c:pt idx="19">
                  <c:v>370</c:v>
                </c:pt>
                <c:pt idx="20">
                  <c:v>330</c:v>
                </c:pt>
                <c:pt idx="2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9-4A11-A3FA-F1BAE6D572C6}"/>
            </c:ext>
          </c:extLst>
        </c:ser>
        <c:ser>
          <c:idx val="2"/>
          <c:order val="2"/>
          <c:tx>
            <c:v>Newcastle Coal Futures</c:v>
          </c:tx>
          <c:spPr>
            <a:ln w="34925"/>
          </c:spPr>
          <c:marker>
            <c:symbol val="none"/>
          </c:marker>
          <c:cat>
            <c:numRef>
              <c:f>'График 1'!$A$2:$A$23</c:f>
              <c:numCache>
                <c:formatCode>m/d/yyyy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'График 1'!$D$2:$D$23</c:f>
              <c:numCache>
                <c:formatCode>General</c:formatCode>
                <c:ptCount val="22"/>
                <c:pt idx="0">
                  <c:v>84</c:v>
                </c:pt>
                <c:pt idx="1">
                  <c:v>87</c:v>
                </c:pt>
                <c:pt idx="2">
                  <c:v>93</c:v>
                </c:pt>
                <c:pt idx="3">
                  <c:v>92</c:v>
                </c:pt>
                <c:pt idx="4">
                  <c:v>116</c:v>
                </c:pt>
                <c:pt idx="5">
                  <c:v>133</c:v>
                </c:pt>
                <c:pt idx="6">
                  <c:v>146</c:v>
                </c:pt>
                <c:pt idx="7">
                  <c:v>168</c:v>
                </c:pt>
                <c:pt idx="8">
                  <c:v>216</c:v>
                </c:pt>
                <c:pt idx="9">
                  <c:v>223</c:v>
                </c:pt>
                <c:pt idx="10">
                  <c:v>155</c:v>
                </c:pt>
                <c:pt idx="11">
                  <c:v>171</c:v>
                </c:pt>
                <c:pt idx="12">
                  <c:v>228</c:v>
                </c:pt>
                <c:pt idx="13">
                  <c:v>269</c:v>
                </c:pt>
                <c:pt idx="14">
                  <c:v>257</c:v>
                </c:pt>
                <c:pt idx="15">
                  <c:v>323</c:v>
                </c:pt>
                <c:pt idx="16">
                  <c:v>422</c:v>
                </c:pt>
                <c:pt idx="17">
                  <c:v>387</c:v>
                </c:pt>
                <c:pt idx="18">
                  <c:v>410</c:v>
                </c:pt>
                <c:pt idx="19">
                  <c:v>421</c:v>
                </c:pt>
                <c:pt idx="20">
                  <c:v>432</c:v>
                </c:pt>
                <c:pt idx="21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9-4A11-A3FA-F1BAE6D5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05280"/>
        <c:axId val="93907200"/>
      </c:lineChart>
      <c:dateAx>
        <c:axId val="93905280"/>
        <c:scaling>
          <c:orientation val="minMax"/>
          <c:min val="4422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m/d/yyyy" sourceLinked="1"/>
        <c:majorTickMark val="out"/>
        <c:minorTickMark val="none"/>
        <c:tickLblPos val="low"/>
        <c:spPr>
          <a:ln w="15875"/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93907200"/>
        <c:crosses val="autoZero"/>
        <c:auto val="0"/>
        <c:lblOffset val="100"/>
        <c:baseTimeUnit val="months"/>
        <c:majorUnit val="4"/>
        <c:majorTimeUnit val="months"/>
      </c:dateAx>
      <c:valAx>
        <c:axId val="93907200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Coal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price per tonne, $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905280"/>
        <c:crosses val="autoZero"/>
        <c:crossBetween val="between"/>
        <c:majorUnit val="50"/>
      </c:valAx>
    </c:plotArea>
    <c:legend>
      <c:legendPos val="r"/>
      <c:legendEntry>
        <c:idx val="0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2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10F-4488-96B6-F603A6FD9D1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10F-4488-96B6-F603A6FD9D1F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10F-4488-96B6-F603A6FD9D1F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10F-4488-96B6-F603A6FD9D1F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10F-4488-96B6-F603A6FD9D1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10F-4488-96B6-F603A6FD9D1F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10F-4488-96B6-F603A6FD9D1F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410F-4488-96B6-F603A6FD9D1F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410F-4488-96B6-F603A6FD9D1F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410F-4488-96B6-F603A6FD9D1F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410F-4488-96B6-F603A6FD9D1F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410F-4488-96B6-F603A6FD9D1F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410F-4488-96B6-F603A6FD9D1F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410F-4488-96B6-F603A6FD9D1F}"/>
              </c:ext>
            </c:extLst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410F-4488-96B6-F603A6FD9D1F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410F-4488-96B6-F603A6FD9D1F}"/>
              </c:ext>
            </c:extLst>
          </c:dPt>
          <c:dPt>
            <c:idx val="16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410F-4488-96B6-F603A6FD9D1F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410F-4488-96B6-F603A6FD9D1F}"/>
              </c:ext>
            </c:extLst>
          </c:dPt>
          <c:dPt>
            <c:idx val="18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410F-4488-96B6-F603A6FD9D1F}"/>
              </c:ext>
            </c:extLst>
          </c:dPt>
          <c:dPt>
            <c:idx val="19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410F-4488-96B6-F603A6FD9D1F}"/>
              </c:ext>
            </c:extLst>
          </c:dPt>
          <c:dPt>
            <c:idx val="20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410F-4488-96B6-F603A6FD9D1F}"/>
              </c:ext>
            </c:extLst>
          </c:dPt>
          <c:dPt>
            <c:idx val="21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410F-4488-96B6-F603A6FD9D1F}"/>
              </c:ext>
            </c:extLst>
          </c:dPt>
          <c:dPt>
            <c:idx val="2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410F-4488-96B6-F603A6FD9D1F}"/>
              </c:ext>
            </c:extLst>
          </c:dPt>
          <c:dPt>
            <c:idx val="2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410F-4488-96B6-F603A6FD9D1F}"/>
              </c:ext>
            </c:extLst>
          </c:dPt>
          <c:cat>
            <c:strRef>
              <c:f>'График 2'!$A$1:$A$24</c:f>
              <c:strCache>
                <c:ptCount val="24"/>
                <c:pt idx="0">
                  <c:v>Novaya</c:v>
                </c:pt>
                <c:pt idx="1">
                  <c:v>Yubilejnaya</c:v>
                </c:pt>
                <c:pt idx="2">
                  <c:v>Biryulinskaya</c:v>
                </c:pt>
                <c:pt idx="3">
                  <c:v>Chertinskaya</c:v>
                </c:pt>
                <c:pt idx="4">
                  <c:v>Nagornaya</c:v>
                </c:pt>
                <c:pt idx="5">
                  <c:v>Kapital'naya</c:v>
                </c:pt>
                <c:pt idx="6">
                  <c:v>Tomskaya</c:v>
                </c:pt>
                <c:pt idx="7">
                  <c:v>Tomusinskaya</c:v>
                </c:pt>
                <c:pt idx="8">
                  <c:v>Vysokaya</c:v>
                </c:pt>
                <c:pt idx="9">
                  <c:v>Komsomolec</c:v>
                </c:pt>
                <c:pt idx="10">
                  <c:v>Raspadskaya</c:v>
                </c:pt>
                <c:pt idx="11">
                  <c:v>Im. Lenina</c:v>
                </c:pt>
                <c:pt idx="12">
                  <c:v>Polysaevskaya</c:v>
                </c:pt>
                <c:pt idx="13">
                  <c:v>Pervomajskaya</c:v>
                </c:pt>
                <c:pt idx="14">
                  <c:v>Im. 7 noyabrya</c:v>
                </c:pt>
                <c:pt idx="15">
                  <c:v>Oktyabr'skaya</c:v>
                </c:pt>
                <c:pt idx="16">
                  <c:v>Berezovskaya</c:v>
                </c:pt>
                <c:pt idx="17">
                  <c:v>Alardinskaya</c:v>
                </c:pt>
                <c:pt idx="18">
                  <c:v>Im. Kirova</c:v>
                </c:pt>
                <c:pt idx="19">
                  <c:v>Polosuhinskaya</c:v>
                </c:pt>
                <c:pt idx="20">
                  <c:v>Esaul'skaya</c:v>
                </c:pt>
                <c:pt idx="21">
                  <c:v>Kolmogorovskaya</c:v>
                </c:pt>
                <c:pt idx="22">
                  <c:v>Im. Yaroslavskogo</c:v>
                </c:pt>
                <c:pt idx="23">
                  <c:v>Abashevskaya</c:v>
                </c:pt>
              </c:strCache>
            </c:strRef>
          </c:cat>
          <c:val>
            <c:numRef>
              <c:f>'График 2'!$B$1:$B$24</c:f>
              <c:numCache>
                <c:formatCode>General</c:formatCode>
                <c:ptCount val="24"/>
                <c:pt idx="0">
                  <c:v>60.4</c:v>
                </c:pt>
                <c:pt idx="1">
                  <c:v>57.5</c:v>
                </c:pt>
                <c:pt idx="2">
                  <c:v>56.4</c:v>
                </c:pt>
                <c:pt idx="3">
                  <c:v>48.9</c:v>
                </c:pt>
                <c:pt idx="4">
                  <c:v>45</c:v>
                </c:pt>
                <c:pt idx="5">
                  <c:v>42.7</c:v>
                </c:pt>
                <c:pt idx="6">
                  <c:v>41</c:v>
                </c:pt>
                <c:pt idx="7">
                  <c:v>41</c:v>
                </c:pt>
                <c:pt idx="8">
                  <c:v>39.9</c:v>
                </c:pt>
                <c:pt idx="9">
                  <c:v>37</c:v>
                </c:pt>
                <c:pt idx="10">
                  <c:v>31</c:v>
                </c:pt>
                <c:pt idx="11">
                  <c:v>26.5</c:v>
                </c:pt>
                <c:pt idx="12">
                  <c:v>26</c:v>
                </c:pt>
                <c:pt idx="13">
                  <c:v>25.8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18.8</c:v>
                </c:pt>
                <c:pt idx="18">
                  <c:v>16</c:v>
                </c:pt>
                <c:pt idx="19">
                  <c:v>15.6</c:v>
                </c:pt>
                <c:pt idx="20">
                  <c:v>12.4</c:v>
                </c:pt>
                <c:pt idx="21">
                  <c:v>7.27</c:v>
                </c:pt>
                <c:pt idx="22">
                  <c:v>5</c:v>
                </c:pt>
                <c:pt idx="23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10F-4488-96B6-F603A6FD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7861120"/>
        <c:axId val="47867008"/>
      </c:barChart>
      <c:catAx>
        <c:axId val="47861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47867008"/>
        <c:crosses val="autoZero"/>
        <c:auto val="1"/>
        <c:lblAlgn val="ctr"/>
        <c:lblOffset val="100"/>
        <c:noMultiLvlLbl val="0"/>
      </c:catAx>
      <c:valAx>
        <c:axId val="4786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0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methane-bearing capacity, m</a:t>
                </a:r>
                <a:r>
                  <a:rPr lang="ru-RU" sz="1200" b="0" i="0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sz="1200" b="0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/day</a:t>
                </a:r>
                <a:endParaRPr lang="ru-RU" sz="1200" b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158054711246201E-2"/>
              <c:y val="0.191126522539213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4786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13</xdr:row>
      <xdr:rowOff>95250</xdr:rowOff>
    </xdr:from>
    <xdr:to>
      <xdr:col>17</xdr:col>
      <xdr:colOff>133350</xdr:colOff>
      <xdr:row>37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7</xdr:row>
      <xdr:rowOff>171449</xdr:rowOff>
    </xdr:from>
    <xdr:to>
      <xdr:col>19</xdr:col>
      <xdr:colOff>95249</xdr:colOff>
      <xdr:row>40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11" workbookViewId="0">
      <selection activeCell="C40" sqref="C40"/>
    </sheetView>
  </sheetViews>
  <sheetFormatPr defaultRowHeight="14.5" x14ac:dyDescent="0.35"/>
  <cols>
    <col min="1" max="1" width="11.36328125" customWidth="1"/>
    <col min="2" max="2" width="18.26953125" customWidth="1"/>
    <col min="3" max="3" width="22.90625" customWidth="1"/>
    <col min="4" max="4" width="23.26953125" customWidth="1"/>
  </cols>
  <sheetData>
    <row r="1" spans="1:4" x14ac:dyDescent="0.35">
      <c r="A1" s="2" t="s">
        <v>24</v>
      </c>
      <c r="B1" s="2" t="s">
        <v>25</v>
      </c>
      <c r="C1" s="2" t="s">
        <v>27</v>
      </c>
      <c r="D1" s="2" t="s">
        <v>26</v>
      </c>
    </row>
    <row r="2" spans="1:4" x14ac:dyDescent="0.35">
      <c r="A2" s="1">
        <v>44197</v>
      </c>
      <c r="B2">
        <f>780*0.15</f>
        <v>117</v>
      </c>
      <c r="C2">
        <v>69</v>
      </c>
      <c r="D2">
        <v>84</v>
      </c>
    </row>
    <row r="3" spans="1:4" x14ac:dyDescent="0.35">
      <c r="A3" s="1">
        <v>44228</v>
      </c>
      <c r="B3">
        <f>612*0.15</f>
        <v>91.8</v>
      </c>
      <c r="C3">
        <v>65</v>
      </c>
      <c r="D3">
        <v>87</v>
      </c>
    </row>
    <row r="4" spans="1:4" x14ac:dyDescent="0.35">
      <c r="A4" s="1">
        <v>44256</v>
      </c>
      <c r="B4">
        <f>748*0.15</f>
        <v>112.2</v>
      </c>
      <c r="C4">
        <v>69</v>
      </c>
      <c r="D4">
        <v>93</v>
      </c>
    </row>
    <row r="5" spans="1:4" x14ac:dyDescent="0.35">
      <c r="A5" s="1">
        <v>44287</v>
      </c>
      <c r="B5">
        <f>833*0.15</f>
        <v>124.94999999999999</v>
      </c>
      <c r="C5">
        <v>70</v>
      </c>
      <c r="D5">
        <v>92</v>
      </c>
    </row>
    <row r="6" spans="1:4" x14ac:dyDescent="0.35">
      <c r="A6" s="1">
        <v>44317</v>
      </c>
      <c r="B6">
        <f>833*0.16</f>
        <v>133.28</v>
      </c>
      <c r="C6">
        <v>91</v>
      </c>
      <c r="D6">
        <v>116</v>
      </c>
    </row>
    <row r="7" spans="1:4" x14ac:dyDescent="0.35">
      <c r="A7" s="1">
        <v>44348</v>
      </c>
      <c r="B7">
        <f>959*0.16</f>
        <v>153.44</v>
      </c>
      <c r="C7">
        <v>118</v>
      </c>
      <c r="D7">
        <v>133</v>
      </c>
    </row>
    <row r="8" spans="1:4" x14ac:dyDescent="0.35">
      <c r="A8" s="1">
        <v>44378</v>
      </c>
      <c r="B8">
        <f>976*0.15</f>
        <v>146.4</v>
      </c>
      <c r="C8">
        <v>134</v>
      </c>
      <c r="D8">
        <v>146</v>
      </c>
    </row>
    <row r="9" spans="1:4" x14ac:dyDescent="0.35">
      <c r="A9" s="1">
        <v>44409</v>
      </c>
      <c r="B9">
        <f>1029*0.15</f>
        <v>154.35</v>
      </c>
      <c r="C9">
        <v>148</v>
      </c>
      <c r="D9">
        <v>168</v>
      </c>
    </row>
    <row r="10" spans="1:4" x14ac:dyDescent="0.35">
      <c r="A10" s="1">
        <v>44440</v>
      </c>
      <c r="B10">
        <f>1427*0.16</f>
        <v>228.32</v>
      </c>
      <c r="C10">
        <v>218</v>
      </c>
      <c r="D10">
        <v>216</v>
      </c>
    </row>
    <row r="11" spans="1:4" x14ac:dyDescent="0.35">
      <c r="A11" s="1">
        <v>44470</v>
      </c>
      <c r="B11">
        <f>1178*0.16</f>
        <v>188.48</v>
      </c>
      <c r="C11">
        <v>229</v>
      </c>
      <c r="D11">
        <v>223</v>
      </c>
    </row>
    <row r="12" spans="1:4" x14ac:dyDescent="0.35">
      <c r="A12" s="1">
        <v>44501</v>
      </c>
      <c r="B12">
        <f>972*0.16</f>
        <v>155.52000000000001</v>
      </c>
      <c r="C12">
        <v>115</v>
      </c>
      <c r="D12">
        <v>155</v>
      </c>
    </row>
    <row r="13" spans="1:4" x14ac:dyDescent="0.35">
      <c r="A13" s="1">
        <v>44531</v>
      </c>
      <c r="B13">
        <f>715*0.16</f>
        <v>114.4</v>
      </c>
      <c r="C13">
        <v>132</v>
      </c>
      <c r="D13">
        <v>171</v>
      </c>
    </row>
    <row r="14" spans="1:4" x14ac:dyDescent="0.35">
      <c r="A14" s="1">
        <v>44562</v>
      </c>
      <c r="B14">
        <f>697*0.16</f>
        <v>111.52</v>
      </c>
      <c r="C14">
        <v>186</v>
      </c>
      <c r="D14">
        <v>228</v>
      </c>
    </row>
    <row r="15" spans="1:4" x14ac:dyDescent="0.35">
      <c r="A15" s="1">
        <v>44593</v>
      </c>
      <c r="B15">
        <f>888*0.16</f>
        <v>142.08000000000001</v>
      </c>
      <c r="C15">
        <v>258</v>
      </c>
      <c r="D15">
        <v>269</v>
      </c>
    </row>
    <row r="16" spans="1:4" x14ac:dyDescent="0.35">
      <c r="A16" s="1">
        <v>44621</v>
      </c>
      <c r="B16">
        <f>893*0.16</f>
        <v>142.88</v>
      </c>
      <c r="C16">
        <v>277</v>
      </c>
      <c r="D16">
        <v>257</v>
      </c>
    </row>
    <row r="17" spans="1:4" x14ac:dyDescent="0.35">
      <c r="A17" s="1">
        <v>44652</v>
      </c>
      <c r="B17">
        <f>824*0.16</f>
        <v>131.84</v>
      </c>
      <c r="C17">
        <v>324</v>
      </c>
      <c r="D17">
        <v>323</v>
      </c>
    </row>
    <row r="18" spans="1:4" x14ac:dyDescent="0.35">
      <c r="A18" s="1">
        <v>44682</v>
      </c>
      <c r="B18">
        <f>857*0.15</f>
        <v>128.54999999999998</v>
      </c>
      <c r="C18">
        <v>330</v>
      </c>
      <c r="D18">
        <v>422</v>
      </c>
    </row>
    <row r="19" spans="1:4" x14ac:dyDescent="0.35">
      <c r="A19" s="1">
        <v>44713</v>
      </c>
      <c r="B19">
        <f>809*0.15</f>
        <v>121.35</v>
      </c>
      <c r="C19">
        <v>363</v>
      </c>
      <c r="D19">
        <v>387</v>
      </c>
    </row>
    <row r="20" spans="1:4" x14ac:dyDescent="0.35">
      <c r="A20" s="1">
        <v>44743</v>
      </c>
      <c r="B20">
        <f>799*0.15</f>
        <v>119.85</v>
      </c>
      <c r="C20">
        <v>384</v>
      </c>
      <c r="D20">
        <v>410</v>
      </c>
    </row>
    <row r="21" spans="1:4" x14ac:dyDescent="0.35">
      <c r="A21" s="1">
        <v>44774</v>
      </c>
      <c r="B21">
        <f>885*0.15</f>
        <v>132.75</v>
      </c>
      <c r="C21">
        <v>370</v>
      </c>
      <c r="D21">
        <v>421</v>
      </c>
    </row>
    <row r="22" spans="1:4" x14ac:dyDescent="0.35">
      <c r="A22" s="1">
        <v>44805</v>
      </c>
      <c r="B22">
        <f>824*0.14</f>
        <v>115.36000000000001</v>
      </c>
      <c r="C22">
        <v>330</v>
      </c>
      <c r="D22">
        <v>432</v>
      </c>
    </row>
    <row r="23" spans="1:4" x14ac:dyDescent="0.35">
      <c r="A23" s="1">
        <v>44835</v>
      </c>
      <c r="B23">
        <f>814*0.14</f>
        <v>113.96000000000001</v>
      </c>
      <c r="C23">
        <v>258</v>
      </c>
      <c r="D23">
        <v>386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tabSelected="1" zoomScale="86" workbookViewId="0">
      <selection activeCell="A25" sqref="A25"/>
    </sheetView>
  </sheetViews>
  <sheetFormatPr defaultRowHeight="14.5" x14ac:dyDescent="0.35"/>
  <cols>
    <col min="1" max="1" width="25.7265625" customWidth="1"/>
  </cols>
  <sheetData>
    <row r="1" spans="1:2" x14ac:dyDescent="0.35">
      <c r="A1" s="4" t="s">
        <v>0</v>
      </c>
      <c r="B1" s="3">
        <v>60.4</v>
      </c>
    </row>
    <row r="2" spans="1:2" x14ac:dyDescent="0.35">
      <c r="A2" s="4" t="s">
        <v>3</v>
      </c>
      <c r="B2" s="3">
        <v>57.5</v>
      </c>
    </row>
    <row r="3" spans="1:2" x14ac:dyDescent="0.35">
      <c r="A3" s="4" t="s">
        <v>1</v>
      </c>
      <c r="B3" s="3">
        <v>56.4</v>
      </c>
    </row>
    <row r="4" spans="1:2" x14ac:dyDescent="0.35">
      <c r="A4" s="4" t="s">
        <v>2</v>
      </c>
      <c r="B4" s="3">
        <v>48.9</v>
      </c>
    </row>
    <row r="5" spans="1:2" x14ac:dyDescent="0.35">
      <c r="A5" s="4" t="s">
        <v>4</v>
      </c>
      <c r="B5" s="3">
        <v>45</v>
      </c>
    </row>
    <row r="6" spans="1:2" x14ac:dyDescent="0.35">
      <c r="A6" s="4" t="s">
        <v>5</v>
      </c>
      <c r="B6" s="3">
        <v>42.7</v>
      </c>
    </row>
    <row r="7" spans="1:2" x14ac:dyDescent="0.35">
      <c r="A7" s="4" t="s">
        <v>6</v>
      </c>
      <c r="B7" s="3">
        <v>41</v>
      </c>
    </row>
    <row r="8" spans="1:2" x14ac:dyDescent="0.35">
      <c r="A8" s="4" t="s">
        <v>7</v>
      </c>
      <c r="B8" s="3">
        <v>41</v>
      </c>
    </row>
    <row r="9" spans="1:2" x14ac:dyDescent="0.35">
      <c r="A9" s="4" t="s">
        <v>8</v>
      </c>
      <c r="B9" s="3">
        <v>39.9</v>
      </c>
    </row>
    <row r="10" spans="1:2" x14ac:dyDescent="0.35">
      <c r="A10" s="4" t="s">
        <v>9</v>
      </c>
      <c r="B10" s="3">
        <v>37</v>
      </c>
    </row>
    <row r="11" spans="1:2" x14ac:dyDescent="0.35">
      <c r="A11" s="4" t="s">
        <v>10</v>
      </c>
      <c r="B11" s="3">
        <v>31</v>
      </c>
    </row>
    <row r="12" spans="1:2" x14ac:dyDescent="0.35">
      <c r="A12" s="4" t="s">
        <v>11</v>
      </c>
      <c r="B12" s="3">
        <v>26.5</v>
      </c>
    </row>
    <row r="13" spans="1:2" x14ac:dyDescent="0.35">
      <c r="A13" s="4" t="s">
        <v>12</v>
      </c>
      <c r="B13" s="3">
        <v>26</v>
      </c>
    </row>
    <row r="14" spans="1:2" x14ac:dyDescent="0.35">
      <c r="A14" s="4" t="s">
        <v>13</v>
      </c>
      <c r="B14" s="3">
        <v>25.8</v>
      </c>
    </row>
    <row r="15" spans="1:2" x14ac:dyDescent="0.35">
      <c r="A15" s="4" t="s">
        <v>14</v>
      </c>
      <c r="B15" s="3">
        <v>22</v>
      </c>
    </row>
    <row r="16" spans="1:2" x14ac:dyDescent="0.35">
      <c r="A16" s="4" t="s">
        <v>15</v>
      </c>
      <c r="B16" s="3">
        <v>22</v>
      </c>
    </row>
    <row r="17" spans="1:2" x14ac:dyDescent="0.35">
      <c r="A17" s="4" t="s">
        <v>16</v>
      </c>
      <c r="B17" s="3">
        <v>20</v>
      </c>
    </row>
    <row r="18" spans="1:2" x14ac:dyDescent="0.35">
      <c r="A18" s="4" t="s">
        <v>17</v>
      </c>
      <c r="B18" s="3">
        <v>18.8</v>
      </c>
    </row>
    <row r="19" spans="1:2" x14ac:dyDescent="0.35">
      <c r="A19" s="4" t="s">
        <v>18</v>
      </c>
      <c r="B19" s="3">
        <v>16</v>
      </c>
    </row>
    <row r="20" spans="1:2" x14ac:dyDescent="0.35">
      <c r="A20" s="4" t="s">
        <v>19</v>
      </c>
      <c r="B20" s="3">
        <v>15.6</v>
      </c>
    </row>
    <row r="21" spans="1:2" x14ac:dyDescent="0.35">
      <c r="A21" s="4" t="s">
        <v>20</v>
      </c>
      <c r="B21" s="3">
        <v>12.4</v>
      </c>
    </row>
    <row r="22" spans="1:2" x14ac:dyDescent="0.35">
      <c r="A22" s="4" t="s">
        <v>21</v>
      </c>
      <c r="B22" s="3">
        <v>7.27</v>
      </c>
    </row>
    <row r="23" spans="1:2" x14ac:dyDescent="0.35">
      <c r="A23" s="4" t="s">
        <v>22</v>
      </c>
      <c r="B23" s="3">
        <v>5</v>
      </c>
    </row>
    <row r="24" spans="1:2" x14ac:dyDescent="0.35">
      <c r="A24" s="4" t="s">
        <v>23</v>
      </c>
      <c r="B24" s="3">
        <v>2.6</v>
      </c>
    </row>
  </sheetData>
  <sortState xmlns:xlrd2="http://schemas.microsoft.com/office/spreadsheetml/2017/richdata2" ref="A1:B24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1</vt:lpstr>
      <vt:lpstr>График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2022-10-25T02:28:26Z</dcterms:modified>
</cp:coreProperties>
</file>