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61f8463cce37759b/Escritorio/FIME/2025 AGO DIC/TEORIA DE LA INFORM.Y METODOS DE CODIFICACION/2082420_Blanco^JN1^J^NAF2/EJ 4 FS/"/>
    </mc:Choice>
  </mc:AlternateContent>
  <xr:revisionPtr revIDLastSave="0" documentId="8_{0911FF95-19E2-40D2-9008-C468BB5018AE}" xr6:coauthVersionLast="47" xr6:coauthVersionMax="47" xr10:uidLastSave="{00000000-0000-0000-0000-000000000000}"/>
  <bookViews>
    <workbookView xWindow="-120" yWindow="-120" windowWidth="29040" windowHeight="15795" xr2:uid="{92ACE53C-F7FB-4C30-AB99-5796307414F7}"/>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6" i="1" l="1"/>
  <c r="F55" i="1"/>
  <c r="F54" i="1"/>
  <c r="F53" i="1"/>
  <c r="F52" i="1"/>
  <c r="F51" i="1"/>
  <c r="F50" i="1"/>
  <c r="F49" i="1"/>
  <c r="F48" i="1"/>
  <c r="F47" i="1"/>
  <c r="F46" i="1"/>
  <c r="F45" i="1"/>
  <c r="F44" i="1"/>
  <c r="F43" i="1"/>
  <c r="K42" i="1"/>
  <c r="F42" i="1"/>
  <c r="K41" i="1"/>
  <c r="F41" i="1"/>
  <c r="K40" i="1"/>
  <c r="F40" i="1"/>
  <c r="K39" i="1"/>
  <c r="F39" i="1"/>
  <c r="K38" i="1"/>
  <c r="F38" i="1"/>
  <c r="K37" i="1"/>
  <c r="F37" i="1"/>
  <c r="K36" i="1"/>
  <c r="F36" i="1"/>
  <c r="K35" i="1"/>
  <c r="F35" i="1"/>
  <c r="F57" i="1" s="1"/>
  <c r="K34" i="1"/>
  <c r="K33" i="1"/>
  <c r="K32" i="1"/>
  <c r="K31" i="1"/>
  <c r="J30" i="1"/>
  <c r="K30" i="1" s="1"/>
  <c r="K29" i="1"/>
  <c r="J29" i="1"/>
  <c r="F25" i="1"/>
  <c r="AE24" i="1"/>
  <c r="G24" i="1"/>
  <c r="AE23" i="1"/>
  <c r="G23" i="1"/>
  <c r="J28" i="1" s="1"/>
  <c r="K28" i="1" s="1"/>
  <c r="K43" i="1" s="1"/>
  <c r="G22" i="1"/>
  <c r="Q21" i="1"/>
  <c r="G21" i="1"/>
  <c r="U20" i="1"/>
  <c r="G20" i="1"/>
  <c r="AY19" i="1"/>
  <c r="Y19" i="1"/>
  <c r="G19" i="1"/>
  <c r="BS18" i="1"/>
  <c r="AY18" i="1"/>
  <c r="AC18" i="1"/>
  <c r="G18" i="1"/>
  <c r="BS17" i="1"/>
  <c r="AY17" i="1"/>
  <c r="AG17" i="1"/>
  <c r="G17" i="1"/>
  <c r="BS16" i="1"/>
  <c r="AK16" i="1"/>
  <c r="G16" i="1"/>
  <c r="BS15" i="1"/>
  <c r="AO15" i="1"/>
  <c r="G15" i="1"/>
  <c r="BS14" i="1"/>
  <c r="AS14" i="1"/>
  <c r="G14" i="1"/>
  <c r="CH13" i="1"/>
  <c r="BS13" i="1"/>
  <c r="AW13" i="1"/>
  <c r="G13" i="1"/>
  <c r="BA12" i="1"/>
  <c r="G12" i="1"/>
  <c r="BE11" i="1"/>
  <c r="G11" i="1"/>
  <c r="BI10" i="1"/>
  <c r="G10" i="1"/>
  <c r="BM9" i="1"/>
  <c r="G9" i="1"/>
  <c r="BQ8" i="1"/>
  <c r="G8" i="1"/>
  <c r="BU7" i="1"/>
  <c r="G7" i="1"/>
  <c r="BY6" i="1"/>
  <c r="G6" i="1"/>
  <c r="CC5" i="1"/>
  <c r="G5" i="1"/>
  <c r="CG4" i="1"/>
  <c r="G4" i="1"/>
  <c r="CK3" i="1"/>
  <c r="G3" i="1"/>
  <c r="E30" i="1" s="1"/>
  <c r="E31" i="1" s="1"/>
  <c r="K57" i="1" l="1"/>
  <c r="I23" i="1"/>
  <c r="K23" i="1" s="1"/>
  <c r="M22" i="1" s="1"/>
</calcChain>
</file>

<file path=xl/sharedStrings.xml><?xml version="1.0" encoding="utf-8"?>
<sst xmlns="http://schemas.openxmlformats.org/spreadsheetml/2006/main" count="358" uniqueCount="76">
  <si>
    <t>li</t>
  </si>
  <si>
    <t>Ma nell'ipotesi e nel dubbio di aver disimparato tutto
E nell'ipotesi e nel dubbio che lo mi sia perso
Che abbla lasclato distrattamente Indietro un pezzo
Tu Insegnami come si fa ad imparare la felicità
Per dimostrarti che se fossimo del suoni, sarebbero canzoni
E se fossimo stagioni, verrebbe l'inverno
L'inverno dei fiori</t>
  </si>
  <si>
    <t>010</t>
  </si>
  <si>
    <t>i</t>
  </si>
  <si>
    <t>s13</t>
  </si>
  <si>
    <t>s14</t>
  </si>
  <si>
    <t>s15</t>
  </si>
  <si>
    <t>s16</t>
  </si>
  <si>
    <t>s17</t>
  </si>
  <si>
    <t>s18</t>
  </si>
  <si>
    <t>s19</t>
  </si>
  <si>
    <t>s20</t>
  </si>
  <si>
    <t>root</t>
  </si>
  <si>
    <t>011</t>
  </si>
  <si>
    <t>e</t>
  </si>
  <si>
    <t>o</t>
  </si>
  <si>
    <t>s10</t>
  </si>
  <si>
    <t>s11</t>
  </si>
  <si>
    <t>s12</t>
  </si>
  <si>
    <t>0000</t>
  </si>
  <si>
    <t>a</t>
  </si>
  <si>
    <t>0011</t>
  </si>
  <si>
    <t>s</t>
  </si>
  <si>
    <t>s8</t>
  </si>
  <si>
    <t>s9</t>
  </si>
  <si>
    <t>1000</t>
  </si>
  <si>
    <t>n</t>
  </si>
  <si>
    <t>1001</t>
  </si>
  <si>
    <t>r</t>
  </si>
  <si>
    <t>1010</t>
  </si>
  <si>
    <t>t</t>
  </si>
  <si>
    <t>00010</t>
  </si>
  <si>
    <t>l</t>
  </si>
  <si>
    <t>s5</t>
  </si>
  <si>
    <t>s6</t>
  </si>
  <si>
    <t>s7</t>
  </si>
  <si>
    <t>00011</t>
  </si>
  <si>
    <t>b</t>
  </si>
  <si>
    <t>00100</t>
  </si>
  <si>
    <t>d</t>
  </si>
  <si>
    <t>00101</t>
  </si>
  <si>
    <t>m</t>
  </si>
  <si>
    <t>10111</t>
  </si>
  <si>
    <t>c</t>
  </si>
  <si>
    <t>s4</t>
  </si>
  <si>
    <t>11000</t>
  </si>
  <si>
    <t>p</t>
  </si>
  <si>
    <t>11010</t>
  </si>
  <si>
    <t>u</t>
  </si>
  <si>
    <t>s3</t>
  </si>
  <si>
    <t>101100</t>
  </si>
  <si>
    <t>f</t>
  </si>
  <si>
    <t>s2</t>
  </si>
  <si>
    <t>101101</t>
  </si>
  <si>
    <t>'</t>
  </si>
  <si>
    <t>110010</t>
  </si>
  <si>
    <t>v</t>
  </si>
  <si>
    <t>Arbol de Huffman Jerarquico</t>
  </si>
  <si>
    <t>110011</t>
  </si>
  <si>
    <t>h</t>
  </si>
  <si>
    <t>110110</t>
  </si>
  <si>
    <t>z</t>
  </si>
  <si>
    <t>1101110</t>
  </si>
  <si>
    <t>g</t>
  </si>
  <si>
    <t>s1</t>
  </si>
  <si>
    <t>1101111</t>
  </si>
  <si>
    <t>a grave</t>
  </si>
  <si>
    <t>RC=LME/LMS</t>
  </si>
  <si>
    <t>LME</t>
  </si>
  <si>
    <t>bits/simb</t>
  </si>
  <si>
    <t>LMS</t>
  </si>
  <si>
    <t>RC</t>
  </si>
  <si>
    <t>HIT</t>
  </si>
  <si>
    <t>HT</t>
  </si>
  <si>
    <t>HE</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</si>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</sst>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0"/>
    <numFmt numFmtId="166" formatCode="0.000"/>
  </numFmts>
  <fonts count="4" x14ac:knownFonts="1">
    <font>
      <sz val="11"/>
      <color theme="1"/>
      <name val="Aptos Narrow"/>
      <family val="2"/>
      <scheme val="minor"/>
    </font>
    <font>
      <b/>
      <sz val="12"/>
      <color theme="1"/>
      <name val="Aptos Narrow"/>
      <scheme val="minor"/>
    </font>
    <font>
      <sz val="12"/>
      <color theme="1"/>
      <name val="Helvetica"/>
      <family val="2"/>
    </font>
    <font>
      <sz val="12"/>
      <color rgb="FF000000"/>
      <name val="Aptos Narrow"/>
      <family val="2"/>
      <scheme val="minor"/>
    </font>
  </fonts>
  <fills count="14">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2" tint="-0.249977111117893"/>
        <bgColor indexed="64"/>
      </patternFill>
    </fill>
    <fill>
      <patternFill patternType="solid">
        <fgColor theme="3" tint="0.749992370372631"/>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quotePrefix="1"/>
    <xf numFmtId="0" fontId="1" fillId="0" borderId="0" xfId="0" applyFont="1" applyAlignment="1">
      <alignment horizontal="center"/>
    </xf>
    <xf numFmtId="0" fontId="2" fillId="0" borderId="0" xfId="0" applyFont="1" applyAlignment="1">
      <alignment horizontal="center" vertical="center" wrapText="1"/>
    </xf>
    <xf numFmtId="0" fontId="0" fillId="2" borderId="0" xfId="0" applyFill="1" applyAlignment="1">
      <alignment horizontal="left"/>
    </xf>
    <xf numFmtId="49" fontId="0" fillId="3" borderId="0" xfId="0" applyNumberFormat="1" applyFill="1" applyAlignment="1">
      <alignment horizontal="left"/>
    </xf>
    <xf numFmtId="164" fontId="0" fillId="4" borderId="0" xfId="0" applyNumberFormat="1" applyFill="1"/>
    <xf numFmtId="165" fontId="0" fillId="0" borderId="0" xfId="0" applyNumberFormat="1"/>
    <xf numFmtId="0" fontId="0" fillId="5" borderId="0" xfId="0" applyFill="1"/>
    <xf numFmtId="165" fontId="0" fillId="5" borderId="0" xfId="0" applyNumberFormat="1" applyFill="1"/>
    <xf numFmtId="0" fontId="2" fillId="0" borderId="0" xfId="0" applyFont="1" applyAlignment="1">
      <alignment horizontal="center" vertical="center"/>
    </xf>
    <xf numFmtId="166" fontId="0" fillId="0" borderId="0" xfId="0" applyNumberFormat="1"/>
    <xf numFmtId="164" fontId="0" fillId="5" borderId="0" xfId="0" applyNumberFormat="1" applyFill="1"/>
    <xf numFmtId="164" fontId="0" fillId="0" borderId="0" xfId="0" applyNumberFormat="1"/>
    <xf numFmtId="166" fontId="0" fillId="6" borderId="0" xfId="0" applyNumberFormat="1" applyFill="1"/>
    <xf numFmtId="165" fontId="0" fillId="7" borderId="0" xfId="0" applyNumberFormat="1" applyFill="1"/>
    <xf numFmtId="164" fontId="0" fillId="8" borderId="0" xfId="0" applyNumberFormat="1" applyFill="1"/>
    <xf numFmtId="164" fontId="0" fillId="9" borderId="0" xfId="0" applyNumberFormat="1" applyFill="1"/>
    <xf numFmtId="2" fontId="0" fillId="10" borderId="0" xfId="0" applyNumberFormat="1" applyFill="1"/>
    <xf numFmtId="166" fontId="3" fillId="6" borderId="0" xfId="0" applyNumberFormat="1" applyFont="1" applyFill="1"/>
    <xf numFmtId="165" fontId="0" fillId="11" borderId="0" xfId="0" applyNumberFormat="1" applyFill="1"/>
    <xf numFmtId="2" fontId="0" fillId="12" borderId="0" xfId="0" applyNumberFormat="1" applyFill="1"/>
    <xf numFmtId="2" fontId="0" fillId="1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12699</xdr:colOff>
      <xdr:row>10</xdr:row>
      <xdr:rowOff>6624</xdr:rowOff>
    </xdr:from>
    <xdr:to>
      <xdr:col>1</xdr:col>
      <xdr:colOff>4038600</xdr:colOff>
      <xdr:row>19</xdr:row>
      <xdr:rowOff>25406</xdr:rowOff>
    </xdr:to>
    <xdr:pic>
      <xdr:nvPicPr>
        <xdr:cNvPr id="2" name="Imagen 1">
          <a:extLst>
            <a:ext uri="{FF2B5EF4-FFF2-40B4-BE49-F238E27FC236}">
              <a16:creationId xmlns:a16="http://schemas.microsoft.com/office/drawing/2014/main" id="{B490301E-424C-4A73-B7AA-2A2CC554603E}"/>
            </a:ext>
          </a:extLst>
        </xdr:cNvPr>
        <xdr:cNvPicPr>
          <a:picLocks noChangeAspect="1"/>
        </xdr:cNvPicPr>
      </xdr:nvPicPr>
      <xdr:blipFill rotWithShape="1">
        <a:blip xmlns:r="http://schemas.openxmlformats.org/officeDocument/2006/relationships" r:embed="rId1"/>
        <a:srcRect l="31625" t="20186" r="47535" b="15840"/>
        <a:stretch>
          <a:fillRect/>
        </a:stretch>
      </xdr:blipFill>
      <xdr:spPr>
        <a:xfrm rot="5400000">
          <a:off x="4511809" y="1060589"/>
          <a:ext cx="1733282" cy="402590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AFCC2-27DA-4075-A49D-EE35DABC8F3A}">
  <dimension ref="A1:CK57"/>
  <sheetViews>
    <sheetView tabSelected="1" zoomScale="70" zoomScaleNormal="70" workbookViewId="0">
      <selection activeCell="B21" sqref="B21"/>
    </sheetView>
  </sheetViews>
  <sheetFormatPr baseColWidth="10" defaultRowHeight="15" x14ac:dyDescent="0.25"/>
  <cols>
    <col min="2" max="2" width="67.5703125" customWidth="1"/>
  </cols>
  <sheetData>
    <row r="1" spans="1:89" ht="15.75" x14ac:dyDescent="0.25">
      <c r="A1" s="1"/>
      <c r="B1" s="2"/>
    </row>
    <row r="2" spans="1:89" x14ac:dyDescent="0.25">
      <c r="A2" s="1"/>
      <c r="G2" t="s">
        <v>0</v>
      </c>
    </row>
    <row r="3" spans="1:89" x14ac:dyDescent="0.25">
      <c r="A3" s="1"/>
      <c r="B3" s="3" t="s">
        <v>1</v>
      </c>
      <c r="C3" s="4">
        <v>3</v>
      </c>
      <c r="D3" s="5" t="s">
        <v>2</v>
      </c>
      <c r="E3" t="s">
        <v>3</v>
      </c>
      <c r="F3">
        <v>37</v>
      </c>
      <c r="G3" s="6" t="e">
        <f>F3/F$26</f>
        <v>#DIV/0!</v>
      </c>
      <c r="J3" t="s">
        <v>3</v>
      </c>
      <c r="K3" s="7">
        <v>0.13703703703703704</v>
      </c>
      <c r="N3" t="s">
        <v>3</v>
      </c>
      <c r="O3" s="7">
        <v>0.13703703703703701</v>
      </c>
      <c r="R3" t="s">
        <v>3</v>
      </c>
      <c r="S3" s="7">
        <v>0.13703703703703704</v>
      </c>
      <c r="V3" t="s">
        <v>3</v>
      </c>
      <c r="W3" s="7">
        <v>0.13703703703703704</v>
      </c>
      <c r="Z3" t="s">
        <v>3</v>
      </c>
      <c r="AA3" s="7">
        <v>0.13703703703703704</v>
      </c>
      <c r="AD3" t="s">
        <v>3</v>
      </c>
      <c r="AE3" s="7">
        <v>0.13703703703703704</v>
      </c>
      <c r="AH3" t="s">
        <v>3</v>
      </c>
      <c r="AI3" s="7">
        <v>0.13703703703703704</v>
      </c>
      <c r="AL3" t="s">
        <v>3</v>
      </c>
      <c r="AM3" s="7">
        <v>0.13703703703703704</v>
      </c>
      <c r="AO3" s="7"/>
      <c r="AP3" t="s">
        <v>3</v>
      </c>
      <c r="AQ3" s="7">
        <v>0.13703703703703704</v>
      </c>
      <c r="AS3" s="7"/>
      <c r="AT3" t="s">
        <v>3</v>
      </c>
      <c r="AU3" s="7">
        <v>0.13703703703703704</v>
      </c>
      <c r="AW3" s="7"/>
      <c r="AX3" t="s">
        <v>3</v>
      </c>
      <c r="AY3" s="7">
        <v>0.13703703703703704</v>
      </c>
      <c r="BA3" s="7"/>
      <c r="BB3" t="s">
        <v>3</v>
      </c>
      <c r="BC3" s="7">
        <v>0.13703703703703704</v>
      </c>
      <c r="BE3" s="7"/>
      <c r="BF3" t="s">
        <v>4</v>
      </c>
      <c r="BG3" s="7">
        <v>0.14444444444444443</v>
      </c>
      <c r="BI3" s="7"/>
      <c r="BJ3" t="s">
        <v>5</v>
      </c>
      <c r="BK3" s="7">
        <v>0.15555555555555556</v>
      </c>
      <c r="BM3" s="7"/>
      <c r="BN3" t="s">
        <v>6</v>
      </c>
      <c r="BO3" s="7">
        <v>0.18518518518518517</v>
      </c>
      <c r="BQ3" s="7"/>
      <c r="BR3" t="s">
        <v>7</v>
      </c>
      <c r="BS3" s="7">
        <v>0.24814814814814812</v>
      </c>
      <c r="BU3" s="7"/>
      <c r="BV3" t="s">
        <v>8</v>
      </c>
      <c r="BW3" s="7">
        <v>0.26666666666666705</v>
      </c>
      <c r="BY3" s="7"/>
      <c r="BZ3" t="s">
        <v>9</v>
      </c>
      <c r="CA3" s="7">
        <v>0.3</v>
      </c>
      <c r="CC3" s="7"/>
      <c r="CD3" t="s">
        <v>10</v>
      </c>
      <c r="CE3" s="7">
        <v>0.43333333333333329</v>
      </c>
      <c r="CG3" s="7"/>
      <c r="CH3" t="s">
        <v>11</v>
      </c>
      <c r="CI3" s="7">
        <v>0.5666666666666671</v>
      </c>
      <c r="CJ3" s="8" t="s">
        <v>12</v>
      </c>
      <c r="CK3" s="9">
        <f>CI3+CI4</f>
        <v>1.0000000000000004</v>
      </c>
    </row>
    <row r="4" spans="1:89" x14ac:dyDescent="0.25">
      <c r="A4" s="1"/>
      <c r="B4" s="10"/>
      <c r="C4" s="4">
        <v>3</v>
      </c>
      <c r="D4" s="5" t="s">
        <v>13</v>
      </c>
      <c r="E4" t="s">
        <v>14</v>
      </c>
      <c r="F4">
        <v>35</v>
      </c>
      <c r="G4" s="6" t="e">
        <f t="shared" ref="G4:G24" si="0">F4/F$26</f>
        <v>#DIV/0!</v>
      </c>
      <c r="J4" t="s">
        <v>14</v>
      </c>
      <c r="K4" s="7">
        <v>0.12962962962962962</v>
      </c>
      <c r="N4" t="s">
        <v>14</v>
      </c>
      <c r="O4" s="7">
        <v>0.12962962962962962</v>
      </c>
      <c r="R4" t="s">
        <v>14</v>
      </c>
      <c r="S4" s="7">
        <v>0.12962962962962962</v>
      </c>
      <c r="V4" t="s">
        <v>14</v>
      </c>
      <c r="W4" s="7">
        <v>0.12962962962962962</v>
      </c>
      <c r="Z4" t="s">
        <v>14</v>
      </c>
      <c r="AA4" s="7">
        <v>0.12962962962962962</v>
      </c>
      <c r="AD4" t="s">
        <v>14</v>
      </c>
      <c r="AE4" s="7">
        <v>0.12962962962962962</v>
      </c>
      <c r="AH4" t="s">
        <v>14</v>
      </c>
      <c r="AI4" s="7">
        <v>0.12962962962962962</v>
      </c>
      <c r="AL4" t="s">
        <v>14</v>
      </c>
      <c r="AM4" s="7">
        <v>0.12962962962962962</v>
      </c>
      <c r="AO4" s="7"/>
      <c r="AP4" t="s">
        <v>14</v>
      </c>
      <c r="AQ4" s="7">
        <v>0.12962962962963001</v>
      </c>
      <c r="AS4" s="7"/>
      <c r="AT4" t="s">
        <v>14</v>
      </c>
      <c r="AU4" s="7">
        <v>0.12962962962963001</v>
      </c>
      <c r="AW4" s="7"/>
      <c r="AX4" t="s">
        <v>14</v>
      </c>
      <c r="AY4" s="7">
        <v>0.12962962962963001</v>
      </c>
      <c r="BA4" s="7"/>
      <c r="BB4" t="s">
        <v>14</v>
      </c>
      <c r="BC4" s="7">
        <v>0.12962962962963001</v>
      </c>
      <c r="BE4" s="7"/>
      <c r="BF4" t="s">
        <v>3</v>
      </c>
      <c r="BG4" s="7">
        <v>0.13703703703703704</v>
      </c>
      <c r="BI4" s="7"/>
      <c r="BJ4" t="s">
        <v>4</v>
      </c>
      <c r="BK4" s="7">
        <v>0.14444444444444443</v>
      </c>
      <c r="BM4" s="7"/>
      <c r="BN4" t="s">
        <v>5</v>
      </c>
      <c r="BO4" s="7">
        <v>0.15555555555555556</v>
      </c>
      <c r="BQ4" s="7"/>
      <c r="BR4" t="s">
        <v>6</v>
      </c>
      <c r="BS4" s="7">
        <v>0.18518518518518517</v>
      </c>
      <c r="BU4" s="7"/>
      <c r="BV4" t="s">
        <v>7</v>
      </c>
      <c r="BW4" s="7">
        <v>0.24814814814814812</v>
      </c>
      <c r="BY4" s="7"/>
      <c r="BZ4" t="s">
        <v>8</v>
      </c>
      <c r="CA4" s="7">
        <v>0.26666666666666705</v>
      </c>
      <c r="CC4" s="7"/>
      <c r="CD4" t="s">
        <v>9</v>
      </c>
      <c r="CE4" s="7">
        <v>0.3</v>
      </c>
      <c r="CF4" s="8" t="s">
        <v>11</v>
      </c>
      <c r="CG4" s="9">
        <f>CE4+CE5</f>
        <v>0.5666666666666671</v>
      </c>
      <c r="CH4" t="s">
        <v>10</v>
      </c>
      <c r="CI4" s="7">
        <v>0.43333333333333329</v>
      </c>
    </row>
    <row r="5" spans="1:89" x14ac:dyDescent="0.25">
      <c r="A5" s="1"/>
      <c r="B5" s="10"/>
      <c r="C5" s="4">
        <v>3</v>
      </c>
      <c r="D5" s="5">
        <v>111</v>
      </c>
      <c r="E5" t="s">
        <v>15</v>
      </c>
      <c r="F5">
        <v>24</v>
      </c>
      <c r="G5" s="6" t="e">
        <f t="shared" si="0"/>
        <v>#DIV/0!</v>
      </c>
      <c r="J5" t="s">
        <v>15</v>
      </c>
      <c r="K5" s="7">
        <v>8.8888888888888892E-2</v>
      </c>
      <c r="N5" t="s">
        <v>15</v>
      </c>
      <c r="O5" s="7">
        <v>8.8888888888888892E-2</v>
      </c>
      <c r="R5" t="s">
        <v>15</v>
      </c>
      <c r="S5" s="7">
        <v>8.8888888888888892E-2</v>
      </c>
      <c r="V5" t="s">
        <v>15</v>
      </c>
      <c r="W5" s="7">
        <v>8.8888888888888892E-2</v>
      </c>
      <c r="Z5" t="s">
        <v>15</v>
      </c>
      <c r="AA5" s="7">
        <v>8.8888888888888892E-2</v>
      </c>
      <c r="AD5" t="s">
        <v>15</v>
      </c>
      <c r="AE5" s="7">
        <v>8.8888888888888892E-2</v>
      </c>
      <c r="AH5" t="s">
        <v>15</v>
      </c>
      <c r="AI5" s="7">
        <v>8.8888888888888892E-2</v>
      </c>
      <c r="AL5" t="s">
        <v>15</v>
      </c>
      <c r="AM5" s="7">
        <v>8.8888888888888892E-2</v>
      </c>
      <c r="AO5" s="7"/>
      <c r="AP5" t="s">
        <v>15</v>
      </c>
      <c r="AQ5" s="7">
        <v>8.8888888888888892E-2</v>
      </c>
      <c r="AS5" s="7"/>
      <c r="AT5" t="s">
        <v>16</v>
      </c>
      <c r="AU5" s="7">
        <v>9.6296296296296297E-2</v>
      </c>
      <c r="AW5" s="7"/>
      <c r="AX5" t="s">
        <v>17</v>
      </c>
      <c r="AY5" s="7">
        <v>0.12222222222222222</v>
      </c>
      <c r="BA5" s="7"/>
      <c r="BB5" t="s">
        <v>18</v>
      </c>
      <c r="BC5" s="7">
        <v>0.12592592592592591</v>
      </c>
      <c r="BE5" s="7"/>
      <c r="BF5" t="s">
        <v>14</v>
      </c>
      <c r="BG5" s="7">
        <v>0.12962962962963001</v>
      </c>
      <c r="BI5" s="7"/>
      <c r="BJ5" t="s">
        <v>3</v>
      </c>
      <c r="BK5" s="7">
        <v>0.13703703703703704</v>
      </c>
      <c r="BM5" s="7"/>
      <c r="BN5" t="s">
        <v>4</v>
      </c>
      <c r="BO5" s="7">
        <v>0.14444444444444443</v>
      </c>
      <c r="BQ5" s="7"/>
      <c r="BR5" t="s">
        <v>5</v>
      </c>
      <c r="BS5" s="7">
        <v>0.15555555555555556</v>
      </c>
      <c r="BU5" s="7"/>
      <c r="BV5" t="s">
        <v>6</v>
      </c>
      <c r="BW5" s="7">
        <v>0.18518518518518517</v>
      </c>
      <c r="BY5" s="7"/>
      <c r="BZ5" t="s">
        <v>7</v>
      </c>
      <c r="CA5" s="7">
        <v>0.24814814814814812</v>
      </c>
      <c r="CB5" s="8" t="s">
        <v>10</v>
      </c>
      <c r="CC5" s="9">
        <f>CA5+CA6</f>
        <v>0.43333333333333329</v>
      </c>
      <c r="CD5" t="s">
        <v>8</v>
      </c>
      <c r="CE5" s="7">
        <v>0.26666666666666705</v>
      </c>
      <c r="CG5" s="7"/>
      <c r="CI5" s="7"/>
    </row>
    <row r="6" spans="1:89" x14ac:dyDescent="0.25">
      <c r="A6" s="1"/>
      <c r="B6" s="10"/>
      <c r="C6" s="4">
        <v>4</v>
      </c>
      <c r="D6" s="5" t="s">
        <v>19</v>
      </c>
      <c r="E6" t="s">
        <v>20</v>
      </c>
      <c r="F6">
        <v>21</v>
      </c>
      <c r="G6" s="6" t="e">
        <f t="shared" si="0"/>
        <v>#DIV/0!</v>
      </c>
      <c r="J6" t="s">
        <v>20</v>
      </c>
      <c r="K6" s="7">
        <v>7.7777777777777779E-2</v>
      </c>
      <c r="N6" t="s">
        <v>20</v>
      </c>
      <c r="O6" s="7">
        <v>7.7777777777777779E-2</v>
      </c>
      <c r="R6" t="s">
        <v>20</v>
      </c>
      <c r="S6" s="7">
        <v>7.7777777777777779E-2</v>
      </c>
      <c r="V6" t="s">
        <v>20</v>
      </c>
      <c r="W6" s="7">
        <v>7.7777777777777779E-2</v>
      </c>
      <c r="Z6" t="s">
        <v>20</v>
      </c>
      <c r="AA6" s="7">
        <v>7.7777777777777779E-2</v>
      </c>
      <c r="AD6" t="s">
        <v>20</v>
      </c>
      <c r="AE6" s="7">
        <v>7.7777777777777779E-2</v>
      </c>
      <c r="AH6" t="s">
        <v>20</v>
      </c>
      <c r="AI6" s="7">
        <v>7.7777777777777779E-2</v>
      </c>
      <c r="AL6" t="s">
        <v>20</v>
      </c>
      <c r="AM6" s="7">
        <v>7.7777777777777779E-2</v>
      </c>
      <c r="AO6" s="7"/>
      <c r="AP6" t="s">
        <v>20</v>
      </c>
      <c r="AQ6" s="7">
        <v>7.7777777777777779E-2</v>
      </c>
      <c r="AS6" s="7"/>
      <c r="AT6" t="s">
        <v>15</v>
      </c>
      <c r="AU6" s="7">
        <v>8.8888888888888892E-2</v>
      </c>
      <c r="AW6" s="7"/>
      <c r="AX6" t="s">
        <v>16</v>
      </c>
      <c r="AY6" s="7">
        <v>9.6296296296296297E-2</v>
      </c>
      <c r="BA6" s="7"/>
      <c r="BB6" t="s">
        <v>17</v>
      </c>
      <c r="BC6" s="7">
        <v>0.12222222222222222</v>
      </c>
      <c r="BE6" s="7"/>
      <c r="BF6" t="s">
        <v>18</v>
      </c>
      <c r="BG6" s="7">
        <v>0.12592592592592591</v>
      </c>
      <c r="BI6" s="7"/>
      <c r="BJ6" t="s">
        <v>14</v>
      </c>
      <c r="BK6" s="7">
        <v>0.12962962962963001</v>
      </c>
      <c r="BM6" s="7"/>
      <c r="BN6" t="s">
        <v>3</v>
      </c>
      <c r="BO6" s="7">
        <v>0.13703703703703704</v>
      </c>
      <c r="BQ6" s="7"/>
      <c r="BR6" t="s">
        <v>4</v>
      </c>
      <c r="BS6" s="7">
        <v>0.14444444444444443</v>
      </c>
      <c r="BU6" s="7"/>
      <c r="BV6" t="s">
        <v>5</v>
      </c>
      <c r="BW6" s="7">
        <v>0.15555555555555556</v>
      </c>
      <c r="BX6" s="8" t="s">
        <v>9</v>
      </c>
      <c r="BY6" s="9">
        <f>BW6+BW7</f>
        <v>0.3</v>
      </c>
      <c r="BZ6" t="s">
        <v>6</v>
      </c>
      <c r="CA6" s="7">
        <v>0.18518518518518517</v>
      </c>
      <c r="CC6" s="7"/>
      <c r="CE6" s="7"/>
      <c r="CG6" s="7"/>
      <c r="CI6" s="7"/>
    </row>
    <row r="7" spans="1:89" x14ac:dyDescent="0.25">
      <c r="A7" s="1"/>
      <c r="B7" s="10"/>
      <c r="C7" s="4">
        <v>4</v>
      </c>
      <c r="D7" s="5" t="s">
        <v>21</v>
      </c>
      <c r="E7" t="s">
        <v>22</v>
      </c>
      <c r="F7">
        <v>19</v>
      </c>
      <c r="G7" s="6" t="e">
        <f t="shared" si="0"/>
        <v>#DIV/0!</v>
      </c>
      <c r="J7" t="s">
        <v>22</v>
      </c>
      <c r="K7" s="7">
        <v>7.0370370370370375E-2</v>
      </c>
      <c r="N7" t="s">
        <v>22</v>
      </c>
      <c r="O7" s="7">
        <v>7.0370370370370375E-2</v>
      </c>
      <c r="R7" t="s">
        <v>22</v>
      </c>
      <c r="S7" s="7">
        <v>7.0370370370370375E-2</v>
      </c>
      <c r="V7" t="s">
        <v>22</v>
      </c>
      <c r="W7" s="7">
        <v>7.0370370370370375E-2</v>
      </c>
      <c r="Z7" t="s">
        <v>22</v>
      </c>
      <c r="AA7" s="7">
        <v>7.0370370370370375E-2</v>
      </c>
      <c r="AD7" t="s">
        <v>22</v>
      </c>
      <c r="AE7" s="7">
        <v>7.0370370370370375E-2</v>
      </c>
      <c r="AH7" t="s">
        <v>22</v>
      </c>
      <c r="AI7" s="7">
        <v>7.0370370370370375E-2</v>
      </c>
      <c r="AL7" t="s">
        <v>23</v>
      </c>
      <c r="AM7" s="7">
        <v>7.407407407407407E-2</v>
      </c>
      <c r="AO7" s="7"/>
      <c r="AP7" t="s">
        <v>24</v>
      </c>
      <c r="AQ7" s="7">
        <v>7.7777777777777779E-2</v>
      </c>
      <c r="AS7" s="7"/>
      <c r="AT7" t="s">
        <v>20</v>
      </c>
      <c r="AU7" s="7">
        <v>7.7777777777777779E-2</v>
      </c>
      <c r="AW7" s="7"/>
      <c r="AX7" t="s">
        <v>15</v>
      </c>
      <c r="AY7" s="7">
        <v>8.8888888888888892E-2</v>
      </c>
      <c r="BA7" s="7"/>
      <c r="BB7" t="s">
        <v>16</v>
      </c>
      <c r="BC7" s="7">
        <v>9.6296296296296297E-2</v>
      </c>
      <c r="BE7" s="7"/>
      <c r="BF7" t="s">
        <v>17</v>
      </c>
      <c r="BG7" s="7">
        <v>0.12222222222222222</v>
      </c>
      <c r="BI7" s="7"/>
      <c r="BJ7" t="s">
        <v>18</v>
      </c>
      <c r="BK7" s="7">
        <v>0.12592592592592591</v>
      </c>
      <c r="BM7" s="7"/>
      <c r="BN7" t="s">
        <v>14</v>
      </c>
      <c r="BO7" s="7">
        <v>0.12962962962963001</v>
      </c>
      <c r="BQ7" s="7"/>
      <c r="BR7" t="s">
        <v>3</v>
      </c>
      <c r="BS7" s="7">
        <v>0.13703703703703704</v>
      </c>
      <c r="BT7" s="8" t="s">
        <v>8</v>
      </c>
      <c r="BU7" s="9">
        <f>BS7+BS8</f>
        <v>0.26666666666666705</v>
      </c>
      <c r="BV7" t="s">
        <v>4</v>
      </c>
      <c r="BW7" s="7">
        <v>0.14444444444444443</v>
      </c>
      <c r="BY7" s="7"/>
      <c r="CA7" s="7"/>
      <c r="CC7" s="7"/>
      <c r="CE7" s="7"/>
      <c r="CG7" s="7"/>
      <c r="CI7" s="7"/>
    </row>
    <row r="8" spans="1:89" x14ac:dyDescent="0.25">
      <c r="A8" s="1"/>
      <c r="B8" s="10"/>
      <c r="C8" s="4">
        <v>4</v>
      </c>
      <c r="D8" s="5" t="s">
        <v>25</v>
      </c>
      <c r="E8" t="s">
        <v>26</v>
      </c>
      <c r="F8">
        <v>17</v>
      </c>
      <c r="G8" s="6" t="e">
        <f t="shared" si="0"/>
        <v>#DIV/0!</v>
      </c>
      <c r="J8" t="s">
        <v>26</v>
      </c>
      <c r="K8" s="7">
        <v>6.2962962962962957E-2</v>
      </c>
      <c r="N8" t="s">
        <v>26</v>
      </c>
      <c r="O8" s="7">
        <v>6.2962962962962957E-2</v>
      </c>
      <c r="R8" t="s">
        <v>26</v>
      </c>
      <c r="S8" s="7">
        <v>6.2962962962962957E-2</v>
      </c>
      <c r="V8" t="s">
        <v>26</v>
      </c>
      <c r="W8" s="7">
        <v>6.2962962962962957E-2</v>
      </c>
      <c r="Z8" t="s">
        <v>26</v>
      </c>
      <c r="AA8" s="7">
        <v>6.2962962962962957E-2</v>
      </c>
      <c r="AD8" t="s">
        <v>26</v>
      </c>
      <c r="AE8" s="7">
        <v>6.2962962962962957E-2</v>
      </c>
      <c r="AH8" t="s">
        <v>26</v>
      </c>
      <c r="AI8" s="7">
        <v>6.2962962962962957E-2</v>
      </c>
      <c r="AL8" t="s">
        <v>22</v>
      </c>
      <c r="AM8" s="7">
        <v>7.0370370370370375E-2</v>
      </c>
      <c r="AO8" s="7"/>
      <c r="AP8" t="s">
        <v>23</v>
      </c>
      <c r="AQ8" s="7">
        <v>7.407407407407407E-2</v>
      </c>
      <c r="AS8" s="7"/>
      <c r="AT8" t="s">
        <v>24</v>
      </c>
      <c r="AU8" s="7">
        <v>7.7777777777777779E-2</v>
      </c>
      <c r="AW8" s="7"/>
      <c r="AX8" t="s">
        <v>20</v>
      </c>
      <c r="AY8" s="7">
        <v>7.7777777777777779E-2</v>
      </c>
      <c r="BA8" s="7"/>
      <c r="BB8" t="s">
        <v>15</v>
      </c>
      <c r="BC8" s="7">
        <v>8.8888888888888892E-2</v>
      </c>
      <c r="BE8" s="7"/>
      <c r="BF8" t="s">
        <v>16</v>
      </c>
      <c r="BG8" s="7">
        <v>9.6296296296296297E-2</v>
      </c>
      <c r="BI8" s="7"/>
      <c r="BJ8" t="s">
        <v>17</v>
      </c>
      <c r="BK8" s="7">
        <v>0.12222222222222222</v>
      </c>
      <c r="BM8" s="7"/>
      <c r="BN8" t="s">
        <v>18</v>
      </c>
      <c r="BO8" s="7">
        <v>0.12592592592592591</v>
      </c>
      <c r="BP8" s="8" t="s">
        <v>7</v>
      </c>
      <c r="BQ8" s="9">
        <f>BO8+BO9</f>
        <v>0.24814814814814812</v>
      </c>
      <c r="BR8" t="s">
        <v>14</v>
      </c>
      <c r="BS8" s="7">
        <v>0.12962962962963001</v>
      </c>
      <c r="BU8" s="7"/>
      <c r="BW8" s="7"/>
      <c r="BY8" s="7"/>
      <c r="CA8" s="7"/>
      <c r="CC8" s="7"/>
      <c r="CE8" s="7"/>
      <c r="CG8" s="7"/>
      <c r="CI8" s="7"/>
    </row>
    <row r="9" spans="1:89" x14ac:dyDescent="0.25">
      <c r="A9" s="1"/>
      <c r="B9" s="10"/>
      <c r="C9" s="4">
        <v>4</v>
      </c>
      <c r="D9" s="5" t="s">
        <v>27</v>
      </c>
      <c r="E9" t="s">
        <v>28</v>
      </c>
      <c r="F9">
        <v>17</v>
      </c>
      <c r="G9" s="6" t="e">
        <f t="shared" si="0"/>
        <v>#DIV/0!</v>
      </c>
      <c r="J9" t="s">
        <v>28</v>
      </c>
      <c r="K9" s="7">
        <v>6.2962962962962957E-2</v>
      </c>
      <c r="N9" t="s">
        <v>28</v>
      </c>
      <c r="O9" s="7">
        <v>6.2962962962962957E-2</v>
      </c>
      <c r="R9" t="s">
        <v>28</v>
      </c>
      <c r="S9" s="7">
        <v>6.2962962962962957E-2</v>
      </c>
      <c r="V9" t="s">
        <v>28</v>
      </c>
      <c r="W9" s="7">
        <v>6.2962962962962957E-2</v>
      </c>
      <c r="Z9" t="s">
        <v>28</v>
      </c>
      <c r="AA9" s="7">
        <v>6.2962962962962957E-2</v>
      </c>
      <c r="AD9" t="s">
        <v>28</v>
      </c>
      <c r="AE9" s="7">
        <v>6.2962962962962957E-2</v>
      </c>
      <c r="AH9" t="s">
        <v>28</v>
      </c>
      <c r="AI9" s="7">
        <v>6.2962962962962957E-2</v>
      </c>
      <c r="AL9" t="s">
        <v>26</v>
      </c>
      <c r="AM9" s="7">
        <v>6.2962962962962957E-2</v>
      </c>
      <c r="AO9" s="7"/>
      <c r="AP9" t="s">
        <v>22</v>
      </c>
      <c r="AQ9" s="7">
        <v>7.0370370370370375E-2</v>
      </c>
      <c r="AS9" s="7"/>
      <c r="AT9" t="s">
        <v>23</v>
      </c>
      <c r="AU9" s="7">
        <v>7.407407407407407E-2</v>
      </c>
      <c r="AW9" s="7"/>
      <c r="AX9" t="s">
        <v>24</v>
      </c>
      <c r="AY9" s="7">
        <v>7.7777777777777779E-2</v>
      </c>
      <c r="BA9" s="7"/>
      <c r="BB9" t="s">
        <v>20</v>
      </c>
      <c r="BC9" s="7">
        <v>7.7777777777777779E-2</v>
      </c>
      <c r="BE9" s="7"/>
      <c r="BF9" t="s">
        <v>15</v>
      </c>
      <c r="BG9" s="7">
        <v>8.8888888888888892E-2</v>
      </c>
      <c r="BI9" s="7"/>
      <c r="BJ9" t="s">
        <v>16</v>
      </c>
      <c r="BK9" s="7">
        <v>9.6296296296296297E-2</v>
      </c>
      <c r="BL9" s="8" t="s">
        <v>6</v>
      </c>
      <c r="BM9" s="9">
        <f>BK9+BK10</f>
        <v>0.18518518518518517</v>
      </c>
      <c r="BN9" t="s">
        <v>17</v>
      </c>
      <c r="BO9" s="7">
        <v>0.12222222222222222</v>
      </c>
      <c r="BQ9" s="7"/>
      <c r="BS9" s="7"/>
      <c r="BU9" s="7"/>
      <c r="BW9" s="7"/>
      <c r="BY9" s="7"/>
      <c r="CA9" s="7"/>
      <c r="CC9" s="7"/>
      <c r="CE9" s="7"/>
      <c r="CG9" s="7"/>
      <c r="CI9" s="7"/>
    </row>
    <row r="10" spans="1:89" x14ac:dyDescent="0.25">
      <c r="A10" s="1"/>
      <c r="C10" s="4">
        <v>4</v>
      </c>
      <c r="D10" s="5" t="s">
        <v>29</v>
      </c>
      <c r="E10" t="s">
        <v>30</v>
      </c>
      <c r="F10">
        <v>17</v>
      </c>
      <c r="G10" s="6" t="e">
        <f t="shared" si="0"/>
        <v>#DIV/0!</v>
      </c>
      <c r="J10" t="s">
        <v>30</v>
      </c>
      <c r="K10" s="7">
        <v>6.2962962962962957E-2</v>
      </c>
      <c r="N10" t="s">
        <v>30</v>
      </c>
      <c r="O10" s="7">
        <v>6.2962962962962957E-2</v>
      </c>
      <c r="R10" t="s">
        <v>30</v>
      </c>
      <c r="S10" s="7">
        <v>6.2962962962962957E-2</v>
      </c>
      <c r="V10" t="s">
        <v>30</v>
      </c>
      <c r="W10" s="7">
        <v>6.2962962962962957E-2</v>
      </c>
      <c r="Z10" t="s">
        <v>30</v>
      </c>
      <c r="AA10" s="7">
        <v>6.2962962962962957E-2</v>
      </c>
      <c r="AD10" t="s">
        <v>30</v>
      </c>
      <c r="AE10" s="7">
        <v>6.2962962962962957E-2</v>
      </c>
      <c r="AH10" t="s">
        <v>30</v>
      </c>
      <c r="AI10" s="7">
        <v>6.2962962962962957E-2</v>
      </c>
      <c r="AL10" t="s">
        <v>28</v>
      </c>
      <c r="AM10" s="7">
        <v>6.2962962962962957E-2</v>
      </c>
      <c r="AO10" s="7"/>
      <c r="AP10" t="s">
        <v>26</v>
      </c>
      <c r="AQ10" s="7">
        <v>6.2962962962962957E-2</v>
      </c>
      <c r="AS10" s="7"/>
      <c r="AT10" t="s">
        <v>22</v>
      </c>
      <c r="AU10" s="7">
        <v>7.0370370370370375E-2</v>
      </c>
      <c r="AW10" s="7"/>
      <c r="AX10" t="s">
        <v>23</v>
      </c>
      <c r="AY10" s="7">
        <v>7.407407407407407E-2</v>
      </c>
      <c r="BA10" s="7"/>
      <c r="BB10" t="s">
        <v>24</v>
      </c>
      <c r="BC10" s="7">
        <v>7.7777777777777779E-2</v>
      </c>
      <c r="BE10" s="7"/>
      <c r="BF10" t="s">
        <v>20</v>
      </c>
      <c r="BG10" s="7">
        <v>7.7777777777777779E-2</v>
      </c>
      <c r="BH10" s="8" t="s">
        <v>5</v>
      </c>
      <c r="BI10" s="9">
        <f>BG10+BG11</f>
        <v>0.15555555555555556</v>
      </c>
      <c r="BJ10" t="s">
        <v>15</v>
      </c>
      <c r="BK10" s="7">
        <v>8.8888888888888892E-2</v>
      </c>
      <c r="BM10" s="7"/>
      <c r="BO10" s="7"/>
      <c r="BQ10" s="7"/>
      <c r="BS10" s="7"/>
      <c r="BU10" s="7"/>
      <c r="BW10" s="7"/>
      <c r="BY10" s="7"/>
      <c r="CA10" s="7"/>
      <c r="CC10" s="7"/>
      <c r="CE10" s="7"/>
      <c r="CG10" s="7"/>
      <c r="CI10" s="7"/>
    </row>
    <row r="11" spans="1:89" x14ac:dyDescent="0.25">
      <c r="A11" s="1"/>
      <c r="C11" s="4">
        <v>5</v>
      </c>
      <c r="D11" s="5" t="s">
        <v>31</v>
      </c>
      <c r="E11" t="s">
        <v>32</v>
      </c>
      <c r="F11">
        <v>11</v>
      </c>
      <c r="G11" s="6" t="e">
        <f t="shared" si="0"/>
        <v>#DIV/0!</v>
      </c>
      <c r="J11" t="s">
        <v>32</v>
      </c>
      <c r="K11" s="7">
        <v>4.0740740740740744E-2</v>
      </c>
      <c r="N11" t="s">
        <v>32</v>
      </c>
      <c r="O11" s="7">
        <v>4.0740740740740744E-2</v>
      </c>
      <c r="R11" t="s">
        <v>32</v>
      </c>
      <c r="S11" s="7">
        <v>4.0740740740740744E-2</v>
      </c>
      <c r="V11" t="s">
        <v>32</v>
      </c>
      <c r="W11" s="7">
        <v>4.0740740740740744E-2</v>
      </c>
      <c r="Z11" t="s">
        <v>33</v>
      </c>
      <c r="AA11" s="7">
        <v>4.4444444444444446E-2</v>
      </c>
      <c r="AD11" t="s">
        <v>34</v>
      </c>
      <c r="AE11">
        <v>5.185185185185185E-2</v>
      </c>
      <c r="AH11" t="s">
        <v>35</v>
      </c>
      <c r="AI11">
        <v>5.9259259259259262E-2</v>
      </c>
      <c r="AL11" t="s">
        <v>30</v>
      </c>
      <c r="AM11" s="7">
        <v>6.2962962962962957E-2</v>
      </c>
      <c r="AO11" s="7"/>
      <c r="AP11" t="s">
        <v>28</v>
      </c>
      <c r="AQ11" s="7">
        <v>6.2962962962962957E-2</v>
      </c>
      <c r="AS11" s="7"/>
      <c r="AT11" t="s">
        <v>26</v>
      </c>
      <c r="AU11" s="7">
        <v>6.2962962962962957E-2</v>
      </c>
      <c r="AW11" s="7"/>
      <c r="AX11" t="s">
        <v>22</v>
      </c>
      <c r="AY11" s="7">
        <v>7.0370370370370375E-2</v>
      </c>
      <c r="BA11" s="7"/>
      <c r="BB11" t="s">
        <v>23</v>
      </c>
      <c r="BC11" s="7">
        <v>7.407407407407407E-2</v>
      </c>
      <c r="BD11" s="8" t="s">
        <v>4</v>
      </c>
      <c r="BE11" s="9">
        <f>BC11+BC12</f>
        <v>0.14444444444444443</v>
      </c>
      <c r="BF11" t="s">
        <v>24</v>
      </c>
      <c r="BG11" s="7">
        <v>7.7777777777777779E-2</v>
      </c>
      <c r="BI11" s="7"/>
      <c r="BK11" s="7"/>
      <c r="BM11" s="7"/>
      <c r="BO11" s="7"/>
      <c r="BQ11" s="7"/>
      <c r="BS11" s="7"/>
      <c r="BU11" s="7"/>
      <c r="BW11" s="7"/>
      <c r="BY11" s="7"/>
      <c r="CA11" s="7"/>
      <c r="CC11" s="7"/>
      <c r="CE11" s="7"/>
      <c r="CG11" s="7"/>
      <c r="CI11" s="7"/>
    </row>
    <row r="12" spans="1:89" x14ac:dyDescent="0.25">
      <c r="A12" s="1"/>
      <c r="C12" s="4">
        <v>5</v>
      </c>
      <c r="D12" s="5" t="s">
        <v>36</v>
      </c>
      <c r="E12" t="s">
        <v>37</v>
      </c>
      <c r="F12">
        <v>10</v>
      </c>
      <c r="G12" s="6" t="e">
        <f t="shared" si="0"/>
        <v>#DIV/0!</v>
      </c>
      <c r="J12" t="s">
        <v>37</v>
      </c>
      <c r="K12" s="7">
        <v>3.7037037037037035E-2</v>
      </c>
      <c r="N12" t="s">
        <v>37</v>
      </c>
      <c r="O12" s="7">
        <v>3.7037037037037035E-2</v>
      </c>
      <c r="R12" t="s">
        <v>37</v>
      </c>
      <c r="S12" s="7">
        <v>3.7037037037037035E-2</v>
      </c>
      <c r="V12" t="s">
        <v>37</v>
      </c>
      <c r="W12" s="7">
        <v>3.7037037037037035E-2</v>
      </c>
      <c r="Z12" t="s">
        <v>32</v>
      </c>
      <c r="AA12" s="7">
        <v>4.0740740740740744E-2</v>
      </c>
      <c r="AD12" t="s">
        <v>33</v>
      </c>
      <c r="AE12" s="7">
        <v>4.4444444444444446E-2</v>
      </c>
      <c r="AH12" t="s">
        <v>34</v>
      </c>
      <c r="AI12">
        <v>5.185185185185185E-2</v>
      </c>
      <c r="AL12" t="s">
        <v>35</v>
      </c>
      <c r="AM12">
        <v>5.9259259259259262E-2</v>
      </c>
      <c r="AP12" t="s">
        <v>30</v>
      </c>
      <c r="AQ12" s="7">
        <v>6.2962962962962957E-2</v>
      </c>
      <c r="AT12" t="s">
        <v>28</v>
      </c>
      <c r="AU12" s="7">
        <v>6.2962962962962957E-2</v>
      </c>
      <c r="AX12" t="s">
        <v>26</v>
      </c>
      <c r="AY12" s="7">
        <v>6.2962962962962957E-2</v>
      </c>
      <c r="AZ12" s="8" t="s">
        <v>18</v>
      </c>
      <c r="BA12" s="9">
        <f>AY12+AY13</f>
        <v>0.12592592592592591</v>
      </c>
      <c r="BB12" t="s">
        <v>22</v>
      </c>
      <c r="BC12" s="7">
        <v>7.0370370370370375E-2</v>
      </c>
    </row>
    <row r="13" spans="1:89" x14ac:dyDescent="0.25">
      <c r="A13" s="1"/>
      <c r="C13" s="4">
        <v>5</v>
      </c>
      <c r="D13" s="5" t="s">
        <v>38</v>
      </c>
      <c r="E13" t="s">
        <v>39</v>
      </c>
      <c r="F13">
        <v>10</v>
      </c>
      <c r="G13" s="6" t="e">
        <f t="shared" si="0"/>
        <v>#DIV/0!</v>
      </c>
      <c r="J13" t="s">
        <v>39</v>
      </c>
      <c r="K13" s="7">
        <v>3.7037037037037035E-2</v>
      </c>
      <c r="N13" t="s">
        <v>39</v>
      </c>
      <c r="O13" s="7">
        <v>3.7037037037037035E-2</v>
      </c>
      <c r="R13" t="s">
        <v>39</v>
      </c>
      <c r="S13" s="7">
        <v>3.7037037037037035E-2</v>
      </c>
      <c r="V13" t="s">
        <v>39</v>
      </c>
      <c r="W13" s="7">
        <v>3.7037037037037035E-2</v>
      </c>
      <c r="Z13" t="s">
        <v>37</v>
      </c>
      <c r="AA13" s="7">
        <v>3.7037037037037035E-2</v>
      </c>
      <c r="AD13" t="s">
        <v>32</v>
      </c>
      <c r="AE13" s="7">
        <v>4.0740740740740744E-2</v>
      </c>
      <c r="AH13" t="s">
        <v>33</v>
      </c>
      <c r="AI13" s="7">
        <v>4.4444444444444446E-2</v>
      </c>
      <c r="AL13" t="s">
        <v>34</v>
      </c>
      <c r="AM13">
        <v>5.185185185185185E-2</v>
      </c>
      <c r="AP13" t="s">
        <v>35</v>
      </c>
      <c r="AQ13">
        <v>5.9259259259259262E-2</v>
      </c>
      <c r="AT13" t="s">
        <v>30</v>
      </c>
      <c r="AU13" s="7">
        <v>6.2962962962962957E-2</v>
      </c>
      <c r="AV13" s="8" t="s">
        <v>17</v>
      </c>
      <c r="AW13" s="9">
        <f>AU13+AU14</f>
        <v>0.12222222222222222</v>
      </c>
      <c r="AX13" t="s">
        <v>28</v>
      </c>
      <c r="AY13" s="7">
        <v>6.2962962962962957E-2</v>
      </c>
      <c r="BR13" t="s">
        <v>6</v>
      </c>
      <c r="BS13" s="7">
        <f>BK9-BK10</f>
        <v>7.4074074074074042E-3</v>
      </c>
      <c r="CG13" t="s">
        <v>12</v>
      </c>
      <c r="CH13" s="7">
        <f>CI3-CI4</f>
        <v>0.1333333333333338</v>
      </c>
    </row>
    <row r="14" spans="1:89" x14ac:dyDescent="0.25">
      <c r="A14" s="1"/>
      <c r="C14" s="4">
        <v>5</v>
      </c>
      <c r="D14" s="5" t="s">
        <v>40</v>
      </c>
      <c r="E14" t="s">
        <v>41</v>
      </c>
      <c r="F14">
        <v>10</v>
      </c>
      <c r="G14" s="6" t="e">
        <f t="shared" si="0"/>
        <v>#DIV/0!</v>
      </c>
      <c r="J14" t="s">
        <v>41</v>
      </c>
      <c r="K14" s="7">
        <v>3.7037037037037035E-2</v>
      </c>
      <c r="N14" t="s">
        <v>41</v>
      </c>
      <c r="O14" s="7">
        <v>3.7037037037037035E-2</v>
      </c>
      <c r="R14" t="s">
        <v>41</v>
      </c>
      <c r="S14" s="7">
        <v>3.7037037037037035E-2</v>
      </c>
      <c r="V14" t="s">
        <v>41</v>
      </c>
      <c r="W14" s="7">
        <v>3.7037037037037035E-2</v>
      </c>
      <c r="Z14" t="s">
        <v>39</v>
      </c>
      <c r="AA14" s="7">
        <v>3.7037037037037035E-2</v>
      </c>
      <c r="AD14" t="s">
        <v>37</v>
      </c>
      <c r="AE14" s="7">
        <v>3.7037037037037035E-2</v>
      </c>
      <c r="AH14" t="s">
        <v>32</v>
      </c>
      <c r="AI14" s="7">
        <v>4.0740740740740744E-2</v>
      </c>
      <c r="AL14" t="s">
        <v>33</v>
      </c>
      <c r="AM14" s="7">
        <v>4.4444444444444446E-2</v>
      </c>
      <c r="AO14" s="7"/>
      <c r="AP14" t="s">
        <v>34</v>
      </c>
      <c r="AQ14">
        <v>5.185185185185185E-2</v>
      </c>
      <c r="AR14" s="8" t="s">
        <v>16</v>
      </c>
      <c r="AS14" s="9">
        <f>AQ14+AQ15</f>
        <v>9.6296296296296297E-2</v>
      </c>
      <c r="AT14" t="s">
        <v>35</v>
      </c>
      <c r="AU14">
        <v>5.9259259259259262E-2</v>
      </c>
      <c r="AW14" s="7"/>
      <c r="AY14" s="7"/>
      <c r="BA14" s="7"/>
      <c r="BC14" s="7"/>
      <c r="BE14" s="7"/>
      <c r="BG14" s="7"/>
      <c r="BI14" s="7"/>
      <c r="BK14" s="7"/>
      <c r="BM14" s="7"/>
      <c r="BO14" s="7"/>
      <c r="BQ14" s="7"/>
      <c r="BR14" t="s">
        <v>7</v>
      </c>
      <c r="BS14" s="7">
        <f>BO8-BO9</f>
        <v>3.7037037037036952E-3</v>
      </c>
      <c r="BU14" s="7"/>
      <c r="BW14" s="7"/>
      <c r="BY14" s="7"/>
      <c r="CA14" s="7"/>
      <c r="CC14" s="7"/>
      <c r="CE14" s="7"/>
      <c r="CG14" s="7"/>
      <c r="CI14" s="7"/>
    </row>
    <row r="15" spans="1:89" x14ac:dyDescent="0.25">
      <c r="A15" s="1"/>
      <c r="C15" s="4">
        <v>5</v>
      </c>
      <c r="D15" s="5" t="s">
        <v>42</v>
      </c>
      <c r="E15" t="s">
        <v>43</v>
      </c>
      <c r="F15">
        <v>7</v>
      </c>
      <c r="G15" s="6" t="e">
        <f t="shared" si="0"/>
        <v>#DIV/0!</v>
      </c>
      <c r="J15" t="s">
        <v>43</v>
      </c>
      <c r="K15" s="7">
        <v>2.5925925925925925E-2</v>
      </c>
      <c r="N15" t="s">
        <v>43</v>
      </c>
      <c r="O15" s="7">
        <v>2.5925925925925925E-2</v>
      </c>
      <c r="R15" t="s">
        <v>43</v>
      </c>
      <c r="S15" s="7">
        <v>2.5925925925925925E-2</v>
      </c>
      <c r="V15" t="s">
        <v>44</v>
      </c>
      <c r="W15" s="7">
        <v>3.3333333333333333E-2</v>
      </c>
      <c r="Z15" t="s">
        <v>41</v>
      </c>
      <c r="AA15" s="7">
        <v>3.7037037037037035E-2</v>
      </c>
      <c r="AD15" t="s">
        <v>39</v>
      </c>
      <c r="AE15" s="7">
        <v>3.7037037037037035E-2</v>
      </c>
      <c r="AH15" t="s">
        <v>37</v>
      </c>
      <c r="AI15" s="7">
        <v>3.7037037037037035E-2</v>
      </c>
      <c r="AL15" t="s">
        <v>32</v>
      </c>
      <c r="AM15" s="7">
        <v>4.0740740740740744E-2</v>
      </c>
      <c r="AN15" s="8" t="s">
        <v>24</v>
      </c>
      <c r="AO15" s="9">
        <f>AM15+AM16</f>
        <v>7.7777777777777779E-2</v>
      </c>
      <c r="AP15" t="s">
        <v>33</v>
      </c>
      <c r="AQ15" s="7">
        <v>4.4444444444444446E-2</v>
      </c>
      <c r="AS15" s="7"/>
      <c r="AU15" s="7"/>
      <c r="AW15" s="7"/>
      <c r="AY15" s="7"/>
      <c r="BA15" s="7"/>
      <c r="BC15" s="7"/>
      <c r="BE15" s="7"/>
      <c r="BG15" s="7"/>
      <c r="BI15" s="7"/>
      <c r="BK15" s="7"/>
      <c r="BM15" s="7"/>
      <c r="BO15" s="7"/>
      <c r="BQ15" s="7"/>
      <c r="BR15" t="s">
        <v>8</v>
      </c>
      <c r="BS15" s="7">
        <f>BS7-BS8</f>
        <v>7.4074074074070295E-3</v>
      </c>
      <c r="BU15" s="7"/>
      <c r="BW15" s="7"/>
      <c r="BY15" s="7"/>
      <c r="CA15" s="7"/>
      <c r="CC15" s="7"/>
      <c r="CE15" s="7"/>
      <c r="CG15" s="7"/>
      <c r="CI15" s="7"/>
    </row>
    <row r="16" spans="1:89" x14ac:dyDescent="0.25">
      <c r="A16" s="1"/>
      <c r="C16" s="4">
        <v>5</v>
      </c>
      <c r="D16" s="5" t="s">
        <v>45</v>
      </c>
      <c r="E16" t="s">
        <v>46</v>
      </c>
      <c r="F16">
        <v>7</v>
      </c>
      <c r="G16" s="6" t="e">
        <f t="shared" si="0"/>
        <v>#DIV/0!</v>
      </c>
      <c r="J16" t="s">
        <v>46</v>
      </c>
      <c r="K16" s="7">
        <v>2.5925925925925925E-2</v>
      </c>
      <c r="N16" t="s">
        <v>46</v>
      </c>
      <c r="O16" s="7">
        <v>2.5925925925925925E-2</v>
      </c>
      <c r="R16" t="s">
        <v>46</v>
      </c>
      <c r="S16" s="7">
        <v>2.5925925925925925E-2</v>
      </c>
      <c r="V16" t="s">
        <v>43</v>
      </c>
      <c r="W16" s="7">
        <v>2.5925925925925925E-2</v>
      </c>
      <c r="Z16" t="s">
        <v>44</v>
      </c>
      <c r="AA16" s="7">
        <v>3.3333333333333333E-2</v>
      </c>
      <c r="AD16" t="s">
        <v>41</v>
      </c>
      <c r="AE16" s="7">
        <v>3.7037037037037035E-2</v>
      </c>
      <c r="AH16" t="s">
        <v>39</v>
      </c>
      <c r="AI16" s="7">
        <v>3.7037037037037035E-2</v>
      </c>
      <c r="AJ16" s="8" t="s">
        <v>23</v>
      </c>
      <c r="AK16" s="9">
        <f>AI16+AI17</f>
        <v>7.407407407407407E-2</v>
      </c>
      <c r="AL16" t="s">
        <v>37</v>
      </c>
      <c r="AM16" s="7">
        <v>3.7037037037037035E-2</v>
      </c>
      <c r="AO16" s="7"/>
      <c r="AQ16" s="7"/>
      <c r="AS16" s="7"/>
      <c r="AU16" s="7"/>
      <c r="AW16" s="7"/>
      <c r="AY16" s="7"/>
      <c r="BA16" s="7"/>
      <c r="BC16" s="7"/>
      <c r="BE16" s="7"/>
      <c r="BG16" s="7"/>
      <c r="BI16" s="7"/>
      <c r="BK16" s="7"/>
      <c r="BM16" s="7"/>
      <c r="BO16" s="7"/>
      <c r="BQ16" s="7"/>
      <c r="BR16" t="s">
        <v>9</v>
      </c>
      <c r="BS16" s="7">
        <f>BW6-BW7</f>
        <v>1.1111111111111127E-2</v>
      </c>
      <c r="BU16" s="7"/>
      <c r="BW16" s="7"/>
      <c r="BY16" s="7"/>
      <c r="CA16" s="7"/>
      <c r="CC16" s="7"/>
      <c r="CE16" s="7"/>
      <c r="CG16" s="7"/>
      <c r="CI16" s="7"/>
    </row>
    <row r="17" spans="1:71" x14ac:dyDescent="0.25">
      <c r="A17" s="1"/>
      <c r="C17" s="4">
        <v>5</v>
      </c>
      <c r="D17" s="5" t="s">
        <v>47</v>
      </c>
      <c r="E17" t="s">
        <v>48</v>
      </c>
      <c r="F17">
        <v>6</v>
      </c>
      <c r="G17" s="6" t="e">
        <f t="shared" si="0"/>
        <v>#DIV/0!</v>
      </c>
      <c r="J17" t="s">
        <v>48</v>
      </c>
      <c r="K17" s="7">
        <v>2.2222222222222223E-2</v>
      </c>
      <c r="N17" t="s">
        <v>48</v>
      </c>
      <c r="O17" s="7">
        <v>2.2222222222222223E-2</v>
      </c>
      <c r="R17" t="s">
        <v>49</v>
      </c>
      <c r="S17" s="7">
        <v>2.5925925925925925E-2</v>
      </c>
      <c r="V17" t="s">
        <v>46</v>
      </c>
      <c r="W17" s="7">
        <v>2.5925925925925925E-2</v>
      </c>
      <c r="Z17" t="s">
        <v>43</v>
      </c>
      <c r="AA17" s="7">
        <v>2.5925925925925925E-2</v>
      </c>
      <c r="AD17" t="s">
        <v>44</v>
      </c>
      <c r="AE17" s="7">
        <v>3.3333333333333333E-2</v>
      </c>
      <c r="AF17" s="8" t="s">
        <v>35</v>
      </c>
      <c r="AG17" s="9">
        <f>AE17+AE18</f>
        <v>5.9259259259259262E-2</v>
      </c>
      <c r="AH17" t="s">
        <v>41</v>
      </c>
      <c r="AI17" s="7">
        <v>3.7037037037037035E-2</v>
      </c>
      <c r="AX17" t="s">
        <v>16</v>
      </c>
      <c r="AY17" s="11">
        <f>AQ14-AQ15</f>
        <v>7.4074074074074042E-3</v>
      </c>
      <c r="BR17" t="s">
        <v>10</v>
      </c>
      <c r="BS17" s="7">
        <f>CA5-CA6</f>
        <v>6.2962962962962943E-2</v>
      </c>
    </row>
    <row r="18" spans="1:71" x14ac:dyDescent="0.25">
      <c r="C18" s="4">
        <v>6</v>
      </c>
      <c r="D18" s="5" t="s">
        <v>50</v>
      </c>
      <c r="E18" t="s">
        <v>51</v>
      </c>
      <c r="F18">
        <v>5</v>
      </c>
      <c r="G18" s="6" t="e">
        <f t="shared" si="0"/>
        <v>#DIV/0!</v>
      </c>
      <c r="J18" t="s">
        <v>51</v>
      </c>
      <c r="K18" s="7">
        <v>1.8518518518518517E-2</v>
      </c>
      <c r="N18" t="s">
        <v>52</v>
      </c>
      <c r="O18" s="7">
        <v>2.2222222222222223E-2</v>
      </c>
      <c r="R18" t="s">
        <v>48</v>
      </c>
      <c r="S18" s="7">
        <v>2.2222222222222223E-2</v>
      </c>
      <c r="V18" t="s">
        <v>49</v>
      </c>
      <c r="W18" s="7">
        <v>2.5925925925925925E-2</v>
      </c>
      <c r="Z18" t="s">
        <v>46</v>
      </c>
      <c r="AA18" s="7">
        <v>2.5925925925925925E-2</v>
      </c>
      <c r="AB18" s="8" t="s">
        <v>34</v>
      </c>
      <c r="AC18" s="9">
        <f>AA18+AA19</f>
        <v>5.185185185185185E-2</v>
      </c>
      <c r="AD18" t="s">
        <v>43</v>
      </c>
      <c r="AE18" s="7">
        <v>2.5925925925925925E-2</v>
      </c>
      <c r="AX18" t="s">
        <v>17</v>
      </c>
      <c r="AY18" s="11">
        <f>AU13-AU14</f>
        <v>3.7037037037036952E-3</v>
      </c>
      <c r="BR18" t="s">
        <v>11</v>
      </c>
      <c r="BS18" s="7">
        <f>CE4-CE5</f>
        <v>3.3333333333332937E-2</v>
      </c>
    </row>
    <row r="19" spans="1:71" x14ac:dyDescent="0.25">
      <c r="C19" s="4">
        <v>6</v>
      </c>
      <c r="D19" s="5" t="s">
        <v>53</v>
      </c>
      <c r="E19" s="1" t="s">
        <v>54</v>
      </c>
      <c r="F19">
        <v>4</v>
      </c>
      <c r="G19" s="6" t="e">
        <f t="shared" si="0"/>
        <v>#DIV/0!</v>
      </c>
      <c r="J19" s="1" t="s">
        <v>54</v>
      </c>
      <c r="K19" s="7">
        <v>1.4814814814814815E-2</v>
      </c>
      <c r="N19" t="s">
        <v>51</v>
      </c>
      <c r="O19" s="7">
        <v>1.8518518518518517E-2</v>
      </c>
      <c r="R19" t="s">
        <v>52</v>
      </c>
      <c r="S19" s="7">
        <v>2.2222222222222223E-2</v>
      </c>
      <c r="V19" t="s">
        <v>48</v>
      </c>
      <c r="W19" s="7">
        <v>2.2222222222222223E-2</v>
      </c>
      <c r="X19" s="8" t="s">
        <v>33</v>
      </c>
      <c r="Y19" s="9">
        <f>W19+W20</f>
        <v>4.4444444444444446E-2</v>
      </c>
      <c r="Z19" t="s">
        <v>49</v>
      </c>
      <c r="AA19" s="7">
        <v>2.5925925925925925E-2</v>
      </c>
      <c r="AX19" t="s">
        <v>4</v>
      </c>
      <c r="AY19" s="11">
        <f>BC11-BC12</f>
        <v>3.7037037037036952E-3</v>
      </c>
      <c r="BC19" s="7"/>
    </row>
    <row r="20" spans="1:71" x14ac:dyDescent="0.25">
      <c r="C20" s="4">
        <v>6</v>
      </c>
      <c r="D20" s="5" t="s">
        <v>55</v>
      </c>
      <c r="E20" t="s">
        <v>56</v>
      </c>
      <c r="F20">
        <v>4</v>
      </c>
      <c r="G20" s="6" t="e">
        <f t="shared" si="0"/>
        <v>#DIV/0!</v>
      </c>
      <c r="J20" t="s">
        <v>56</v>
      </c>
      <c r="K20" s="7">
        <v>1.4814814814814815E-2</v>
      </c>
      <c r="N20" s="1" t="s">
        <v>54</v>
      </c>
      <c r="O20" s="7">
        <v>1.4814814814814815E-2</v>
      </c>
      <c r="R20" t="s">
        <v>51</v>
      </c>
      <c r="S20" s="7">
        <v>1.8518518518518517E-2</v>
      </c>
      <c r="T20" s="8" t="s">
        <v>44</v>
      </c>
      <c r="U20" s="9">
        <f>S20+S21</f>
        <v>3.3333333333333333E-2</v>
      </c>
      <c r="V20" t="s">
        <v>52</v>
      </c>
      <c r="W20" s="7">
        <v>2.2222222222222223E-2</v>
      </c>
      <c r="BC20" s="7"/>
    </row>
    <row r="21" spans="1:71" x14ac:dyDescent="0.25">
      <c r="B21" t="s">
        <v>57</v>
      </c>
      <c r="C21" s="4">
        <v>6</v>
      </c>
      <c r="D21" s="5" t="s">
        <v>58</v>
      </c>
      <c r="E21" t="s">
        <v>59</v>
      </c>
      <c r="F21">
        <v>3</v>
      </c>
      <c r="G21" s="6" t="e">
        <f t="shared" si="0"/>
        <v>#DIV/0!</v>
      </c>
      <c r="J21" t="s">
        <v>59</v>
      </c>
      <c r="K21" s="7">
        <v>1.1111111111111112E-2</v>
      </c>
      <c r="N21" t="s">
        <v>56</v>
      </c>
      <c r="O21" s="7">
        <v>1.4814814814814815E-2</v>
      </c>
      <c r="P21" s="8" t="s">
        <v>49</v>
      </c>
      <c r="Q21" s="12">
        <f>SUM(O21,O22)</f>
        <v>2.5925925925925929E-2</v>
      </c>
      <c r="R21" s="1" t="s">
        <v>54</v>
      </c>
      <c r="S21" s="7">
        <v>1.4814814814814815E-2</v>
      </c>
    </row>
    <row r="22" spans="1:71" x14ac:dyDescent="0.25">
      <c r="C22" s="4">
        <v>6</v>
      </c>
      <c r="D22" s="5" t="s">
        <v>60</v>
      </c>
      <c r="E22" t="s">
        <v>61</v>
      </c>
      <c r="F22">
        <v>3</v>
      </c>
      <c r="G22" s="6" t="e">
        <f t="shared" si="0"/>
        <v>#DIV/0!</v>
      </c>
      <c r="J22" t="s">
        <v>61</v>
      </c>
      <c r="K22" s="7">
        <v>1.1111111111111112E-2</v>
      </c>
      <c r="L22" s="8" t="s">
        <v>52</v>
      </c>
      <c r="M22" s="12" t="e">
        <f>SUM(K22,K23)</f>
        <v>#DIV/0!</v>
      </c>
      <c r="N22" t="s">
        <v>59</v>
      </c>
      <c r="O22" s="7">
        <v>1.1111111111111112E-2</v>
      </c>
    </row>
    <row r="23" spans="1:71" x14ac:dyDescent="0.25">
      <c r="C23" s="4">
        <v>7</v>
      </c>
      <c r="D23" s="5" t="s">
        <v>62</v>
      </c>
      <c r="E23" t="s">
        <v>63</v>
      </c>
      <c r="F23">
        <v>2</v>
      </c>
      <c r="G23" s="6" t="e">
        <f t="shared" si="0"/>
        <v>#DIV/0!</v>
      </c>
      <c r="H23" s="8" t="s">
        <v>64</v>
      </c>
      <c r="I23" s="12" t="e">
        <f>SUM(G23,G24)</f>
        <v>#DIV/0!</v>
      </c>
      <c r="J23" t="s">
        <v>64</v>
      </c>
      <c r="K23" s="13" t="e">
        <f>I23</f>
        <v>#DIV/0!</v>
      </c>
      <c r="AD23" t="s">
        <v>35</v>
      </c>
      <c r="AE23" s="7">
        <f>AE17-AE18</f>
        <v>7.4074074074074077E-3</v>
      </c>
    </row>
    <row r="24" spans="1:71" x14ac:dyDescent="0.25">
      <c r="C24" s="4">
        <v>7</v>
      </c>
      <c r="D24" s="5" t="s">
        <v>65</v>
      </c>
      <c r="E24" t="s">
        <v>66</v>
      </c>
      <c r="F24">
        <v>1</v>
      </c>
      <c r="G24" s="6" t="e">
        <f t="shared" si="0"/>
        <v>#DIV/0!</v>
      </c>
      <c r="AD24" t="s">
        <v>24</v>
      </c>
      <c r="AE24" s="7">
        <f>AM15-AM16</f>
        <v>3.703703703703709E-3</v>
      </c>
    </row>
    <row r="25" spans="1:71" x14ac:dyDescent="0.25">
      <c r="F25">
        <f>SUM(F3:F24)</f>
        <v>270</v>
      </c>
      <c r="AM25" s="7"/>
    </row>
    <row r="26" spans="1:71" x14ac:dyDescent="0.25">
      <c r="AM26" s="7"/>
    </row>
    <row r="27" spans="1:71" x14ac:dyDescent="0.25">
      <c r="AM27" s="7"/>
    </row>
    <row r="28" spans="1:71" x14ac:dyDescent="0.25">
      <c r="C28" t="s">
        <v>67</v>
      </c>
      <c r="I28" t="s">
        <v>64</v>
      </c>
      <c r="J28" s="14" t="e">
        <f>G23-G249</f>
        <v>#DIV/0!</v>
      </c>
      <c r="K28" s="15" t="e">
        <f>-J28*LOG(J28,2)</f>
        <v>#DIV/0!</v>
      </c>
    </row>
    <row r="29" spans="1:71" x14ac:dyDescent="0.25">
      <c r="D29" t="s">
        <v>68</v>
      </c>
      <c r="E29">
        <v>8</v>
      </c>
      <c r="F29" t="s">
        <v>69</v>
      </c>
      <c r="I29" t="s">
        <v>49</v>
      </c>
      <c r="J29" s="14">
        <f>O21-O22</f>
        <v>3.7037037037037038E-3</v>
      </c>
      <c r="K29" s="15">
        <f t="shared" ref="K29:K42" si="1">-J29*LOG(J29,2)</f>
        <v>2.9914131840929007E-2</v>
      </c>
    </row>
    <row r="30" spans="1:71" x14ac:dyDescent="0.25">
      <c r="D30" t="s">
        <v>70</v>
      </c>
      <c r="E30" s="16" t="e">
        <f>SUMPRODUCT(G3:G24,C3:C24)</f>
        <v>#DIV/0!</v>
      </c>
      <c r="F30" t="s">
        <v>69</v>
      </c>
      <c r="I30" t="s">
        <v>44</v>
      </c>
      <c r="J30" s="14">
        <f>S20-S21</f>
        <v>3.7037037037037021E-3</v>
      </c>
      <c r="K30" s="15">
        <f t="shared" si="1"/>
        <v>2.9914131840928993E-2</v>
      </c>
    </row>
    <row r="31" spans="1:71" x14ac:dyDescent="0.25">
      <c r="D31" t="s">
        <v>71</v>
      </c>
      <c r="E31" s="17" t="e">
        <f>E29/E30</f>
        <v>#DIV/0!</v>
      </c>
      <c r="I31" t="s">
        <v>35</v>
      </c>
      <c r="J31" s="14">
        <v>7.4099999999999999E-3</v>
      </c>
      <c r="K31" s="15">
        <f t="shared" si="1"/>
        <v>5.243546259919054E-2</v>
      </c>
    </row>
    <row r="32" spans="1:71" x14ac:dyDescent="0.25">
      <c r="I32" t="s">
        <v>24</v>
      </c>
      <c r="J32" s="14">
        <v>3.7000000000000002E-3</v>
      </c>
      <c r="K32" s="15">
        <f t="shared" si="1"/>
        <v>2.9889558351505849E-2</v>
      </c>
    </row>
    <row r="33" spans="4:11" x14ac:dyDescent="0.25">
      <c r="I33" t="s">
        <v>16</v>
      </c>
      <c r="J33" s="14">
        <v>7.4074074074074042E-3</v>
      </c>
      <c r="K33" s="15">
        <f t="shared" si="1"/>
        <v>5.2420856274450582E-2</v>
      </c>
    </row>
    <row r="34" spans="4:11" x14ac:dyDescent="0.25">
      <c r="F34" t="s">
        <v>72</v>
      </c>
      <c r="I34" t="s">
        <v>17</v>
      </c>
      <c r="J34" s="14">
        <v>3.7037037037036952E-3</v>
      </c>
      <c r="K34" s="15">
        <f t="shared" si="1"/>
        <v>2.9914131840928945E-2</v>
      </c>
    </row>
    <row r="35" spans="4:11" x14ac:dyDescent="0.25">
      <c r="D35" t="s">
        <v>3</v>
      </c>
      <c r="E35" s="11">
        <v>0.13703703703703701</v>
      </c>
      <c r="F35" s="18">
        <f>-E35*LOG(E35,2)</f>
        <v>0.39293482430596149</v>
      </c>
      <c r="I35" t="s">
        <v>4</v>
      </c>
      <c r="J35" s="14">
        <v>3.7037037037036952E-3</v>
      </c>
      <c r="K35" s="15">
        <f t="shared" si="1"/>
        <v>2.9914131840928945E-2</v>
      </c>
    </row>
    <row r="36" spans="4:11" x14ac:dyDescent="0.25">
      <c r="D36" t="s">
        <v>14</v>
      </c>
      <c r="E36" s="11">
        <v>0.12962962962962962</v>
      </c>
      <c r="F36" s="18">
        <f>-E36*LOG(E36,2)</f>
        <v>0.38208755668038979</v>
      </c>
      <c r="I36" t="s">
        <v>6</v>
      </c>
      <c r="J36" s="14">
        <v>7.4074074074074042E-3</v>
      </c>
      <c r="K36" s="15">
        <f t="shared" si="1"/>
        <v>5.2420856274450582E-2</v>
      </c>
    </row>
    <row r="37" spans="4:11" x14ac:dyDescent="0.25">
      <c r="D37" t="s">
        <v>15</v>
      </c>
      <c r="E37" s="11">
        <v>8.8888888888888892E-2</v>
      </c>
      <c r="F37" s="18">
        <f>-E37*LOG(E37,2)</f>
        <v>0.31038694189597116</v>
      </c>
      <c r="I37" t="s">
        <v>7</v>
      </c>
      <c r="J37" s="14">
        <v>3.7037037037036952E-3</v>
      </c>
      <c r="K37" s="15">
        <f t="shared" si="1"/>
        <v>2.9914131840928945E-2</v>
      </c>
    </row>
    <row r="38" spans="4:11" x14ac:dyDescent="0.25">
      <c r="D38" t="s">
        <v>20</v>
      </c>
      <c r="E38" s="11">
        <v>7.7777777777777779E-2</v>
      </c>
      <c r="F38" s="18">
        <f t="shared" ref="F38:F55" si="2">-E38*LOG(E38,2)</f>
        <v>0.28657208022116104</v>
      </c>
      <c r="I38" t="s">
        <v>8</v>
      </c>
      <c r="J38" s="14">
        <v>7.4074074074070295E-3</v>
      </c>
      <c r="K38" s="15">
        <f t="shared" si="1"/>
        <v>5.2420856274448473E-2</v>
      </c>
    </row>
    <row r="39" spans="4:11" x14ac:dyDescent="0.25">
      <c r="D39" t="s">
        <v>22</v>
      </c>
      <c r="E39" s="11">
        <v>7.0370370370370375E-2</v>
      </c>
      <c r="F39" s="18">
        <f t="shared" si="2"/>
        <v>0.26944027255013953</v>
      </c>
      <c r="I39" t="s">
        <v>9</v>
      </c>
      <c r="J39" s="14">
        <v>1.1111111111111127E-2</v>
      </c>
      <c r="K39" s="15">
        <f t="shared" si="1"/>
        <v>7.213170107032979E-2</v>
      </c>
    </row>
    <row r="40" spans="4:11" x14ac:dyDescent="0.25">
      <c r="D40" t="s">
        <v>26</v>
      </c>
      <c r="E40" s="11">
        <v>6.2962962962962957E-2</v>
      </c>
      <c r="F40" s="18">
        <f t="shared" si="2"/>
        <v>0.25118146980966055</v>
      </c>
      <c r="I40" t="s">
        <v>10</v>
      </c>
      <c r="J40" s="14">
        <v>6.2962962962962943E-2</v>
      </c>
      <c r="K40" s="15">
        <f t="shared" si="1"/>
        <v>0.2511814698096605</v>
      </c>
    </row>
    <row r="41" spans="4:11" x14ac:dyDescent="0.25">
      <c r="D41" t="s">
        <v>28</v>
      </c>
      <c r="E41" s="11">
        <v>6.2962962962962957E-2</v>
      </c>
      <c r="F41" s="18">
        <f t="shared" si="2"/>
        <v>0.25118146980966055</v>
      </c>
      <c r="I41" t="s">
        <v>11</v>
      </c>
      <c r="J41" s="14">
        <v>3.3333333333332937E-2</v>
      </c>
      <c r="K41" s="15">
        <f t="shared" si="1"/>
        <v>0.16356301985361593</v>
      </c>
    </row>
    <row r="42" spans="4:11" ht="15.75" x14ac:dyDescent="0.25">
      <c r="D42" t="s">
        <v>30</v>
      </c>
      <c r="E42" s="11">
        <v>6.2962962962962957E-2</v>
      </c>
      <c r="F42" s="18">
        <f t="shared" si="2"/>
        <v>0.25118146980966055</v>
      </c>
      <c r="I42" t="s">
        <v>12</v>
      </c>
      <c r="J42" s="19">
        <v>0.13333</v>
      </c>
      <c r="K42" s="15">
        <f t="shared" si="1"/>
        <v>0.38758053203584059</v>
      </c>
    </row>
    <row r="43" spans="4:11" x14ac:dyDescent="0.25">
      <c r="D43" t="s">
        <v>32</v>
      </c>
      <c r="E43" s="11">
        <v>4.0740740740740744E-2</v>
      </c>
      <c r="F43" s="18">
        <f t="shared" si="2"/>
        <v>0.18811564356499583</v>
      </c>
      <c r="J43" t="s">
        <v>73</v>
      </c>
      <c r="K43" s="20" t="e">
        <f>SUM(K28:K42)</f>
        <v>#DIV/0!</v>
      </c>
    </row>
    <row r="44" spans="4:11" x14ac:dyDescent="0.25">
      <c r="D44" t="s">
        <v>37</v>
      </c>
      <c r="E44" s="11">
        <v>3.7037037037037035E-2</v>
      </c>
      <c r="F44" s="18">
        <f t="shared" si="2"/>
        <v>0.17610694452457293</v>
      </c>
    </row>
    <row r="45" spans="4:11" x14ac:dyDescent="0.25">
      <c r="D45" t="s">
        <v>39</v>
      </c>
      <c r="E45" s="11">
        <v>3.7037037037037035E-2</v>
      </c>
      <c r="F45" s="18">
        <f t="shared" si="2"/>
        <v>0.17610694452457293</v>
      </c>
    </row>
    <row r="46" spans="4:11" x14ac:dyDescent="0.25">
      <c r="D46" t="s">
        <v>41</v>
      </c>
      <c r="E46" s="11">
        <v>3.7037037037037035E-2</v>
      </c>
      <c r="F46" s="18">
        <f t="shared" si="2"/>
        <v>0.17610694452457293</v>
      </c>
    </row>
    <row r="47" spans="4:11" x14ac:dyDescent="0.25">
      <c r="D47" t="s">
        <v>43</v>
      </c>
      <c r="E47" s="11">
        <v>2.5925925925925925E-2</v>
      </c>
      <c r="F47" s="18">
        <f t="shared" si="2"/>
        <v>0.13661564712945404</v>
      </c>
    </row>
    <row r="48" spans="4:11" x14ac:dyDescent="0.25">
      <c r="D48" t="s">
        <v>46</v>
      </c>
      <c r="E48" s="11">
        <v>2.5925925925925925E-2</v>
      </c>
      <c r="F48" s="18">
        <f t="shared" si="2"/>
        <v>0.13661564712945404</v>
      </c>
    </row>
    <row r="49" spans="4:12" x14ac:dyDescent="0.25">
      <c r="D49" t="s">
        <v>48</v>
      </c>
      <c r="E49" s="11">
        <v>2.2222222222222223E-2</v>
      </c>
      <c r="F49" s="18">
        <f t="shared" si="2"/>
        <v>0.12204117991843723</v>
      </c>
    </row>
    <row r="50" spans="4:12" x14ac:dyDescent="0.25">
      <c r="D50" t="s">
        <v>51</v>
      </c>
      <c r="E50" s="11">
        <v>1.8518518518518517E-2</v>
      </c>
      <c r="F50" s="18">
        <f t="shared" si="2"/>
        <v>0.10657199078080498</v>
      </c>
    </row>
    <row r="51" spans="4:12" x14ac:dyDescent="0.25">
      <c r="D51" s="1" t="s">
        <v>54</v>
      </c>
      <c r="E51" s="11">
        <v>1.4814814814814815E-2</v>
      </c>
      <c r="F51" s="18">
        <f t="shared" si="2"/>
        <v>9.0026897734086384E-2</v>
      </c>
    </row>
    <row r="52" spans="4:12" x14ac:dyDescent="0.25">
      <c r="D52" t="s">
        <v>56</v>
      </c>
      <c r="E52" s="11">
        <v>1.4814814814814815E-2</v>
      </c>
      <c r="F52" s="18">
        <f t="shared" si="2"/>
        <v>9.0026897734086384E-2</v>
      </c>
    </row>
    <row r="53" spans="4:12" x14ac:dyDescent="0.25">
      <c r="D53" t="s">
        <v>59</v>
      </c>
      <c r="E53" s="11">
        <v>1.1111111111111112E-2</v>
      </c>
      <c r="F53" s="18">
        <f t="shared" si="2"/>
        <v>7.2131701070329721E-2</v>
      </c>
    </row>
    <row r="54" spans="4:12" x14ac:dyDescent="0.25">
      <c r="D54" t="s">
        <v>61</v>
      </c>
      <c r="E54" s="11">
        <v>1.1111111111111112E-2</v>
      </c>
      <c r="F54" s="18">
        <f t="shared" si="2"/>
        <v>7.2131701070329721E-2</v>
      </c>
    </row>
    <row r="55" spans="4:12" x14ac:dyDescent="0.25">
      <c r="D55" t="s">
        <v>63</v>
      </c>
      <c r="E55" s="11">
        <v>7.4074074074074077E-3</v>
      </c>
      <c r="F55" s="18">
        <f t="shared" si="2"/>
        <v>5.242085627445061E-2</v>
      </c>
    </row>
    <row r="56" spans="4:12" x14ac:dyDescent="0.25">
      <c r="D56" t="s">
        <v>66</v>
      </c>
      <c r="E56" s="11">
        <v>3.7037037037037038E-3</v>
      </c>
      <c r="F56" s="18">
        <f>-E56*LOG(E56,2)</f>
        <v>2.9914131840929007E-2</v>
      </c>
    </row>
    <row r="57" spans="4:12" x14ac:dyDescent="0.25">
      <c r="E57" t="s">
        <v>74</v>
      </c>
      <c r="F57" s="21">
        <f>SUM(F35:F56)</f>
        <v>4.0198992129036819</v>
      </c>
      <c r="G57" t="s">
        <v>69</v>
      </c>
      <c r="J57" t="s">
        <v>75</v>
      </c>
      <c r="K57" s="22" t="e">
        <f>F57+K43</f>
        <v>#DIV/0!</v>
      </c>
      <c r="L57" t="s">
        <v>69</v>
      </c>
    </row>
  </sheetData>
  <mergeCells count="1">
    <mergeCell ref="B3:B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ERICK AXEL SANCHEZ ARANDA</dc:creator>
  <cp:lastModifiedBy>ERICK AXEL SANCHEZ ARANDA</cp:lastModifiedBy>
  <dcterms:created xsi:type="dcterms:W3CDTF">2025-11-26T05:23:56Z</dcterms:created>
  <dcterms:modified xsi:type="dcterms:W3CDTF">2025-11-26T05:25:26Z</dcterms:modified>
</cp:coreProperties>
</file>