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2.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4.xml" ContentType="application/vnd.openxmlformats-officedocument.drawingml.chart+xml"/>
  <Override PartName="/xl/drawings/drawing6.xml" ContentType="application/vnd.openxmlformats-officedocument.drawing+xml"/>
  <Override PartName="/xl/tables/table3.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hidePivotFieldList="1"/>
  <mc:AlternateContent xmlns:mc="http://schemas.openxmlformats.org/markup-compatibility/2006">
    <mc:Choice Requires="x15">
      <x15ac:absPath xmlns:x15ac="http://schemas.microsoft.com/office/spreadsheetml/2010/11/ac" url="C:\Users\garthf\Desktop\ECM\Content\Employee\HR\Documents\"/>
    </mc:Choice>
  </mc:AlternateContent>
  <bookViews>
    <workbookView xWindow="0" yWindow="0" windowWidth="25200" windowHeight="11925" tabRatio="744"/>
  </bookViews>
  <sheets>
    <sheet name="Focus Group 2 Results" sheetId="2" r:id="rId1"/>
    <sheet name="Focus Group PivotChart Data" sheetId="8" state="hidden" r:id="rId2"/>
    <sheet name="Focus Group Data" sheetId="1" r:id="rId3"/>
    <sheet name="Historical Cost Data" sheetId="3" r:id="rId4"/>
    <sheet name="Historical Cost Summary" sheetId="4" r:id="rId5"/>
    <sheet name="Other Project Information" sheetId="5" r:id="rId6"/>
  </sheets>
  <definedNames>
    <definedName name="NativeTimeline_Date">#N/A</definedName>
    <definedName name="PackageDescriptions">'Other Project Information'!$B$15</definedName>
    <definedName name="Slicer_Age_Group">#N/A</definedName>
    <definedName name="Slicer_Design_vs._Content">#N/A</definedName>
    <definedName name="Slicer_Gender">#N/A</definedName>
    <definedName name="Slicer_Package_Opening">#N/A</definedName>
    <definedName name="Slicer_Package_Selection">#N/A</definedName>
    <definedName name="Slicer_Shelf_Impact">#N/A</definedName>
  </definedNames>
  <calcPr calcId="152511"/>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3" l="1"/>
  <c r="E43" i="3"/>
  <c r="D43" i="3"/>
  <c r="C43" i="3"/>
  <c r="F42" i="3"/>
  <c r="H42" i="3" s="1"/>
  <c r="F41" i="3"/>
  <c r="H41" i="3" s="1"/>
  <c r="F40" i="3"/>
  <c r="H40" i="3" s="1"/>
  <c r="F39" i="3"/>
  <c r="H39" i="3" s="1"/>
  <c r="F38" i="3"/>
  <c r="H38" i="3" s="1"/>
  <c r="F37" i="3"/>
  <c r="H37" i="3" s="1"/>
  <c r="F36" i="3"/>
  <c r="H36" i="3" s="1"/>
  <c r="F35" i="3"/>
  <c r="H35" i="3" s="1"/>
  <c r="F34" i="3"/>
  <c r="H34" i="3" s="1"/>
  <c r="F33" i="3"/>
  <c r="H33" i="3" s="1"/>
  <c r="F32" i="3"/>
  <c r="H32" i="3" s="1"/>
  <c r="F31" i="3"/>
  <c r="H31" i="3" s="1"/>
  <c r="F30" i="3"/>
  <c r="H30" i="3" s="1"/>
  <c r="F29" i="3"/>
  <c r="H29" i="3" s="1"/>
  <c r="F28" i="3"/>
  <c r="H28" i="3" s="1"/>
  <c r="F27" i="3"/>
  <c r="H27" i="3" s="1"/>
  <c r="F26" i="3"/>
  <c r="H26" i="3" s="1"/>
  <c r="F25" i="3"/>
  <c r="H25" i="3" s="1"/>
  <c r="F24" i="3"/>
  <c r="H24" i="3" s="1"/>
  <c r="F23" i="3"/>
  <c r="H23" i="3" s="1"/>
  <c r="F22" i="3"/>
  <c r="H22" i="3" s="1"/>
  <c r="F21" i="3"/>
  <c r="H21" i="3" s="1"/>
  <c r="F20" i="3"/>
  <c r="H20" i="3" s="1"/>
  <c r="F19" i="3"/>
  <c r="H19" i="3" s="1"/>
  <c r="F18" i="3"/>
  <c r="H18" i="3" s="1"/>
  <c r="F17" i="3"/>
  <c r="H17" i="3" s="1"/>
  <c r="F16" i="3"/>
  <c r="H16" i="3" s="1"/>
  <c r="F15" i="3"/>
  <c r="H15" i="3" s="1"/>
  <c r="F14" i="3"/>
  <c r="H14" i="3" s="1"/>
  <c r="F13" i="3"/>
  <c r="H13" i="3" s="1"/>
  <c r="F12" i="3"/>
  <c r="H12" i="3" s="1"/>
  <c r="F11" i="3"/>
  <c r="H11" i="3" s="1"/>
  <c r="F10" i="3"/>
  <c r="H10" i="3" s="1"/>
  <c r="F9" i="3"/>
  <c r="H9" i="3" s="1"/>
  <c r="F8" i="3"/>
  <c r="H8" i="3" s="1"/>
  <c r="F7" i="3"/>
  <c r="I105" i="1"/>
  <c r="F43" i="3" l="1"/>
  <c r="H7" i="3"/>
  <c r="H43" i="3" s="1"/>
</calcChain>
</file>

<file path=xl/sharedStrings.xml><?xml version="1.0" encoding="utf-8"?>
<sst xmlns="http://schemas.openxmlformats.org/spreadsheetml/2006/main" count="814" uniqueCount="186">
  <si>
    <t>Total</t>
  </si>
  <si>
    <t>Excited</t>
  </si>
  <si>
    <t>Interested</t>
  </si>
  <si>
    <t>Shape</t>
  </si>
  <si>
    <t>Package 2</t>
  </si>
  <si>
    <t>Male</t>
  </si>
  <si>
    <t>36-45</t>
  </si>
  <si>
    <t>Participant 100</t>
  </si>
  <si>
    <t>Neutral</t>
  </si>
  <si>
    <t>Angry</t>
  </si>
  <si>
    <t>Package 1</t>
  </si>
  <si>
    <t>26-35</t>
  </si>
  <si>
    <t>Participant 99</t>
  </si>
  <si>
    <t>Confused</t>
  </si>
  <si>
    <t>Color</t>
  </si>
  <si>
    <t>Participant 98</t>
  </si>
  <si>
    <t>46-55</t>
  </si>
  <si>
    <t>Participant 97</t>
  </si>
  <si>
    <t>Curious</t>
  </si>
  <si>
    <t>Participant 96</t>
  </si>
  <si>
    <t>Package 4</t>
  </si>
  <si>
    <t>18-25</t>
  </si>
  <si>
    <t>Participant 95</t>
  </si>
  <si>
    <t>Words</t>
  </si>
  <si>
    <t>55-65</t>
  </si>
  <si>
    <t>Participant 94</t>
  </si>
  <si>
    <t>Frustrated</t>
  </si>
  <si>
    <t>Package 5</t>
  </si>
  <si>
    <t>Female</t>
  </si>
  <si>
    <t>Participant 93</t>
  </si>
  <si>
    <t>Participant 92</t>
  </si>
  <si>
    <t>Participant 91</t>
  </si>
  <si>
    <t>Participant 90</t>
  </si>
  <si>
    <t>Other</t>
  </si>
  <si>
    <t>Package 3</t>
  </si>
  <si>
    <t>Participant 89</t>
  </si>
  <si>
    <t>Participant 88</t>
  </si>
  <si>
    <t>Participant 87</t>
  </si>
  <si>
    <t>Participant 86</t>
  </si>
  <si>
    <t>Participant 85</t>
  </si>
  <si>
    <t>Participant 84</t>
  </si>
  <si>
    <t>Participant 83</t>
  </si>
  <si>
    <t>Over 65</t>
  </si>
  <si>
    <t>Participant 82</t>
  </si>
  <si>
    <t>Participant 81</t>
  </si>
  <si>
    <t>Participant 80</t>
  </si>
  <si>
    <t>Participant 79</t>
  </si>
  <si>
    <t>Participant 78</t>
  </si>
  <si>
    <t>Participant 77</t>
  </si>
  <si>
    <t>Participant 76</t>
  </si>
  <si>
    <t>Participant 75</t>
  </si>
  <si>
    <t>Participant 74</t>
  </si>
  <si>
    <t>Participant 73</t>
  </si>
  <si>
    <t>Participant 72</t>
  </si>
  <si>
    <t>Participant 71</t>
  </si>
  <si>
    <t>Participant 70</t>
  </si>
  <si>
    <t>Participant 69</t>
  </si>
  <si>
    <t>Participant 68</t>
  </si>
  <si>
    <t>Participant 67</t>
  </si>
  <si>
    <t>Participant 66</t>
  </si>
  <si>
    <t>Participant 65</t>
  </si>
  <si>
    <t>Participant 64</t>
  </si>
  <si>
    <t>Participant 63</t>
  </si>
  <si>
    <t>Participant 62</t>
  </si>
  <si>
    <t>Participant 61</t>
  </si>
  <si>
    <t>Participant 60</t>
  </si>
  <si>
    <t>Participant 59</t>
  </si>
  <si>
    <t>Participant 58</t>
  </si>
  <si>
    <t>Symbols</t>
  </si>
  <si>
    <t>Participant 57</t>
  </si>
  <si>
    <t>Participant 56</t>
  </si>
  <si>
    <t>Participant 55</t>
  </si>
  <si>
    <t>Participant 54</t>
  </si>
  <si>
    <t>Participant 53</t>
  </si>
  <si>
    <t>Participant 52</t>
  </si>
  <si>
    <t>Participant 51</t>
  </si>
  <si>
    <t>Participant 50</t>
  </si>
  <si>
    <t>Participant 49</t>
  </si>
  <si>
    <t>Participant 48</t>
  </si>
  <si>
    <t>Participant 47</t>
  </si>
  <si>
    <t>Participant 46</t>
  </si>
  <si>
    <t>Participant 45</t>
  </si>
  <si>
    <t>Participant 44</t>
  </si>
  <si>
    <t>Participant 43</t>
  </si>
  <si>
    <t>Participant 42</t>
  </si>
  <si>
    <t>Participant 41</t>
  </si>
  <si>
    <t>Participant 40</t>
  </si>
  <si>
    <t>Participant 39</t>
  </si>
  <si>
    <t>Participant 38</t>
  </si>
  <si>
    <t>Participant 37</t>
  </si>
  <si>
    <t>Participant 36</t>
  </si>
  <si>
    <t>Participant 35</t>
  </si>
  <si>
    <t>Participant 34</t>
  </si>
  <si>
    <t>Participant 33</t>
  </si>
  <si>
    <t>Participant 32</t>
  </si>
  <si>
    <t>Participant 31</t>
  </si>
  <si>
    <t>Participant 30</t>
  </si>
  <si>
    <t>Participant 29</t>
  </si>
  <si>
    <t>Participant 28</t>
  </si>
  <si>
    <t>Participant 27</t>
  </si>
  <si>
    <t>Participant 26</t>
  </si>
  <si>
    <t>Participant 25</t>
  </si>
  <si>
    <t>Participant 24</t>
  </si>
  <si>
    <t>Participant 23</t>
  </si>
  <si>
    <t>Participant 22</t>
  </si>
  <si>
    <t>Participant 21</t>
  </si>
  <si>
    <t>Participant 20</t>
  </si>
  <si>
    <t>Participant 19</t>
  </si>
  <si>
    <t>Participant 18</t>
  </si>
  <si>
    <t>Participant 17</t>
  </si>
  <si>
    <t>Participant 16</t>
  </si>
  <si>
    <t>Participant 15</t>
  </si>
  <si>
    <t>Participant 14</t>
  </si>
  <si>
    <t>Participant 13</t>
  </si>
  <si>
    <t>Participant 12</t>
  </si>
  <si>
    <t>Participant 11</t>
  </si>
  <si>
    <t>Participant 10</t>
  </si>
  <si>
    <t>Participant 9</t>
  </si>
  <si>
    <t>Participant 8</t>
  </si>
  <si>
    <t>Participant 7</t>
  </si>
  <si>
    <t>Participant 6</t>
  </si>
  <si>
    <t>Participant 5</t>
  </si>
  <si>
    <t>Participant 4</t>
  </si>
  <si>
    <t>Participant 3</t>
  </si>
  <si>
    <t>Participant 2</t>
  </si>
  <si>
    <t>Participant 1</t>
  </si>
  <si>
    <t>Shelf Impact</t>
  </si>
  <si>
    <t>Opening the Package</t>
  </si>
  <si>
    <t xml:space="preserve"> </t>
  </si>
  <si>
    <t>Package Total</t>
  </si>
  <si>
    <t>Shipping</t>
  </si>
  <si>
    <t>Production Total</t>
  </si>
  <si>
    <t>Assembly</t>
  </si>
  <si>
    <t>Printing</t>
  </si>
  <si>
    <t>Materials</t>
  </si>
  <si>
    <t>Date</t>
  </si>
  <si>
    <t>Grand Total</t>
  </si>
  <si>
    <t>Shipping Total</t>
  </si>
  <si>
    <t xml:space="preserve">Production Total </t>
  </si>
  <si>
    <t>Package Design vs. Content</t>
  </si>
  <si>
    <t>This sheet should remain hidden. Any changes made to the  PivotTables below may result in erroneous data on the Focus Group Results sheet.</t>
  </si>
  <si>
    <t>FOCUS GROUP 2 PIVOTCHART DATA</t>
  </si>
  <si>
    <t>PARTICIPANT #</t>
  </si>
  <si>
    <t>AGE GROUP</t>
  </si>
  <si>
    <t>GENDER</t>
  </si>
  <si>
    <t>PACKAGE SELECTION</t>
  </si>
  <si>
    <t>SHELF IMPACT</t>
  </si>
  <si>
    <t>PACKAGE OPENING</t>
  </si>
  <si>
    <t>FOCUS GROUP 2 DATA</t>
  </si>
  <si>
    <t>TOTAL COST TREND</t>
  </si>
  <si>
    <t>HISTORICAL COST SUMMARY</t>
  </si>
  <si>
    <t>OTHER PROJECT INFORMATION</t>
  </si>
  <si>
    <t>Project Team</t>
  </si>
  <si>
    <t>Package Descriptions</t>
  </si>
  <si>
    <t>RETURN TO MENU</t>
  </si>
  <si>
    <t>PACKAGE DESCRIPTIONS</t>
  </si>
  <si>
    <t>Title</t>
  </si>
  <si>
    <t>Senior Product Manager, Project Lead</t>
  </si>
  <si>
    <t>Content Designer</t>
  </si>
  <si>
    <t>Graphic Designer</t>
  </si>
  <si>
    <t>Channel Marketing Manager</t>
  </si>
  <si>
    <t>Media Manager</t>
  </si>
  <si>
    <t>Research Project Manager</t>
  </si>
  <si>
    <t>Account Executive</t>
  </si>
  <si>
    <t>Name</t>
  </si>
  <si>
    <t>Email</t>
  </si>
  <si>
    <t>toby@contoso.com</t>
  </si>
  <si>
    <t>yukari@contoso.com</t>
  </si>
  <si>
    <t>zac@contoso.com</t>
  </si>
  <si>
    <t>karina@contoso.com</t>
  </si>
  <si>
    <t>annie@contoso.com</t>
  </si>
  <si>
    <t>chloe@contoso.com</t>
  </si>
  <si>
    <t>alistair@contoso.com</t>
  </si>
  <si>
    <t>Toby Nixon</t>
  </si>
  <si>
    <t>Yukari Kemmotsu</t>
  </si>
  <si>
    <t>Paul Cannon</t>
  </si>
  <si>
    <t>Zac Woodall</t>
  </si>
  <si>
    <t>Karina Leal</t>
  </si>
  <si>
    <t>Annie Herriman</t>
  </si>
  <si>
    <t>Chloe Brussard</t>
  </si>
  <si>
    <t>Alistair Speirs</t>
  </si>
  <si>
    <t>DESIGN VS. CONTENT</t>
  </si>
  <si>
    <t>HISTORICAL COST DATA</t>
  </si>
  <si>
    <t>paul@contoso.com</t>
  </si>
  <si>
    <t>Product Manager, Co-Project Lead</t>
  </si>
  <si>
    <t>Policy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</si>
</sst>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Package &quot;\ 0"/>
  </numFmts>
  <fonts count="15" x14ac:knownFonts="1">
    <font>
      <sz val="11"/>
      <color theme="1"/>
      <name val="Constantia"/>
      <family val="2"/>
      <scheme val="minor"/>
    </font>
    <font>
      <b/>
      <sz val="18"/>
      <color theme="3"/>
      <name val="Calibri"/>
      <family val="2"/>
      <scheme val="major"/>
    </font>
    <font>
      <b/>
      <sz val="15"/>
      <color theme="3"/>
      <name val="Constantia"/>
      <family val="2"/>
      <scheme val="minor"/>
    </font>
    <font>
      <i/>
      <sz val="11"/>
      <color theme="1"/>
      <name val="Constantia"/>
      <family val="2"/>
      <scheme val="minor"/>
    </font>
    <font>
      <sz val="15"/>
      <color theme="3"/>
      <name val="Constantia"/>
      <family val="2"/>
      <scheme val="minor"/>
    </font>
    <font>
      <sz val="24"/>
      <color theme="4"/>
      <name val="Calibri"/>
      <family val="2"/>
      <scheme val="major"/>
    </font>
    <font>
      <sz val="11"/>
      <color theme="1"/>
      <name val="Constantia"/>
      <family val="2"/>
      <scheme val="minor"/>
    </font>
    <font>
      <sz val="15"/>
      <color theme="1"/>
      <name val="Calibri"/>
      <family val="2"/>
      <scheme val="major"/>
    </font>
    <font>
      <sz val="10.5"/>
      <color theme="1"/>
      <name val="Constantia"/>
      <family val="2"/>
      <scheme val="minor"/>
    </font>
    <font>
      <u/>
      <sz val="11"/>
      <color theme="9"/>
      <name val="Constantia"/>
      <family val="2"/>
      <scheme val="minor"/>
    </font>
    <font>
      <sz val="11"/>
      <color theme="1"/>
      <name val="Calibri"/>
      <family val="2"/>
      <scheme val="major"/>
    </font>
    <font>
      <sz val="29"/>
      <color theme="1"/>
      <name val="Constantia"/>
      <family val="2"/>
      <scheme val="minor"/>
    </font>
    <font>
      <sz val="12"/>
      <color theme="1"/>
      <name val="Calibri"/>
      <family val="2"/>
      <scheme val="major"/>
    </font>
    <font>
      <sz val="11"/>
      <color theme="1"/>
      <name val="Calibri"/>
      <scheme val="major"/>
    </font>
    <font>
      <sz val="12"/>
      <color theme="1"/>
      <name val="Calibri"/>
      <scheme val="major"/>
    </font>
  </fonts>
  <fills count="2">
    <fill>
      <patternFill patternType="none"/>
    </fill>
    <fill>
      <patternFill patternType="gray125"/>
    </fill>
  </fills>
  <borders count="1">
    <border>
      <left/>
      <right/>
      <top/>
      <bottom/>
      <diagonal/>
    </border>
  </borders>
  <cellStyleXfs count="8">
    <xf numFmtId="0" fontId="0" fillId="0" borderId="0"/>
    <xf numFmtId="0" fontId="5" fillId="0" borderId="0" applyNumberFormat="0" applyFill="0" applyBorder="0" applyProtection="0">
      <alignment vertical="top"/>
    </xf>
    <xf numFmtId="0" fontId="1" fillId="0" borderId="0" applyNumberFormat="0" applyFill="0" applyBorder="0" applyProtection="0">
      <alignment vertical="center"/>
    </xf>
    <xf numFmtId="0" fontId="9"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0" fontId="7" fillId="0" borderId="0" applyNumberFormat="0" applyFill="0" applyAlignment="0" applyProtection="0"/>
  </cellStyleXfs>
  <cellXfs count="55">
    <xf numFmtId="0" fontId="0" fillId="0" borderId="0" xfId="0"/>
    <xf numFmtId="0" fontId="0" fillId="0" borderId="0" xfId="0" applyAlignment="1">
      <alignment horizontal="center"/>
    </xf>
    <xf numFmtId="0" fontId="0" fillId="0" borderId="0" xfId="0" applyNumberFormat="1" applyAlignment="1">
      <alignment horizontal="center"/>
    </xf>
    <xf numFmtId="0" fontId="5" fillId="0" borderId="0" xfId="1" applyAlignment="1">
      <alignment vertical="center"/>
    </xf>
    <xf numFmtId="0" fontId="9" fillId="0" borderId="0" xfId="3" applyAlignment="1">
      <alignment horizontal="right" vertical="center"/>
    </xf>
    <xf numFmtId="0" fontId="0" fillId="0" borderId="0" xfId="0"/>
    <xf numFmtId="0" fontId="0" fillId="0" borderId="0" xfId="0" pivotButton="1"/>
    <xf numFmtId="0" fontId="0" fillId="0" borderId="0" xfId="0" applyAlignment="1">
      <alignment horizontal="center"/>
    </xf>
    <xf numFmtId="0" fontId="5" fillId="0" borderId="0" xfId="1">
      <alignment vertical="top"/>
    </xf>
    <xf numFmtId="0" fontId="0" fillId="0" borderId="0" xfId="0" applyAlignment="1"/>
    <xf numFmtId="0" fontId="4" fillId="0" borderId="0" xfId="5" applyAlignment="1">
      <alignment horizontal="right" vertical="center" indent="1"/>
    </xf>
    <xf numFmtId="0" fontId="5" fillId="0" borderId="0" xfId="1" applyFont="1" applyBorder="1" applyAlignment="1">
      <alignment horizontal="left" vertical="top"/>
    </xf>
    <xf numFmtId="0" fontId="5" fillId="0" borderId="0" xfId="1" applyAlignment="1">
      <alignment vertical="top"/>
    </xf>
    <xf numFmtId="0" fontId="7" fillId="0" borderId="0" xfId="7" applyAlignment="1">
      <alignment horizontal="left"/>
    </xf>
    <xf numFmtId="0" fontId="7" fillId="0" borderId="0" xfId="7" applyAlignment="1">
      <alignment vertical="center"/>
    </xf>
    <xf numFmtId="0" fontId="0" fillId="0" borderId="0" xfId="0" applyNumberFormat="1" applyAlignment="1">
      <alignment horizontal="center" vertical="center"/>
    </xf>
    <xf numFmtId="0" fontId="0" fillId="0" borderId="0" xfId="0" applyAlignment="1">
      <alignment horizontal="left" vertical="center" indent="1"/>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right" vertical="center"/>
    </xf>
    <xf numFmtId="14" fontId="0" fillId="0" borderId="0" xfId="0" applyNumberFormat="1" applyAlignment="1">
      <alignment horizontal="right" vertical="center" indent="3"/>
    </xf>
    <xf numFmtId="37" fontId="0" fillId="0" borderId="0" xfId="6" applyNumberFormat="1" applyFont="1" applyAlignment="1">
      <alignment horizontal="right" vertical="center" indent="1"/>
    </xf>
    <xf numFmtId="3" fontId="0" fillId="0" borderId="0" xfId="0" applyNumberFormat="1" applyAlignment="1">
      <alignment horizontal="right" vertical="center" indent="2"/>
    </xf>
    <xf numFmtId="3" fontId="0" fillId="0" borderId="0" xfId="6" applyNumberFormat="1" applyFont="1" applyAlignment="1">
      <alignment horizontal="right" vertical="center" indent="1"/>
    </xf>
    <xf numFmtId="3" fontId="0" fillId="0" borderId="0" xfId="0" applyNumberFormat="1" applyFont="1" applyFill="1" applyBorder="1" applyAlignment="1">
      <alignment horizontal="right" vertical="center" indent="2"/>
    </xf>
    <xf numFmtId="14" fontId="0" fillId="0" borderId="0" xfId="0" applyNumberFormat="1" applyFont="1" applyFill="1" applyBorder="1" applyAlignment="1">
      <alignment horizontal="left" vertical="center" indent="1"/>
    </xf>
    <xf numFmtId="14" fontId="0" fillId="0" borderId="0" xfId="0" applyNumberFormat="1" applyAlignment="1">
      <alignment horizontal="left" vertical="center"/>
    </xf>
    <xf numFmtId="0" fontId="0" fillId="0" borderId="0" xfId="0" applyNumberFormat="1" applyFont="1" applyAlignment="1">
      <alignment horizontal="center" vertical="center"/>
    </xf>
    <xf numFmtId="0" fontId="10" fillId="0" borderId="0" xfId="0" applyFont="1" applyAlignment="1">
      <alignment horizontal="left" vertical="center" wrapText="1" indent="2"/>
    </xf>
    <xf numFmtId="0" fontId="10" fillId="0" borderId="0" xfId="0" applyFont="1" applyFill="1" applyBorder="1" applyAlignment="1">
      <alignment horizontal="left" vertical="center" indent="1"/>
    </xf>
    <xf numFmtId="0" fontId="10" fillId="0" borderId="0" xfId="0" applyFont="1" applyFill="1" applyBorder="1" applyAlignment="1">
      <alignment horizontal="left" vertical="center" indent="2"/>
    </xf>
    <xf numFmtId="0" fontId="10" fillId="0" borderId="0" xfId="0" applyFont="1" applyFill="1" applyBorder="1" applyAlignment="1">
      <alignment horizontal="left" vertical="center" wrapText="1" indent="2"/>
    </xf>
    <xf numFmtId="0" fontId="10" fillId="0" borderId="0" xfId="0" applyFont="1" applyFill="1" applyBorder="1" applyAlignment="1">
      <alignment horizontal="left" vertical="center" wrapText="1"/>
    </xf>
    <xf numFmtId="0" fontId="10" fillId="0" borderId="0" xfId="0" applyFont="1" applyAlignment="1">
      <alignment horizontal="left" vertical="center" indent="1"/>
    </xf>
    <xf numFmtId="0" fontId="10" fillId="0" borderId="0" xfId="0" applyFont="1" applyAlignment="1">
      <alignment horizontal="left" vertical="center" wrapText="1" indent="1"/>
    </xf>
    <xf numFmtId="3" fontId="0" fillId="0" borderId="0" xfId="0" applyNumberFormat="1" applyAlignment="1">
      <alignment horizontal="right" vertical="center"/>
    </xf>
    <xf numFmtId="14" fontId="0" fillId="0" borderId="0" xfId="0" applyNumberFormat="1" applyAlignment="1">
      <alignment horizontal="right" vertical="center"/>
    </xf>
    <xf numFmtId="0" fontId="11" fillId="0" borderId="0" xfId="0" applyFont="1"/>
    <xf numFmtId="0" fontId="9" fillId="0" borderId="0" xfId="3" applyAlignment="1">
      <alignment horizontal="right" vertical="center"/>
    </xf>
    <xf numFmtId="0" fontId="0" fillId="0" borderId="0" xfId="0" applyFont="1" applyAlignment="1">
      <alignment horizontal="left" vertical="center"/>
    </xf>
    <xf numFmtId="0" fontId="12" fillId="0" borderId="0" xfId="0" applyFont="1" applyAlignment="1">
      <alignment horizontal="left" vertical="center" indent="1"/>
    </xf>
    <xf numFmtId="0" fontId="0" fillId="0" borderId="0" xfId="0" applyFont="1" applyFill="1" applyBorder="1" applyAlignment="1">
      <alignment horizontal="left" vertical="center" indent="1"/>
    </xf>
    <xf numFmtId="0" fontId="9" fillId="0" borderId="0" xfId="3" applyAlignment="1">
      <alignment horizontal="left" vertical="center" indent="1"/>
    </xf>
    <xf numFmtId="0" fontId="4" fillId="0" borderId="0" xfId="5" applyAlignment="1">
      <alignment vertical="center"/>
    </xf>
    <xf numFmtId="0" fontId="8" fillId="0" borderId="0" xfId="0" applyFont="1" applyAlignment="1">
      <alignment horizontal="center" vertical="center"/>
    </xf>
    <xf numFmtId="0" fontId="4" fillId="0" borderId="0" xfId="5" applyAlignment="1">
      <alignment vertical="top"/>
    </xf>
    <xf numFmtId="0" fontId="13" fillId="0" borderId="0" xfId="0" pivotButton="1" applyFont="1" applyAlignment="1">
      <alignment vertical="center"/>
    </xf>
    <xf numFmtId="0" fontId="13" fillId="0" borderId="0" xfId="0" applyFont="1" applyAlignment="1">
      <alignment horizontal="left" vertical="center" wrapText="1" indent="2"/>
    </xf>
    <xf numFmtId="0" fontId="0" fillId="0" borderId="0" xfId="0" applyAlignment="1">
      <alignment horizontal="left" vertical="center"/>
    </xf>
    <xf numFmtId="0" fontId="13" fillId="0" borderId="0" xfId="0" applyFont="1" applyAlignment="1">
      <alignment horizontal="center"/>
    </xf>
    <xf numFmtId="0" fontId="14" fillId="0" borderId="0" xfId="0" applyFont="1" applyAlignment="1">
      <alignment horizontal="center"/>
    </xf>
    <xf numFmtId="0" fontId="9" fillId="0" borderId="0" xfId="3" applyAlignment="1">
      <alignment horizontal="right" vertical="center"/>
    </xf>
    <xf numFmtId="0" fontId="3" fillId="0" borderId="0" xfId="0" applyFont="1" applyAlignment="1">
      <alignment horizontal="left" wrapText="1"/>
    </xf>
    <xf numFmtId="0" fontId="0" fillId="0" borderId="0" xfId="0" applyAlignment="1"/>
  </cellXfs>
  <cellStyles count="8">
    <cellStyle name="Comma" xfId="6" builtinId="3"/>
    <cellStyle name="Heading 1" xfId="5" builtinId="16" customBuiltin="1"/>
    <cellStyle name="Heading 1 2" xfId="4"/>
    <cellStyle name="Heading 2" xfId="7" builtinId="17" customBuiltin="1"/>
    <cellStyle name="Hyperlink" xfId="3" builtinId="8" customBuiltin="1"/>
    <cellStyle name="Normal" xfId="0" builtinId="0"/>
    <cellStyle name="Title" xfId="1" builtinId="15" customBuiltin="1"/>
    <cellStyle name="Title 2" xfId="2"/>
  </cellStyles>
  <dxfs count="129">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font>
        <strike val="0"/>
        <outline val="0"/>
        <shadow val="0"/>
        <u val="none"/>
        <vertAlign val="baseline"/>
        <sz val="12"/>
        <color theme="1"/>
        <name val="Calibri"/>
        <scheme val="major"/>
      </font>
      <alignment horizontal="general" vertical="center" textRotation="0" wrapText="0" indent="0" justifyLastLine="0" shrinkToFit="0" readingOrder="0"/>
    </dxf>
    <dxf>
      <alignment vertical="center" readingOrder="0"/>
    </dxf>
    <dxf>
      <alignment vertical="center" readingOrder="0"/>
    </dxf>
    <dxf>
      <alignment vertical="center" readingOrder="0"/>
    </dxf>
    <dxf>
      <alignment relativeIndent="1" readingOrder="0"/>
    </dxf>
    <dxf>
      <alignment horizontal="right" indent="1" readingOrder="0"/>
    </dxf>
    <dxf>
      <alignment horizontal="left" indent="2" readingOrder="0"/>
    </dxf>
    <dxf>
      <alignment relativeIndent="1" readingOrder="0"/>
    </dxf>
    <dxf>
      <alignment horizontal="right" readingOrder="0"/>
    </dxf>
    <dxf>
      <alignment horizontal="left" indent="2" readingOrder="0"/>
    </dxf>
    <dxf>
      <alignment horizontal="right" readingOrder="0"/>
    </dxf>
    <dxf>
      <alignment horizontal="left" relativeIndent="1" readingOrder="0"/>
    </dxf>
    <dxf>
      <font>
        <name val="Calibri"/>
        <scheme val="major"/>
      </font>
    </dxf>
    <dxf>
      <font>
        <name val="Calibri"/>
        <scheme val="major"/>
      </font>
    </dxf>
    <dxf>
      <alignment wrapText="1" readingOrder="0"/>
    </dxf>
    <dxf>
      <alignment wrapText="1" readingOrder="0"/>
    </dxf>
    <dxf>
      <alignment vertical="center" readingOrder="0"/>
    </dxf>
    <dxf>
      <alignment vertical="center"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indent="1"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relativeIndent="-1" justifyLastLine="0" shrinkToFit="0" readingOrder="0"/>
    </dxf>
    <dxf>
      <font>
        <b val="0"/>
        <i val="0"/>
        <strike val="0"/>
        <condense val="0"/>
        <extend val="0"/>
        <outline val="0"/>
        <shadow val="0"/>
        <u val="none"/>
        <vertAlign val="baseline"/>
        <sz val="11"/>
        <color theme="1"/>
        <name val="Constantia"/>
        <scheme val="minor"/>
      </font>
      <fill>
        <patternFill patternType="none">
          <fgColor indexed="64"/>
          <bgColor indexed="65"/>
        </patternFill>
      </fill>
      <alignment horizontal="left" vertical="center" textRotation="0" wrapText="0" indent="1" justifyLastLine="0" shrinkToFit="0" readingOrder="0"/>
    </dxf>
    <dxf>
      <numFmt numFmtId="19" formatCode="m/d/yyyy"/>
      <alignment horizontal="right" vertical="center" textRotation="0" wrapText="0" relativeIndent="-1" justifyLastLine="0" shrinkToFit="0" readingOrder="0"/>
    </dxf>
    <dxf>
      <font>
        <strike val="0"/>
        <outline val="0"/>
        <shadow val="0"/>
        <u val="none"/>
        <vertAlign val="baseline"/>
        <sz val="11"/>
        <color theme="1"/>
        <name val="Calibri"/>
        <scheme val="major"/>
      </font>
      <alignment vertical="center" textRotation="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font>
        <strike val="0"/>
        <outline val="0"/>
        <shadow val="0"/>
        <u val="none"/>
        <vertAlign val="baseline"/>
        <sz val="11"/>
        <color theme="1"/>
        <name val="Calibri"/>
        <scheme val="major"/>
      </font>
      <alignment vertical="center" textRotation="0" wrapText="0" indent="0" justifyLastLine="0" shrinkToFit="0" readingOrder="0"/>
    </dxf>
    <dxf>
      <font>
        <sz val="12"/>
      </font>
    </dxf>
    <dxf>
      <font>
        <sz val="12"/>
      </font>
    </dxf>
    <dxf>
      <font>
        <name val="Calibri"/>
        <scheme val="major"/>
      </font>
    </dxf>
    <dxf>
      <font>
        <name val="Calibri"/>
        <scheme val="major"/>
      </font>
    </dxf>
    <dxf>
      <alignment vertical="center" indent="0" readingOrder="0"/>
    </dxf>
    <dxf>
      <alignment vertical="center" indent="0" readingOrder="0"/>
    </dxf>
    <dxf>
      <alignment vertical="center" indent="0" readingOrder="0"/>
    </dxf>
    <dxf>
      <alignment horizontal="left" readingOrder="0"/>
    </dxf>
    <dxf>
      <alignment horizontal="center" readingOrder="0"/>
    </dxf>
    <dxf>
      <alignment horizontal="center" readingOrder="0"/>
    </dxf>
    <dxf>
      <alignment horizontal="center" readingOrder="0"/>
    </dxf>
    <dxf>
      <font>
        <sz val="12"/>
      </font>
    </dxf>
    <dxf>
      <font>
        <sz val="12"/>
      </font>
    </dxf>
    <dxf>
      <font>
        <name val="Calibri"/>
        <scheme val="major"/>
      </font>
    </dxf>
    <dxf>
      <font>
        <name val="Calibri"/>
        <scheme val="major"/>
      </font>
    </dxf>
    <dxf>
      <alignment relativeIndent="1" readingOrder="0"/>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alignment horizontal="left" readingOrder="0"/>
    </dxf>
    <dxf>
      <alignment horizontal="center" readingOrder="0"/>
    </dxf>
    <dxf>
      <font>
        <name val="Calibri"/>
        <scheme val="major"/>
      </font>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color theme="1"/>
      </font>
    </dxf>
    <dxf>
      <font>
        <color theme="1"/>
      </font>
    </dxf>
    <dxf>
      <font>
        <color theme="1"/>
      </font>
    </dxf>
    <dxf>
      <font>
        <color theme="1"/>
      </font>
    </dxf>
    <dxf>
      <font>
        <color theme="1"/>
      </font>
    </dxf>
    <dxf>
      <alignment vertical="center" readingOrder="0"/>
    </dxf>
    <dxf>
      <alignment vertical="center" readingOrder="0"/>
    </dxf>
    <dxf>
      <alignment vertical="center" readingOrder="0"/>
    </dxf>
    <dxf>
      <font>
        <sz val="10.5"/>
      </font>
    </dxf>
    <dxf>
      <font>
        <sz val="10.5"/>
      </font>
    </dxf>
    <dxf>
      <font>
        <color theme="1" tint="0.34998626667073579"/>
      </font>
    </dxf>
    <dxf>
      <font>
        <color theme="1" tint="0.34998626667073579"/>
      </font>
    </dxf>
    <dxf>
      <font>
        <color theme="1" tint="0.34998626667073579"/>
      </font>
    </dxf>
    <dxf>
      <alignment relativeIndent="1" readingOrder="0"/>
    </dxf>
    <dxf>
      <alignment horizontal="center" readingOrder="0"/>
    </dxf>
    <dxf>
      <alignment horizontal="center" readingOrder="0"/>
    </dxf>
    <dxf>
      <alignment horizontal="center" readingOrder="0"/>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sz val="14"/>
        <color theme="1"/>
        <name val="Calibri"/>
        <scheme val="major"/>
      </font>
      <border>
        <vertical/>
        <horizontal/>
      </border>
    </dxf>
    <dxf>
      <font>
        <sz val="11"/>
        <color theme="1"/>
      </font>
      <border diagonalUp="0" diagonalDown="0">
        <left/>
        <right/>
        <top/>
        <bottom/>
        <vertical/>
        <horizontal/>
      </border>
    </dxf>
    <dxf>
      <border>
        <top style="thin">
          <color theme="7"/>
        </top>
        <bottom style="thin">
          <color theme="7"/>
        </bottom>
      </border>
    </dxf>
    <dxf>
      <border>
        <top style="thin">
          <color theme="7"/>
        </top>
        <bottom style="thin">
          <color theme="7"/>
        </bottom>
      </border>
    </dxf>
    <dxf>
      <fill>
        <patternFill patternType="none">
          <bgColor auto="1"/>
        </patternFill>
      </fill>
      <border>
        <left style="thin">
          <color theme="8" tint="0.39991454817346722"/>
        </left>
        <right style="thin">
          <color theme="8" tint="0.39991454817346722"/>
        </right>
        <vertical style="thin">
          <color theme="8" tint="0.39994506668294322"/>
        </vertical>
      </border>
    </dxf>
    <dxf>
      <fill>
        <patternFill patternType="none">
          <bgColor auto="1"/>
        </patternFill>
      </fill>
      <border>
        <left style="thin">
          <color theme="0" tint="-0.24994659260841701"/>
        </left>
        <right/>
        <top/>
        <bottom/>
        <vertical style="thin">
          <color theme="0" tint="-0.24994659260841701"/>
        </vertical>
        <horizontal/>
      </border>
    </dxf>
    <dxf>
      <fill>
        <patternFill>
          <bgColor theme="5" tint="0.79998168889431442"/>
        </patternFill>
      </fill>
    </dxf>
    <dxf>
      <font>
        <color theme="1"/>
      </font>
      <fill>
        <patternFill patternType="solid">
          <fgColor theme="0"/>
          <bgColor theme="0"/>
        </patternFill>
      </fill>
      <border>
        <top style="thin">
          <color theme="8" tint="0.39994506668294322"/>
        </top>
        <bottom style="thin">
          <color theme="0" tint="-0.34998626667073579"/>
        </bottom>
      </border>
    </dxf>
    <dxf>
      <font>
        <b val="0"/>
        <i val="0"/>
        <color theme="0"/>
      </font>
      <fill>
        <patternFill>
          <bgColor theme="4"/>
        </patternFill>
      </fill>
      <border diagonalUp="0" diagonalDown="0">
        <left/>
        <right/>
        <top/>
        <bottom/>
        <vertical/>
        <horizontal/>
      </border>
    </dxf>
    <dxf>
      <font>
        <color theme="1"/>
      </font>
      <border diagonalUp="0" diagonalDown="0">
        <left/>
        <right/>
        <top/>
        <bottom/>
        <vertical/>
        <horizontal/>
      </border>
    </dxf>
    <dxf>
      <font>
        <sz val="11"/>
        <color theme="1"/>
        <name val="Calibri"/>
        <scheme val="major"/>
      </font>
      <border>
        <bottom style="thin">
          <color theme="5"/>
        </bottom>
        <vertical/>
        <horizontal/>
      </border>
    </dxf>
    <dxf>
      <font>
        <color theme="1"/>
      </font>
      <border diagonalUp="0" diagonalDown="0">
        <left/>
        <right/>
        <top/>
        <bottom/>
        <vertical/>
        <horizontal/>
      </border>
    </dxf>
    <dxf>
      <border>
        <top style="thin">
          <color theme="8" tint="0.39994506668294322"/>
        </top>
      </border>
    </dxf>
    <dxf>
      <font>
        <b/>
        <color theme="0"/>
      </font>
      <fill>
        <patternFill patternType="solid">
          <fgColor theme="4"/>
          <bgColor theme="4"/>
        </patternFill>
      </fill>
      <border>
        <vertical/>
      </border>
    </dxf>
    <dxf>
      <font>
        <color theme="1"/>
      </font>
      <border>
        <left/>
        <right/>
        <top/>
        <bottom style="thin">
          <color theme="8" tint="0.39994506668294322"/>
        </bottom>
        <vertical style="thin">
          <color theme="8" tint="0.59996337778862885"/>
        </vertical>
        <horizontal style="thin">
          <color theme="8" tint="0.79998168889431442"/>
        </horizontal>
      </border>
    </dxf>
  </dxfs>
  <tableStyles count="5" defaultTableStyle="Packaging Design Project" defaultPivotStyle="Packaging Project PivotTable">
    <tableStyle name="Packaging Design Project" pivot="0" count="3">
      <tableStyleElement type="wholeTable" dxfId="128"/>
      <tableStyleElement type="headerRow" dxfId="127"/>
      <tableStyleElement type="totalRow" dxfId="126"/>
    </tableStyle>
    <tableStyle name="Packaging Project" pivot="0" table="0" count="10">
      <tableStyleElement type="wholeTable" dxfId="125"/>
      <tableStyleElement type="headerRow" dxfId="124"/>
    </tableStyle>
    <tableStyle name="Packaging Project PivotTable" table="0" count="8">
      <tableStyleElement type="wholeTable" dxfId="123"/>
      <tableStyleElement type="headerRow" dxfId="122"/>
      <tableStyleElement type="totalRow" dxfId="121"/>
      <tableStyleElement type="firstRowStripe" dxfId="120"/>
      <tableStyleElement type="firstColumnStripe" dxfId="119"/>
      <tableStyleElement type="secondColumnStripe" dxfId="118"/>
      <tableStyleElement type="pageFieldLabels" dxfId="117"/>
      <tableStyleElement type="pageFieldValues" dxfId="116"/>
    </tableStyle>
    <tableStyle name="Packaging Project Slicer" pivot="0" table="0" count="9">
      <tableStyleElement type="wholeTable" dxfId="115"/>
      <tableStyleElement type="headerRow" dxfId="114"/>
    </tableStyle>
    <tableStyle name="Packaging Project Table" pivot="0" count="9">
      <tableStyleElement type="wholeTable" dxfId="113"/>
      <tableStyleElement type="headerRow" dxfId="112"/>
      <tableStyleElement type="totalRow" dxfId="111"/>
      <tableStyleElement type="firstColumn" dxfId="110"/>
      <tableStyleElement type="lastColumn" dxfId="109"/>
      <tableStyleElement type="firstRowStripe" dxfId="108"/>
      <tableStyleElement type="secondRowStripe" dxfId="107"/>
      <tableStyleElement type="firstColumnStripe" dxfId="106"/>
      <tableStyleElement type="secondColumnStripe" dxfId="105"/>
    </tableStyle>
  </tableStyles>
  <extLst>
    <ext xmlns:x14="http://schemas.microsoft.com/office/spreadsheetml/2009/9/main" uri="{46F421CA-312F-682f-3DD2-61675219B42D}">
      <x14:dxfs count="8">
        <dxf>
          <font>
            <color rgb="FF000000"/>
          </font>
          <fill>
            <gradientFill degree="90">
              <stop position="0">
                <color theme="8" tint="0.59999389629810485"/>
              </stop>
              <stop position="1">
                <color theme="8"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5"/>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ackaging Proje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12"/>
            <color theme="1"/>
          </font>
          <border>
            <left/>
            <right/>
            <top/>
            <bottom/>
            <vertical/>
            <horizontal/>
          </border>
        </dxf>
        <dxf>
          <font>
            <sz val="12"/>
            <color theme="1"/>
          </font>
          <border>
            <left/>
            <right/>
            <top/>
            <bottom/>
            <vertical/>
            <horizontal/>
          </border>
        </dxf>
        <dxf>
          <font>
            <sz val="14"/>
            <color theme="1"/>
          </font>
          <border>
            <left/>
            <right/>
            <top/>
            <bottom/>
            <vertical/>
            <horizontal/>
          </border>
        </dxf>
        <dxf>
          <font>
            <sz val="16"/>
            <color theme="4" tint="-0.249977111117893"/>
            <name val="Calibri"/>
            <scheme val="major"/>
          </font>
          <border>
            <left/>
            <right/>
            <top/>
            <bottom/>
            <vertical/>
            <horizontal/>
          </border>
        </dxf>
      </x15:dxfs>
    </ext>
    <ext xmlns:x15="http://schemas.microsoft.com/office/spreadsheetml/2010/11/main" uri="{9260A510-F301-46a8-8635-F512D64BE5F5}">
      <x15:timelineStyles defaultTimelineStyle="TimeSlicerStyleLight1">
        <x15:timelineStyle name="Packaging Project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5.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[Policy Reference FY2012.xlsx]Focus Group PivotChart Data!PackageOpenSummary</c:name>
    <c:fmtId val="3"/>
  </c:pivotSource>
  <c:chart>
    <c:title>
      <c:tx>
        <c:rich>
          <a:bodyPr rot="0" spcFirstLastPara="1" vertOverflow="ellipsis" vert="horz" wrap="square" anchor="ctr" anchorCtr="1"/>
          <a:lstStyle/>
          <a:p>
            <a:pPr>
              <a:defRPr sz="1200" b="0" cap="all" spc="120" normalizeH="0" baseline="0">
                <a:solidFill>
                  <a:schemeClr val="tx1"/>
                </a:solidFill>
                <a:latin typeface="+mj-lt"/>
                <a:ea typeface="+mn-ea"/>
                <a:cs typeface="+mn-cs"/>
              </a:defRPr>
            </a:pPr>
            <a:r>
              <a:rPr lang="en-US" sz="1200" b="0">
                <a:solidFill>
                  <a:schemeClr val="tx1"/>
                </a:solidFill>
                <a:latin typeface="+mj-lt"/>
              </a:rPr>
              <a:t>Opening the Package</a:t>
            </a:r>
          </a:p>
        </c:rich>
      </c:tx>
      <c:layout>
        <c:manualLayout>
          <c:xMode val="edge"/>
          <c:yMode val="edge"/>
          <c:x val="7.1555985517362426E-3"/>
          <c:y val="2.4509803921568627E-2"/>
        </c:manualLayout>
      </c:layout>
      <c:overlay val="0"/>
      <c:spPr>
        <a:noFill/>
        <a:ln>
          <a:noFill/>
        </a:ln>
        <a:effectLst/>
      </c:sp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marker>
          <c:symbol val="diamond"/>
          <c:size val="5"/>
        </c:marker>
      </c:pivotFmt>
      <c:pivotFmt>
        <c:idx val="11"/>
        <c:marker>
          <c:symbol val="diamond"/>
          <c:size val="5"/>
        </c:marker>
      </c:pivotFmt>
      <c:pivotFmt>
        <c:idx val="12"/>
        <c:marker>
          <c:symbol val="diamond"/>
          <c:size val="5"/>
        </c:marker>
        <c:dLbl>
          <c:idx val="0"/>
          <c:delete val="1"/>
          <c:extLst>
            <c:ext xmlns:c15="http://schemas.microsoft.com/office/drawing/2012/chart" uri="{CE6537A1-D6FC-4f65-9D91-7224C49458BB}"/>
          </c:extLst>
        </c:dLbl>
      </c:pivotFmt>
      <c:pivotFmt>
        <c:idx val="13"/>
        <c:marker>
          <c:symbol val="diamond"/>
          <c:size val="5"/>
        </c:marker>
      </c:pivotFmt>
      <c:pivotFmt>
        <c:idx val="14"/>
        <c:marker>
          <c:symbol val="diamond"/>
          <c:size val="5"/>
        </c:marker>
      </c:pivotFmt>
      <c:pivotFmt>
        <c:idx val="15"/>
        <c:marker>
          <c:symbol val="diamond"/>
          <c:size val="5"/>
        </c:marker>
      </c:pivotFmt>
      <c:pivotFmt>
        <c:idx val="16"/>
        <c:marker>
          <c:symbol val="diamond"/>
          <c:size val="5"/>
        </c:marker>
      </c:pivotFmt>
      <c:pivotFmt>
        <c:idx val="17"/>
        <c:marker>
          <c:symbol val="diamond"/>
          <c:size val="5"/>
        </c:marker>
      </c:pivotFmt>
      <c:pivotFmt>
        <c:idx val="18"/>
        <c:marker>
          <c:symbol val="diamond"/>
          <c:size val="5"/>
        </c:marker>
      </c:pivotFmt>
      <c:pivotFmt>
        <c:idx val="19"/>
        <c:marker>
          <c:symbol val="diamond"/>
          <c:size val="5"/>
        </c:marker>
      </c:pivotFmt>
      <c:pivotFmt>
        <c:idx val="20"/>
        <c:marker>
          <c:symbol val="diamond"/>
          <c:size val="5"/>
        </c:marker>
      </c:pivotFmt>
      <c:pivotFmt>
        <c:idx val="21"/>
        <c:marker>
          <c:symbol val="diamond"/>
          <c:size val="5"/>
        </c:marker>
      </c:pivotFmt>
      <c:pivotFmt>
        <c:idx val="22"/>
        <c:marker>
          <c:symbol val="diamond"/>
          <c:size val="5"/>
        </c:marker>
      </c:pivotFmt>
      <c:pivotFmt>
        <c:idx val="23"/>
        <c:marker>
          <c:symbol val="diamond"/>
          <c:size val="5"/>
        </c:marker>
      </c:pivotFmt>
      <c:pivotFmt>
        <c:idx val="24"/>
        <c:marker>
          <c:symbol val="diamond"/>
          <c:size val="5"/>
        </c:marker>
      </c:pivotFmt>
      <c:pivotFmt>
        <c:idx val="25"/>
        <c:marker>
          <c:symbol val="diamond"/>
          <c:size val="5"/>
        </c:marker>
      </c:pivotFmt>
      <c:pivotFmt>
        <c:idx val="26"/>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2"/>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3"/>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4"/>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6"/>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'Focus Group PivotChart Data'!$C$15:$C$16</c:f>
              <c:strCache>
                <c:ptCount val="1"/>
                <c:pt idx="0">
                  <c:v>Package 1</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Data'!$C$17:$C$24</c:f>
              <c:numCache>
                <c:formatCode>General</c:formatCode>
                <c:ptCount val="7"/>
                <c:pt idx="0">
                  <c:v>4</c:v>
                </c:pt>
                <c:pt idx="1">
                  <c:v>2</c:v>
                </c:pt>
                <c:pt idx="2">
                  <c:v>3</c:v>
                </c:pt>
                <c:pt idx="3">
                  <c:v>1</c:v>
                </c:pt>
                <c:pt idx="4">
                  <c:v>3</c:v>
                </c:pt>
                <c:pt idx="5">
                  <c:v>5</c:v>
                </c:pt>
                <c:pt idx="6">
                  <c:v>1</c:v>
                </c:pt>
              </c:numCache>
            </c:numRef>
          </c:val>
        </c:ser>
        <c:ser>
          <c:idx val="1"/>
          <c:order val="1"/>
          <c:tx>
            <c:strRef>
              <c:f>'Focus Group PivotChart Data'!$D$15:$D$16</c:f>
              <c:strCache>
                <c:ptCount val="1"/>
                <c:pt idx="0">
                  <c:v>Package 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Data'!$D$17:$D$24</c:f>
              <c:numCache>
                <c:formatCode>General</c:formatCode>
                <c:ptCount val="7"/>
                <c:pt idx="0">
                  <c:v>11</c:v>
                </c:pt>
                <c:pt idx="1">
                  <c:v>5</c:v>
                </c:pt>
                <c:pt idx="2">
                  <c:v>6</c:v>
                </c:pt>
                <c:pt idx="3">
                  <c:v>16</c:v>
                </c:pt>
                <c:pt idx="5">
                  <c:v>1</c:v>
                </c:pt>
                <c:pt idx="6">
                  <c:v>1</c:v>
                </c:pt>
              </c:numCache>
            </c:numRef>
          </c:val>
        </c:ser>
        <c:ser>
          <c:idx val="2"/>
          <c:order val="2"/>
          <c:tx>
            <c:strRef>
              <c:f>'Focus Group PivotChart Data'!$E$15:$E$16</c:f>
              <c:strCache>
                <c:ptCount val="1"/>
                <c:pt idx="0">
                  <c:v>Package 3</c:v>
                </c:pt>
              </c:strCache>
            </c:strRef>
          </c:tx>
          <c:spPr>
            <a:solidFill>
              <a:schemeClr val="accent3"/>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Data'!$E$17:$E$24</c:f>
              <c:numCache>
                <c:formatCode>General</c:formatCode>
                <c:ptCount val="7"/>
                <c:pt idx="1">
                  <c:v>2</c:v>
                </c:pt>
                <c:pt idx="2">
                  <c:v>3</c:v>
                </c:pt>
                <c:pt idx="3">
                  <c:v>1</c:v>
                </c:pt>
                <c:pt idx="5">
                  <c:v>2</c:v>
                </c:pt>
                <c:pt idx="6">
                  <c:v>2</c:v>
                </c:pt>
              </c:numCache>
            </c:numRef>
          </c:val>
        </c:ser>
        <c:ser>
          <c:idx val="3"/>
          <c:order val="3"/>
          <c:tx>
            <c:strRef>
              <c:f>'Focus Group PivotChart Data'!$F$15:$F$16</c:f>
              <c:strCache>
                <c:ptCount val="1"/>
                <c:pt idx="0">
                  <c:v>Package 4</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Data'!$F$17:$F$24</c:f>
              <c:numCache>
                <c:formatCode>General</c:formatCode>
                <c:ptCount val="7"/>
                <c:pt idx="0">
                  <c:v>4</c:v>
                </c:pt>
                <c:pt idx="1">
                  <c:v>2</c:v>
                </c:pt>
                <c:pt idx="2">
                  <c:v>1</c:v>
                </c:pt>
                <c:pt idx="3">
                  <c:v>3</c:v>
                </c:pt>
                <c:pt idx="4">
                  <c:v>1</c:v>
                </c:pt>
                <c:pt idx="5">
                  <c:v>4</c:v>
                </c:pt>
                <c:pt idx="6">
                  <c:v>2</c:v>
                </c:pt>
              </c:numCache>
            </c:numRef>
          </c:val>
        </c:ser>
        <c:ser>
          <c:idx val="4"/>
          <c:order val="4"/>
          <c:tx>
            <c:strRef>
              <c:f>'Focus Group PivotChart Data'!$G$15:$G$16</c:f>
              <c:strCache>
                <c:ptCount val="1"/>
                <c:pt idx="0">
                  <c:v>Package 5</c:v>
                </c:pt>
              </c:strCache>
            </c:strRef>
          </c:tx>
          <c:spPr>
            <a:solidFill>
              <a:schemeClr val="accent6"/>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Data'!$G$17:$G$24</c:f>
              <c:numCache>
                <c:formatCode>General</c:formatCode>
                <c:ptCount val="7"/>
                <c:pt idx="0">
                  <c:v>2</c:v>
                </c:pt>
                <c:pt idx="1">
                  <c:v>1</c:v>
                </c:pt>
                <c:pt idx="2">
                  <c:v>4</c:v>
                </c:pt>
                <c:pt idx="3">
                  <c:v>1</c:v>
                </c:pt>
                <c:pt idx="4">
                  <c:v>1</c:v>
                </c:pt>
                <c:pt idx="5">
                  <c:v>2</c:v>
                </c:pt>
                <c:pt idx="6">
                  <c:v>3</c:v>
                </c:pt>
              </c:numCache>
            </c:numRef>
          </c:val>
        </c:ser>
        <c:dLbls>
          <c:dLblPos val="outEnd"/>
          <c:showLegendKey val="0"/>
          <c:showVal val="1"/>
          <c:showCatName val="0"/>
          <c:showSerName val="0"/>
          <c:showPercent val="0"/>
          <c:showBubbleSize val="0"/>
        </c:dLbls>
        <c:gapWidth val="444"/>
        <c:overlap val="-90"/>
        <c:axId val="131853008"/>
        <c:axId val="131853568"/>
      </c:barChart>
      <c:catAx>
        <c:axId val="13185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kern="1200" cap="all" spc="120" normalizeH="0" baseline="0">
                <a:solidFill>
                  <a:schemeClr val="tx1"/>
                </a:solidFill>
                <a:latin typeface="+mn-lt"/>
                <a:ea typeface="+mn-ea"/>
                <a:cs typeface="+mn-cs"/>
              </a:defRPr>
            </a:pPr>
            <a:endParaRPr lang="en-US"/>
          </a:p>
        </c:txPr>
        <c:crossAx val="131853568"/>
        <c:crosses val="autoZero"/>
        <c:auto val="1"/>
        <c:lblAlgn val="ctr"/>
        <c:lblOffset val="100"/>
        <c:noMultiLvlLbl val="0"/>
      </c:catAx>
      <c:valAx>
        <c:axId val="131853568"/>
        <c:scaling>
          <c:orientation val="minMax"/>
        </c:scaling>
        <c:delete val="1"/>
        <c:axPos val="l"/>
        <c:numFmt formatCode="General" sourceLinked="1"/>
        <c:majorTickMark val="none"/>
        <c:minorTickMark val="none"/>
        <c:tickLblPos val="nextTo"/>
        <c:crossAx val="131853008"/>
        <c:crosses val="autoZero"/>
        <c:crossBetween val="between"/>
        <c:minorUnit val="2"/>
      </c:valAx>
      <c:spPr>
        <a:noFill/>
        <a:ln>
          <a:noFill/>
        </a:ln>
        <a:effectLst/>
      </c:spPr>
    </c:plotArea>
    <c:legend>
      <c:legendPos val="t"/>
      <c:layout>
        <c:manualLayout>
          <c:xMode val="edge"/>
          <c:yMode val="edge"/>
          <c:x val="1.3166464611830209E-2"/>
          <c:y val="0.13446078431372549"/>
          <c:w val="0.75067307861685073"/>
          <c:h val="8.6535797608632267E-2"/>
        </c:manualLayout>
      </c:layout>
      <c:overlay val="0"/>
      <c:spPr>
        <a:noFill/>
        <a:ln>
          <a:noFill/>
        </a:ln>
        <a:effectLst/>
      </c:spPr>
      <c:txPr>
        <a:bodyPr rot="0" spcFirstLastPara="1" vertOverflow="ellipsis" vert="horz" wrap="square" anchor="ctr" anchorCtr="1"/>
        <a:lstStyle/>
        <a:p>
          <a:pPr>
            <a:defRPr sz="1050" kern="120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[Policy Reference FY2012.xlsx]Focus Group PivotChart Data!ShelfImpactSummary</c:name>
    <c:fmtId val="20"/>
  </c:pivotSource>
  <c:chart>
    <c:title>
      <c:tx>
        <c:rich>
          <a:bodyPr rot="0" spcFirstLastPara="1" vertOverflow="ellipsis" vert="horz" wrap="square" anchor="ctr" anchorCtr="1"/>
          <a:lstStyle/>
          <a:p>
            <a:pPr algn="ctr" rtl="0">
              <a:defRPr lang="en-US" sz="1200" b="0"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SHELF IMPACT</a:t>
            </a:r>
          </a:p>
        </c:rich>
      </c:tx>
      <c:layout>
        <c:manualLayout>
          <c:xMode val="edge"/>
          <c:yMode val="edge"/>
          <c:x val="0.23023582945986495"/>
          <c:y val="6.2015503875968991E-2"/>
        </c:manualLayout>
      </c:layout>
      <c:overlay val="0"/>
      <c:spPr>
        <a:noFill/>
        <a:ln>
          <a:noFill/>
        </a:ln>
        <a:effectLst/>
      </c:spPr>
    </c:title>
    <c:autoTitleDeleted val="0"/>
    <c:pivotFmts>
      <c:pivotFmt>
        <c:idx val="0"/>
        <c:spPr>
          <a:solidFill>
            <a:schemeClr val="accent2"/>
          </a:solidFill>
          <a:ln w="12700">
            <a:solidFill>
              <a:schemeClr val="lt1"/>
            </a:solid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pivotFmt>
      <c:pivotFmt>
        <c:idx val="2"/>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pivotFmt>
      <c:pivotFmt>
        <c:idx val="3"/>
        <c:spPr>
          <a:gradFill>
            <a:gsLst>
              <a:gs pos="0">
                <a:schemeClr val="accent3">
                  <a:lumMod val="82000"/>
                  <a:lumOff val="18000"/>
                </a:schemeClr>
              </a:gs>
              <a:gs pos="50000">
                <a:schemeClr val="accent3">
                  <a:lumMod val="91000"/>
                </a:schemeClr>
              </a:gs>
              <a:gs pos="100000">
                <a:schemeClr val="accent3">
                  <a:lumMod val="69000"/>
                </a:schemeClr>
              </a:gs>
            </a:gsLst>
            <a:lin ang="5400000" scaled="0"/>
          </a:gradFill>
          <a:ln w="12700">
            <a:solidFill>
              <a:schemeClr val="lt1"/>
            </a:solidFill>
          </a:ln>
          <a:effectLst/>
        </c:spPr>
      </c:pivotFmt>
      <c:pivotFmt>
        <c:idx val="4"/>
        <c:spPr>
          <a:gradFill>
            <a:gsLst>
              <a:gs pos="0">
                <a:schemeClr val="accent4">
                  <a:lumMod val="82000"/>
                  <a:lumOff val="18000"/>
                </a:schemeClr>
              </a:gs>
              <a:gs pos="50000">
                <a:schemeClr val="accent4">
                  <a:lumMod val="91000"/>
                </a:schemeClr>
              </a:gs>
              <a:gs pos="100000">
                <a:schemeClr val="accent4">
                  <a:lumMod val="69000"/>
                </a:schemeClr>
              </a:gs>
            </a:gsLst>
            <a:lin ang="5400000" scaled="0"/>
          </a:gradFill>
          <a:ln w="12700">
            <a:solidFill>
              <a:schemeClr val="lt1"/>
            </a:solidFill>
          </a:ln>
          <a:effectLst/>
        </c:spPr>
      </c:pivotFmt>
      <c:pivotFmt>
        <c:idx val="5"/>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pivotFmt>
    </c:pivotFmts>
    <c:plotArea>
      <c:layout>
        <c:manualLayout>
          <c:layoutTarget val="inner"/>
          <c:xMode val="edge"/>
          <c:yMode val="edge"/>
          <c:x val="0.24475223729563919"/>
          <c:y val="0.28486724043215522"/>
          <c:w val="0.30131613066438984"/>
          <c:h val="0.5816102057010315"/>
        </c:manualLayout>
      </c:layout>
      <c:pieChart>
        <c:varyColors val="1"/>
        <c:ser>
          <c:idx val="0"/>
          <c:order val="0"/>
          <c:tx>
            <c:strRef>
              <c:f>'Focus Group PivotChart Data'!$C$6</c:f>
              <c:strCache>
                <c:ptCount val="1"/>
                <c:pt idx="0">
                  <c:v>Total</c:v>
                </c:pt>
              </c:strCache>
            </c:strRef>
          </c:tx>
          <c:spPr>
            <a:solidFill>
              <a:schemeClr val="accent2"/>
            </a:solidFill>
            <a:ln w="12700">
              <a:solidFill>
                <a:schemeClr val="lt1"/>
              </a:solidFill>
            </a:ln>
            <a:effectLst/>
          </c:spPr>
          <c:dPt>
            <c:idx val="0"/>
            <c:bubble3D val="0"/>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dPt>
          <c:dPt>
            <c:idx val="1"/>
            <c:bubble3D val="0"/>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dPt>
          <c:dPt>
            <c:idx val="2"/>
            <c:bubble3D val="0"/>
            <c:spPr>
              <a:gradFill>
                <a:gsLst>
                  <a:gs pos="0">
                    <a:schemeClr val="accent3">
                      <a:lumMod val="82000"/>
                      <a:lumOff val="18000"/>
                    </a:schemeClr>
                  </a:gs>
                  <a:gs pos="50000">
                    <a:schemeClr val="accent3">
                      <a:lumMod val="91000"/>
                    </a:schemeClr>
                  </a:gs>
                  <a:gs pos="100000">
                    <a:schemeClr val="accent3">
                      <a:lumMod val="69000"/>
                    </a:schemeClr>
                  </a:gs>
                </a:gsLst>
                <a:lin ang="5400000" scaled="0"/>
              </a:gradFill>
              <a:ln w="12700">
                <a:solidFill>
                  <a:schemeClr val="lt1"/>
                </a:solidFill>
              </a:ln>
              <a:effectLst/>
            </c:spPr>
          </c:dPt>
          <c:dPt>
            <c:idx val="3"/>
            <c:bubble3D val="0"/>
            <c:spPr>
              <a:gradFill>
                <a:gsLst>
                  <a:gs pos="0">
                    <a:schemeClr val="accent4">
                      <a:lumMod val="82000"/>
                      <a:lumOff val="18000"/>
                    </a:schemeClr>
                  </a:gs>
                  <a:gs pos="50000">
                    <a:schemeClr val="accent4">
                      <a:lumMod val="91000"/>
                    </a:schemeClr>
                  </a:gs>
                  <a:gs pos="100000">
                    <a:schemeClr val="accent4">
                      <a:lumMod val="69000"/>
                    </a:schemeClr>
                  </a:gs>
                </a:gsLst>
                <a:lin ang="5400000" scaled="0"/>
              </a:gradFill>
              <a:ln w="12700">
                <a:solidFill>
                  <a:schemeClr val="lt1"/>
                </a:solidFill>
              </a:ln>
              <a:effectLst/>
            </c:spPr>
          </c:dPt>
          <c:dPt>
            <c:idx val="4"/>
            <c:bubble3D val="0"/>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dPt>
          <c:dLbls>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'Focus Group PivotChart Data'!$B$7:$B$12</c:f>
              <c:strCache>
                <c:ptCount val="5"/>
                <c:pt idx="0">
                  <c:v>Shape</c:v>
                </c:pt>
                <c:pt idx="1">
                  <c:v>Color</c:v>
                </c:pt>
                <c:pt idx="2">
                  <c:v>Words</c:v>
                </c:pt>
                <c:pt idx="3">
                  <c:v>Symbols</c:v>
                </c:pt>
                <c:pt idx="4">
                  <c:v>Other</c:v>
                </c:pt>
              </c:strCache>
            </c:strRef>
          </c:cat>
          <c:val>
            <c:numRef>
              <c:f>'Focus Group PivotChart Data'!$C$7:$C$12</c:f>
              <c:numCache>
                <c:formatCode>General</c:formatCode>
                <c:ptCount val="5"/>
                <c:pt idx="0">
                  <c:v>48</c:v>
                </c:pt>
                <c:pt idx="1">
                  <c:v>26</c:v>
                </c:pt>
                <c:pt idx="2">
                  <c:v>13</c:v>
                </c:pt>
                <c:pt idx="3">
                  <c:v>7</c:v>
                </c:pt>
                <c:pt idx="4">
                  <c:v>6</c:v>
                </c:pt>
              </c:numCache>
            </c:numRef>
          </c:val>
        </c:ser>
        <c:dLbls>
          <c:showLegendKey val="0"/>
          <c:showVal val="0"/>
          <c:showCatName val="1"/>
          <c:showSerName val="0"/>
          <c:showPercent val="1"/>
          <c:showBubbleSize val="0"/>
          <c:showLeaderLines val="1"/>
        </c:dLbls>
        <c:firstSliceAng val="182"/>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[Policy Reference FY2012.xlsx]Focus Group PivotChart Data!DesignVsContent</c:name>
    <c:fmtId val="7"/>
  </c:pivotSource>
  <c:chart>
    <c:title>
      <c:tx>
        <c:rich>
          <a:bodyPr rot="0" spcFirstLastPara="1" vertOverflow="ellipsis" vert="horz" wrap="square" anchor="ctr" anchorCtr="1"/>
          <a:lstStyle/>
          <a:p>
            <a:pPr algn="ctr" rtl="0">
              <a:defRPr lang="en-US" sz="1200" b="0"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Package Content vs. Design</a:t>
            </a:r>
          </a:p>
        </c:rich>
      </c:tx>
      <c:layout>
        <c:manualLayout>
          <c:xMode val="edge"/>
          <c:yMode val="edge"/>
          <c:x val="1.6645435244161365E-2"/>
          <c:y val="4.6296296296296294E-2"/>
        </c:manualLayout>
      </c:layout>
      <c:overlay val="0"/>
      <c:spPr>
        <a:noFill/>
        <a:ln>
          <a:noFill/>
        </a:ln>
        <a:effectLst/>
      </c:sp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spPr>
          <a:solidFill>
            <a:schemeClr val="accent1"/>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2"/>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3"/>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4"/>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6"/>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'Focus Group PivotChart Data'!$C$28:$C$29</c:f>
              <c:strCache>
                <c:ptCount val="1"/>
                <c:pt idx="0">
                  <c:v>Package 1</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Data'!$C$30:$C$37</c:f>
              <c:numCache>
                <c:formatCode>General</c:formatCode>
                <c:ptCount val="7"/>
                <c:pt idx="0">
                  <c:v>4</c:v>
                </c:pt>
                <c:pt idx="1">
                  <c:v>3</c:v>
                </c:pt>
                <c:pt idx="2">
                  <c:v>2</c:v>
                </c:pt>
                <c:pt idx="3">
                  <c:v>7</c:v>
                </c:pt>
                <c:pt idx="4">
                  <c:v>2</c:v>
                </c:pt>
                <c:pt idx="5">
                  <c:v>1</c:v>
                </c:pt>
              </c:numCache>
            </c:numRef>
          </c:val>
        </c:ser>
        <c:ser>
          <c:idx val="1"/>
          <c:order val="1"/>
          <c:tx>
            <c:strRef>
              <c:f>'Focus Group PivotChart Data'!$D$28:$D$29</c:f>
              <c:strCache>
                <c:ptCount val="1"/>
                <c:pt idx="0">
                  <c:v>Package 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Data'!$D$30:$D$37</c:f>
              <c:numCache>
                <c:formatCode>General</c:formatCode>
                <c:ptCount val="7"/>
                <c:pt idx="0">
                  <c:v>14</c:v>
                </c:pt>
                <c:pt idx="1">
                  <c:v>7</c:v>
                </c:pt>
                <c:pt idx="2">
                  <c:v>10</c:v>
                </c:pt>
                <c:pt idx="3">
                  <c:v>2</c:v>
                </c:pt>
                <c:pt idx="4">
                  <c:v>5</c:v>
                </c:pt>
                <c:pt idx="5">
                  <c:v>2</c:v>
                </c:pt>
              </c:numCache>
            </c:numRef>
          </c:val>
        </c:ser>
        <c:ser>
          <c:idx val="2"/>
          <c:order val="2"/>
          <c:tx>
            <c:strRef>
              <c:f>'Focus Group PivotChart Data'!$E$28:$E$29</c:f>
              <c:strCache>
                <c:ptCount val="1"/>
                <c:pt idx="0">
                  <c:v>Package 3</c:v>
                </c:pt>
              </c:strCache>
            </c:strRef>
          </c:tx>
          <c:spPr>
            <a:solidFill>
              <a:schemeClr val="accent3"/>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Data'!$E$30:$E$37</c:f>
              <c:numCache>
                <c:formatCode>General</c:formatCode>
                <c:ptCount val="7"/>
                <c:pt idx="0">
                  <c:v>2</c:v>
                </c:pt>
                <c:pt idx="2">
                  <c:v>1</c:v>
                </c:pt>
                <c:pt idx="3">
                  <c:v>3</c:v>
                </c:pt>
                <c:pt idx="4">
                  <c:v>2</c:v>
                </c:pt>
                <c:pt idx="5">
                  <c:v>2</c:v>
                </c:pt>
              </c:numCache>
            </c:numRef>
          </c:val>
        </c:ser>
        <c:ser>
          <c:idx val="3"/>
          <c:order val="3"/>
          <c:tx>
            <c:strRef>
              <c:f>'Focus Group PivotChart Data'!$F$28:$F$29</c:f>
              <c:strCache>
                <c:ptCount val="1"/>
                <c:pt idx="0">
                  <c:v>Package 4</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Data'!$F$30:$F$37</c:f>
              <c:numCache>
                <c:formatCode>General</c:formatCode>
                <c:ptCount val="7"/>
                <c:pt idx="0">
                  <c:v>2</c:v>
                </c:pt>
                <c:pt idx="1">
                  <c:v>2</c:v>
                </c:pt>
                <c:pt idx="2">
                  <c:v>1</c:v>
                </c:pt>
                <c:pt idx="3">
                  <c:v>6</c:v>
                </c:pt>
                <c:pt idx="4">
                  <c:v>2</c:v>
                </c:pt>
                <c:pt idx="5">
                  <c:v>4</c:v>
                </c:pt>
              </c:numCache>
            </c:numRef>
          </c:val>
        </c:ser>
        <c:ser>
          <c:idx val="4"/>
          <c:order val="4"/>
          <c:tx>
            <c:strRef>
              <c:f>'Focus Group PivotChart Data'!$G$28:$G$29</c:f>
              <c:strCache>
                <c:ptCount val="1"/>
                <c:pt idx="0">
                  <c:v>Package 5</c:v>
                </c:pt>
              </c:strCache>
            </c:strRef>
          </c:tx>
          <c:spPr>
            <a:solidFill>
              <a:schemeClr val="accent6"/>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Data'!$G$30:$G$37</c:f>
              <c:numCache>
                <c:formatCode>General</c:formatCode>
                <c:ptCount val="7"/>
                <c:pt idx="0">
                  <c:v>3</c:v>
                </c:pt>
                <c:pt idx="1">
                  <c:v>1</c:v>
                </c:pt>
                <c:pt idx="2">
                  <c:v>1</c:v>
                </c:pt>
                <c:pt idx="3">
                  <c:v>3</c:v>
                </c:pt>
                <c:pt idx="4">
                  <c:v>5</c:v>
                </c:pt>
                <c:pt idx="6">
                  <c:v>1</c:v>
                </c:pt>
              </c:numCache>
            </c:numRef>
          </c:val>
        </c:ser>
        <c:dLbls>
          <c:dLblPos val="outEnd"/>
          <c:showLegendKey val="0"/>
          <c:showVal val="1"/>
          <c:showCatName val="0"/>
          <c:showSerName val="0"/>
          <c:showPercent val="0"/>
          <c:showBubbleSize val="0"/>
        </c:dLbls>
        <c:gapWidth val="444"/>
        <c:overlap val="-90"/>
        <c:axId val="131859728"/>
        <c:axId val="131860288"/>
      </c:barChart>
      <c:catAx>
        <c:axId val="13185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kern="1200" cap="all" spc="120" normalizeH="0" baseline="0">
                <a:solidFill>
                  <a:schemeClr val="tx1"/>
                </a:solidFill>
                <a:latin typeface="+mn-lt"/>
                <a:ea typeface="+mn-ea"/>
                <a:cs typeface="+mn-cs"/>
              </a:defRPr>
            </a:pPr>
            <a:endParaRPr lang="en-US"/>
          </a:p>
        </c:txPr>
        <c:crossAx val="131860288"/>
        <c:crosses val="autoZero"/>
        <c:auto val="1"/>
        <c:lblAlgn val="ctr"/>
        <c:lblOffset val="100"/>
        <c:noMultiLvlLbl val="0"/>
      </c:catAx>
      <c:valAx>
        <c:axId val="131860288"/>
        <c:scaling>
          <c:orientation val="minMax"/>
        </c:scaling>
        <c:delete val="1"/>
        <c:axPos val="l"/>
        <c:numFmt formatCode="General" sourceLinked="1"/>
        <c:majorTickMark val="none"/>
        <c:minorTickMark val="none"/>
        <c:tickLblPos val="nextTo"/>
        <c:crossAx val="131859728"/>
        <c:crosses val="autoZero"/>
        <c:crossBetween val="between"/>
      </c:valAx>
      <c:spPr>
        <a:noFill/>
        <a:ln>
          <a:noFill/>
        </a:ln>
        <a:effectLst/>
      </c:spPr>
    </c:plotArea>
    <c:legend>
      <c:legendPos val="t"/>
      <c:layout>
        <c:manualLayout>
          <c:xMode val="edge"/>
          <c:yMode val="edge"/>
          <c:x val="4.1878061420666364E-2"/>
          <c:y val="0.13162037037037036"/>
          <c:w val="0.75043962789852403"/>
          <c:h val="8.6535797608632267E-2"/>
        </c:manualLayout>
      </c:layout>
      <c:overlay val="0"/>
      <c:spPr>
        <a:noFill/>
        <a:ln>
          <a:noFill/>
        </a:ln>
        <a:effectLst/>
      </c:spPr>
      <c:txPr>
        <a:bodyPr rot="0" spcFirstLastPara="1" vertOverflow="ellipsis" vert="horz" wrap="square" anchor="ctr" anchorCtr="1"/>
        <a:lstStyle/>
        <a:p>
          <a:pPr>
            <a:defRPr sz="1050" kern="120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[Policy Reference FY2012.xlsx]Historical Cost Summary!HistoricalCostSummary</c:name>
    <c:fmtId val="17"/>
  </c:pivotSource>
  <c:chart>
    <c:autoTitleDeleted val="0"/>
    <c:pivotFmts>
      <c:pivotFmt>
        <c:idx val="0"/>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pivotFmt>
      <c:pivotFmt>
        <c:idx val="3"/>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pivotFmt>
      <c:pivotFmt>
        <c:idx val="4"/>
      </c:pivotFmt>
    </c:pivotFmts>
    <c:plotArea>
      <c:layout>
        <c:manualLayout>
          <c:layoutTarget val="inner"/>
          <c:xMode val="edge"/>
          <c:yMode val="edge"/>
          <c:x val="2.458787154394761E-2"/>
          <c:y val="0.15089801179092246"/>
          <c:w val="0.95082425691210481"/>
          <c:h val="0.78566977164829932"/>
        </c:manualLayout>
      </c:layout>
      <c:lineChart>
        <c:grouping val="standard"/>
        <c:varyColors val="0"/>
        <c:ser>
          <c:idx val="0"/>
          <c:order val="0"/>
          <c:tx>
            <c:strRef>
              <c:f>'Historical Cost Summary'!$C$5</c:f>
              <c:strCache>
                <c:ptCount val="1"/>
                <c:pt idx="0">
                  <c:v>Production Total </c:v>
                </c:pt>
              </c:strCache>
            </c:strRef>
          </c:tx>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dLbls>
            <c:delete val="1"/>
          </c:dLbls>
          <c:cat>
            <c:strRef>
              <c:f>'Historical Cost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Cost Summary'!$C$6:$C$42</c:f>
              <c:numCache>
                <c:formatCode>#,##0</c:formatCode>
                <c:ptCount val="36"/>
                <c:pt idx="0">
                  <c:v>134563</c:v>
                </c:pt>
                <c:pt idx="1">
                  <c:v>121948</c:v>
                </c:pt>
                <c:pt idx="2">
                  <c:v>122388</c:v>
                </c:pt>
                <c:pt idx="3">
                  <c:v>118258</c:v>
                </c:pt>
                <c:pt idx="4">
                  <c:v>134869</c:v>
                </c:pt>
                <c:pt idx="5">
                  <c:v>127412</c:v>
                </c:pt>
                <c:pt idx="6">
                  <c:v>122359</c:v>
                </c:pt>
                <c:pt idx="7">
                  <c:v>123112</c:v>
                </c:pt>
                <c:pt idx="8">
                  <c:v>133634</c:v>
                </c:pt>
                <c:pt idx="9">
                  <c:v>138388</c:v>
                </c:pt>
                <c:pt idx="10">
                  <c:v>131057</c:v>
                </c:pt>
                <c:pt idx="11">
                  <c:v>128084</c:v>
                </c:pt>
                <c:pt idx="12">
                  <c:v>137368</c:v>
                </c:pt>
                <c:pt idx="13">
                  <c:v>144020</c:v>
                </c:pt>
                <c:pt idx="14">
                  <c:v>142765</c:v>
                </c:pt>
                <c:pt idx="15">
                  <c:v>130486</c:v>
                </c:pt>
                <c:pt idx="16">
                  <c:v>147181</c:v>
                </c:pt>
                <c:pt idx="17">
                  <c:v>136155</c:v>
                </c:pt>
                <c:pt idx="18">
                  <c:v>134388</c:v>
                </c:pt>
                <c:pt idx="19">
                  <c:v>107129</c:v>
                </c:pt>
                <c:pt idx="20">
                  <c:v>108399</c:v>
                </c:pt>
                <c:pt idx="21">
                  <c:v>104894</c:v>
                </c:pt>
                <c:pt idx="22">
                  <c:v>105968</c:v>
                </c:pt>
                <c:pt idx="23">
                  <c:v>105094</c:v>
                </c:pt>
                <c:pt idx="24">
                  <c:v>113626</c:v>
                </c:pt>
                <c:pt idx="25">
                  <c:v>105443</c:v>
                </c:pt>
                <c:pt idx="26">
                  <c:v>109116</c:v>
                </c:pt>
                <c:pt idx="27">
                  <c:v>108879</c:v>
                </c:pt>
                <c:pt idx="28">
                  <c:v>114321</c:v>
                </c:pt>
                <c:pt idx="29">
                  <c:v>105935</c:v>
                </c:pt>
                <c:pt idx="30">
                  <c:v>100085</c:v>
                </c:pt>
                <c:pt idx="31">
                  <c:v>103277</c:v>
                </c:pt>
                <c:pt idx="32">
                  <c:v>114099</c:v>
                </c:pt>
                <c:pt idx="33">
                  <c:v>110236</c:v>
                </c:pt>
                <c:pt idx="34">
                  <c:v>107155</c:v>
                </c:pt>
                <c:pt idx="35">
                  <c:v>105152</c:v>
                </c:pt>
              </c:numCache>
            </c:numRef>
          </c:val>
          <c:smooth val="0"/>
        </c:ser>
        <c:dLbls>
          <c:showLegendKey val="0"/>
          <c:showVal val="1"/>
          <c:showCatName val="0"/>
          <c:showSerName val="0"/>
          <c:showPercent val="0"/>
          <c:showBubbleSize val="0"/>
        </c:dLbls>
        <c:marker val="1"/>
        <c:smooth val="0"/>
        <c:axId val="131863088"/>
        <c:axId val="131863648"/>
      </c:lineChart>
      <c:lineChart>
        <c:grouping val="standard"/>
        <c:varyColors val="0"/>
        <c:ser>
          <c:idx val="1"/>
          <c:order val="1"/>
          <c:tx>
            <c:strRef>
              <c:f>'Historical Cost Summary'!$D$5</c:f>
              <c:strCache>
                <c:ptCount val="1"/>
                <c:pt idx="0">
                  <c:v>Shipping Total</c:v>
                </c:pt>
              </c:strCache>
            </c:strRef>
          </c:tx>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dLbls>
            <c:delete val="1"/>
          </c:dLbls>
          <c:cat>
            <c:strRef>
              <c:f>'Historical Cost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Cost Summary'!$D$6:$D$42</c:f>
              <c:numCache>
                <c:formatCode>#,##0</c:formatCode>
                <c:ptCount val="36"/>
                <c:pt idx="0">
                  <c:v>28816</c:v>
                </c:pt>
                <c:pt idx="1">
                  <c:v>22570</c:v>
                </c:pt>
                <c:pt idx="2">
                  <c:v>26079</c:v>
                </c:pt>
                <c:pt idx="3">
                  <c:v>24597</c:v>
                </c:pt>
                <c:pt idx="4">
                  <c:v>23228</c:v>
                </c:pt>
                <c:pt idx="5">
                  <c:v>22313</c:v>
                </c:pt>
                <c:pt idx="6">
                  <c:v>21398</c:v>
                </c:pt>
                <c:pt idx="7">
                  <c:v>20484</c:v>
                </c:pt>
                <c:pt idx="8">
                  <c:v>19569</c:v>
                </c:pt>
                <c:pt idx="9">
                  <c:v>18654</c:v>
                </c:pt>
                <c:pt idx="10">
                  <c:v>17739</c:v>
                </c:pt>
                <c:pt idx="11">
                  <c:v>16824</c:v>
                </c:pt>
                <c:pt idx="12">
                  <c:v>52985</c:v>
                </c:pt>
                <c:pt idx="13">
                  <c:v>48592</c:v>
                </c:pt>
                <c:pt idx="14">
                  <c:v>45987</c:v>
                </c:pt>
                <c:pt idx="15">
                  <c:v>38543</c:v>
                </c:pt>
                <c:pt idx="16">
                  <c:v>32765</c:v>
                </c:pt>
                <c:pt idx="17">
                  <c:v>28765</c:v>
                </c:pt>
                <c:pt idx="18">
                  <c:v>22178</c:v>
                </c:pt>
                <c:pt idx="19">
                  <c:v>19432</c:v>
                </c:pt>
                <c:pt idx="20">
                  <c:v>16987</c:v>
                </c:pt>
                <c:pt idx="21">
                  <c:v>15345</c:v>
                </c:pt>
                <c:pt idx="22">
                  <c:v>14461</c:v>
                </c:pt>
                <c:pt idx="23">
                  <c:v>12866</c:v>
                </c:pt>
                <c:pt idx="24">
                  <c:v>13835</c:v>
                </c:pt>
                <c:pt idx="25">
                  <c:v>13986</c:v>
                </c:pt>
                <c:pt idx="26">
                  <c:v>12886</c:v>
                </c:pt>
                <c:pt idx="27">
                  <c:v>12292</c:v>
                </c:pt>
                <c:pt idx="28">
                  <c:v>14969</c:v>
                </c:pt>
                <c:pt idx="29">
                  <c:v>13011</c:v>
                </c:pt>
                <c:pt idx="30">
                  <c:v>12973</c:v>
                </c:pt>
                <c:pt idx="31">
                  <c:v>13622</c:v>
                </c:pt>
                <c:pt idx="32">
                  <c:v>14998</c:v>
                </c:pt>
                <c:pt idx="33">
                  <c:v>13132</c:v>
                </c:pt>
                <c:pt idx="34">
                  <c:v>13033</c:v>
                </c:pt>
                <c:pt idx="35">
                  <c:v>12249</c:v>
                </c:pt>
              </c:numCache>
            </c:numRef>
          </c:val>
          <c:smooth val="1"/>
        </c:ser>
        <c:dLbls>
          <c:showLegendKey val="0"/>
          <c:showVal val="1"/>
          <c:showCatName val="0"/>
          <c:showSerName val="0"/>
          <c:showPercent val="0"/>
          <c:showBubbleSize val="0"/>
        </c:dLbls>
        <c:marker val="1"/>
        <c:smooth val="0"/>
        <c:axId val="131864768"/>
        <c:axId val="131864208"/>
      </c:lineChart>
      <c:dateAx>
        <c:axId val="131863088"/>
        <c:scaling>
          <c:orientation val="minMax"/>
        </c:scaling>
        <c:delete val="1"/>
        <c:axPos val="b"/>
        <c:numFmt formatCode="General" sourceLinked="0"/>
        <c:majorTickMark val="none"/>
        <c:minorTickMark val="none"/>
        <c:tickLblPos val="nextTo"/>
        <c:crossAx val="131863648"/>
        <c:crosses val="autoZero"/>
        <c:auto val="0"/>
        <c:lblOffset val="100"/>
        <c:baseTimeUnit val="days"/>
        <c:majorUnit val="1"/>
      </c:dateAx>
      <c:valAx>
        <c:axId val="131863648"/>
        <c:scaling>
          <c:orientation val="minMax"/>
          <c:max val="150000"/>
          <c:min val="90000"/>
        </c:scaling>
        <c:delete val="0"/>
        <c:axPos val="l"/>
        <c:majorGridlines>
          <c:spPr>
            <a:ln w="9525" cap="flat" cmpd="sng" algn="ctr">
              <a:solidFill>
                <a:schemeClr val="accent3">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131863088"/>
        <c:crosses val="autoZero"/>
        <c:crossBetween val="between"/>
        <c:majorUnit val="5000"/>
      </c:valAx>
      <c:valAx>
        <c:axId val="13186420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131864768"/>
        <c:crosses val="max"/>
        <c:crossBetween val="between"/>
      </c:valAx>
      <c:catAx>
        <c:axId val="131864768"/>
        <c:scaling>
          <c:orientation val="minMax"/>
        </c:scaling>
        <c:delete val="1"/>
        <c:axPos val="b"/>
        <c:numFmt formatCode="General" sourceLinked="0"/>
        <c:majorTickMark val="none"/>
        <c:minorTickMark val="none"/>
        <c:tickLblPos val="nextTo"/>
        <c:crossAx val="131864208"/>
        <c:crosses val="autoZero"/>
        <c:auto val="1"/>
        <c:lblAlgn val="ctr"/>
        <c:lblOffset val="100"/>
        <c:noMultiLvlLbl val="0"/>
      </c:catAx>
      <c:spPr>
        <a:noFill/>
        <a:ln>
          <a:noFill/>
        </a:ln>
        <a:effectLst/>
      </c:spPr>
    </c:plotArea>
    <c:legend>
      <c:legendPos val="b"/>
      <c:layout>
        <c:manualLayout>
          <c:xMode val="edge"/>
          <c:yMode val="edge"/>
          <c:x val="0.27015224104674623"/>
          <c:y val="0.9366346003948387"/>
          <c:w val="0.45969551790650753"/>
          <c:h val="6.3365399605161327E-2"/>
        </c:manualLayout>
      </c:layout>
      <c:overlay val="0"/>
      <c:spPr>
        <a:noFill/>
        <a:ln>
          <a:noFill/>
        </a:ln>
        <a:effectLst/>
      </c:spPr>
      <c:txPr>
        <a:bodyPr rot="0" spcFirstLastPara="1" vertOverflow="ellipsis" vert="horz" wrap="square" anchor="ctr" anchorCtr="1"/>
        <a:lstStyle/>
        <a:p>
          <a:pPr>
            <a:defRPr sz="1000" kern="1200" spc="2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iagrams/colors1.xml><?xml version="1.0" encoding="utf-8"?>
<dgm:colorsDef xmlns:dgm="http://schemas.openxmlformats.org/drawingml/2006/diagram" xmlns:a="http://schemas.openxmlformats.org/drawingml/2006/main" uniqueId="new unique ID">
  <dgm:title val="Colorful - Start with Accent 1"/>
  <dgm:desc val=""/>
  <dgm:catLst>
    <dgm:cat type="colorful" pri="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1"/>
      <a:schemeClr val="accent2"/>
      <a:schemeClr val="accent3"/>
      <a:schemeClr val="accent4"/>
      <a:schemeClr val="accent5"/>
      <a:schemeClr val="accent6"/>
    </dgm:fillClrLst>
    <dgm:linClrLst meth="repeat">
      <a:schemeClr val="accent1"/>
      <a:schemeClr val="accent2"/>
      <a:schemeClr val="accent3"/>
      <a:schemeClr val="accent4"/>
      <a:schemeClr val="accent5"/>
      <a:schemeClr val="accent6"/>
    </dgm:linClrLst>
    <dgm:effectClrLst/>
    <dgm:txLinClrLst/>
    <dgm:txFillClrLst/>
    <dgm:txEffectClrLst/>
  </dgm:styleLbl>
  <dgm:styleLbl name="lnNode1">
    <dgm:fillClrLst meth="repeat">
      <a:schemeClr val="accent1"/>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1"/>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1"/>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1"/>
      <a:schemeClr val="accent2"/>
      <a:schemeClr val="accent3"/>
      <a:schemeClr val="accent4"/>
      <a:schemeClr val="accent5"/>
      <a:schemeClr val="accent6"/>
    </dgm:fillClrLst>
    <dgm:linClrLst meth="repeat">
      <a:schemeClr val="accent1"/>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37CF25A-9C9C-4F6C-A08E-F60CE70410EC}" type="doc">
      <dgm:prSet loTypeId="urn:microsoft.com/office/officeart/2005/8/layout/hList1" loCatId="list" qsTypeId="urn:microsoft.com/office/officeart/2005/8/quickstyle/simple1" qsCatId="simple" csTypeId="new unique ID" csCatId="colorful" phldr="1"/>
      <dgm:spPr/>
      <dgm:t>
        <a:bodyPr/>
        <a:lstStyle/>
        <a:p>
          <a:endParaRPr lang="en-US"/>
        </a:p>
      </dgm:t>
    </dgm:pt>
    <dgm:pt modelId="{3DD75CA2-0EB8-4C68-B0A9-B5120039B54E}">
      <dgm:prSet phldrT="[Text]"/>
      <dgm:spPr/>
      <dgm:t>
        <a:bodyPr/>
        <a:lstStyle/>
        <a:p>
          <a:r>
            <a:rPr lang="en-US"/>
            <a:t>Package 1</a:t>
          </a:r>
        </a:p>
      </dgm:t>
    </dgm:pt>
    <dgm:pt modelId="{9456189C-7893-4301-AE64-F194FED694B0}" type="parTrans" cxnId="{DF71E981-FD6D-4BFF-B9E0-D4546776E3C6}">
      <dgm:prSet/>
      <dgm:spPr/>
      <dgm:t>
        <a:bodyPr/>
        <a:lstStyle/>
        <a:p>
          <a:endParaRPr lang="en-US"/>
        </a:p>
      </dgm:t>
    </dgm:pt>
    <dgm:pt modelId="{DD20CD13-FEBC-4D2F-8E1B-C79F6F66B94F}" type="sibTrans" cxnId="{DF71E981-FD6D-4BFF-B9E0-D4546776E3C6}">
      <dgm:prSet/>
      <dgm:spPr/>
      <dgm:t>
        <a:bodyPr/>
        <a:lstStyle/>
        <a:p>
          <a:endParaRPr lang="en-US"/>
        </a:p>
      </dgm:t>
    </dgm:pt>
    <dgm:pt modelId="{D14E64FB-C618-4A69-A12A-1FF94833D253}">
      <dgm:prSet phldrT="[Text]"/>
      <dgm:spPr/>
      <dgm:t>
        <a:bodyPr/>
        <a:lstStyle/>
        <a:p>
          <a:r>
            <a:rPr lang="en-US"/>
            <a:t>Competitor A</a:t>
          </a:r>
        </a:p>
      </dgm:t>
    </dgm:pt>
    <dgm:pt modelId="{D1149030-151B-40EC-8145-1796285E238A}" type="parTrans" cxnId="{FF2E2915-664A-47DA-B7B3-7F5F01951C9F}">
      <dgm:prSet/>
      <dgm:spPr/>
      <dgm:t>
        <a:bodyPr/>
        <a:lstStyle/>
        <a:p>
          <a:endParaRPr lang="en-US"/>
        </a:p>
      </dgm:t>
    </dgm:pt>
    <dgm:pt modelId="{60930F88-6A82-4270-8F2F-CA93E1C7AB66}" type="sibTrans" cxnId="{FF2E2915-664A-47DA-B7B3-7F5F01951C9F}">
      <dgm:prSet/>
      <dgm:spPr/>
      <dgm:t>
        <a:bodyPr/>
        <a:lstStyle/>
        <a:p>
          <a:endParaRPr lang="en-US"/>
        </a:p>
      </dgm:t>
    </dgm:pt>
    <dgm:pt modelId="{8426E1FC-69EA-4A93-A85C-A212DF86BDFC}">
      <dgm:prSet phldrT="[Text]"/>
      <dgm:spPr/>
      <dgm:t>
        <a:bodyPr/>
        <a:lstStyle/>
        <a:p>
          <a:r>
            <a:rPr lang="en-US"/>
            <a:t>Package 2</a:t>
          </a:r>
        </a:p>
      </dgm:t>
    </dgm:pt>
    <dgm:pt modelId="{9006F8F6-16F6-4077-8E3F-96E64C855871}" type="parTrans" cxnId="{60A2EE39-D71F-4294-B03B-5027C34373F7}">
      <dgm:prSet/>
      <dgm:spPr/>
      <dgm:t>
        <a:bodyPr/>
        <a:lstStyle/>
        <a:p>
          <a:endParaRPr lang="en-US"/>
        </a:p>
      </dgm:t>
    </dgm:pt>
    <dgm:pt modelId="{8E7F82F5-3FE2-4869-BD3A-2889320C8E2A}" type="sibTrans" cxnId="{60A2EE39-D71F-4294-B03B-5027C34373F7}">
      <dgm:prSet/>
      <dgm:spPr/>
      <dgm:t>
        <a:bodyPr/>
        <a:lstStyle/>
        <a:p>
          <a:endParaRPr lang="en-US"/>
        </a:p>
      </dgm:t>
    </dgm:pt>
    <dgm:pt modelId="{8E7D5825-BA58-4540-8EC0-66BF9016F162}">
      <dgm:prSet phldrT="[Text]"/>
      <dgm:spPr/>
      <dgm:t>
        <a:bodyPr/>
        <a:lstStyle/>
        <a:p>
          <a:r>
            <a:rPr lang="en-US"/>
            <a:t>Competitor B</a:t>
          </a:r>
        </a:p>
      </dgm:t>
    </dgm:pt>
    <dgm:pt modelId="{7B3DD961-054F-4A0D-8CB8-C7E126AEB6B0}" type="parTrans" cxnId="{6848AF59-7F09-4BAF-A219-6AF7FBFF9FA2}">
      <dgm:prSet/>
      <dgm:spPr/>
      <dgm:t>
        <a:bodyPr/>
        <a:lstStyle/>
        <a:p>
          <a:endParaRPr lang="en-US"/>
        </a:p>
      </dgm:t>
    </dgm:pt>
    <dgm:pt modelId="{8FF148FE-9F27-4C1F-99EC-AA88BAA2EE8B}" type="sibTrans" cxnId="{6848AF59-7F09-4BAF-A219-6AF7FBFF9FA2}">
      <dgm:prSet/>
      <dgm:spPr/>
      <dgm:t>
        <a:bodyPr/>
        <a:lstStyle/>
        <a:p>
          <a:endParaRPr lang="en-US"/>
        </a:p>
      </dgm:t>
    </dgm:pt>
    <dgm:pt modelId="{26D759B5-5380-4AD2-967F-E09BF6B1B325}">
      <dgm:prSet phldrT="[Text]"/>
      <dgm:spPr/>
      <dgm:t>
        <a:bodyPr/>
        <a:lstStyle/>
        <a:p>
          <a:r>
            <a:rPr lang="en-US"/>
            <a:t>Highly recognized brand</a:t>
          </a:r>
        </a:p>
      </dgm:t>
    </dgm:pt>
    <dgm:pt modelId="{E9E8611D-E2C6-42F7-93EC-AF2365FC8047}" type="parTrans" cxnId="{0F6E1272-7D11-4595-B874-BF5BC767F192}">
      <dgm:prSet/>
      <dgm:spPr/>
      <dgm:t>
        <a:bodyPr/>
        <a:lstStyle/>
        <a:p>
          <a:endParaRPr lang="en-US"/>
        </a:p>
      </dgm:t>
    </dgm:pt>
    <dgm:pt modelId="{3AB63CBD-4F19-4AA5-A2EF-43407A4118E2}" type="sibTrans" cxnId="{0F6E1272-7D11-4595-B874-BF5BC767F192}">
      <dgm:prSet/>
      <dgm:spPr/>
      <dgm:t>
        <a:bodyPr/>
        <a:lstStyle/>
        <a:p>
          <a:endParaRPr lang="en-US"/>
        </a:p>
      </dgm:t>
    </dgm:pt>
    <dgm:pt modelId="{A82D5052-A3D0-423C-A9A9-43161827E1CF}">
      <dgm:prSet phldrT="[Text]"/>
      <dgm:spPr/>
      <dgm:t>
        <a:bodyPr/>
        <a:lstStyle/>
        <a:p>
          <a:r>
            <a:rPr lang="en-US"/>
            <a:t>Package 3</a:t>
          </a:r>
        </a:p>
      </dgm:t>
    </dgm:pt>
    <dgm:pt modelId="{9AC7BC8F-BE68-48F4-80BB-D602982A4FD3}" type="parTrans" cxnId="{D77A33BC-DA24-4243-A1B4-9C887409BDB1}">
      <dgm:prSet/>
      <dgm:spPr/>
      <dgm:t>
        <a:bodyPr/>
        <a:lstStyle/>
        <a:p>
          <a:endParaRPr lang="en-US"/>
        </a:p>
      </dgm:t>
    </dgm:pt>
    <dgm:pt modelId="{736A2B1E-CDFE-4310-B705-38CE1B9D4C12}" type="sibTrans" cxnId="{D77A33BC-DA24-4243-A1B4-9C887409BDB1}">
      <dgm:prSet/>
      <dgm:spPr/>
      <dgm:t>
        <a:bodyPr/>
        <a:lstStyle/>
        <a:p>
          <a:endParaRPr lang="en-US"/>
        </a:p>
      </dgm:t>
    </dgm:pt>
    <dgm:pt modelId="{EA429E0C-6BA1-4ACC-866D-B58D73AA792B}">
      <dgm:prSet phldrT="[Text]"/>
      <dgm:spPr/>
      <dgm:t>
        <a:bodyPr/>
        <a:lstStyle/>
        <a:p>
          <a:r>
            <a:rPr lang="en-US"/>
            <a:t>Packaging largely black with conservative colors</a:t>
          </a:r>
        </a:p>
      </dgm:t>
    </dgm:pt>
    <dgm:pt modelId="{2E482FC8-3FA4-461B-B3EB-5B2402127D7F}" type="parTrans" cxnId="{866EF7FC-6168-4113-9BB7-40E5FF08725A}">
      <dgm:prSet/>
      <dgm:spPr/>
      <dgm:t>
        <a:bodyPr/>
        <a:lstStyle/>
        <a:p>
          <a:endParaRPr lang="en-US"/>
        </a:p>
      </dgm:t>
    </dgm:pt>
    <dgm:pt modelId="{EF2A0844-5D7C-4437-90AC-B1862238645E}" type="sibTrans" cxnId="{866EF7FC-6168-4113-9BB7-40E5FF08725A}">
      <dgm:prSet/>
      <dgm:spPr/>
      <dgm:t>
        <a:bodyPr/>
        <a:lstStyle/>
        <a:p>
          <a:endParaRPr lang="en-US"/>
        </a:p>
      </dgm:t>
    </dgm:pt>
    <dgm:pt modelId="{303BA79E-885B-4162-925E-582BEED3A51B}">
      <dgm:prSet phldrT="[Text]"/>
      <dgm:spPr/>
      <dgm:t>
        <a:bodyPr/>
        <a:lstStyle/>
        <a:p>
          <a:r>
            <a:rPr lang="en-US"/>
            <a:t>Package 4</a:t>
          </a:r>
        </a:p>
      </dgm:t>
    </dgm:pt>
    <dgm:pt modelId="{5EA9C231-0DC1-4CD2-8ECA-F5CC6F78E673}" type="parTrans" cxnId="{BB15BC3D-7521-4EFE-AE20-A96710953298}">
      <dgm:prSet/>
      <dgm:spPr/>
      <dgm:t>
        <a:bodyPr/>
        <a:lstStyle/>
        <a:p>
          <a:endParaRPr lang="en-US"/>
        </a:p>
      </dgm:t>
    </dgm:pt>
    <dgm:pt modelId="{63FF1E51-1874-4913-9124-8778D0C977C8}" type="sibTrans" cxnId="{BB15BC3D-7521-4EFE-AE20-A96710953298}">
      <dgm:prSet/>
      <dgm:spPr/>
      <dgm:t>
        <a:bodyPr/>
        <a:lstStyle/>
        <a:p>
          <a:endParaRPr lang="en-US"/>
        </a:p>
      </dgm:t>
    </dgm:pt>
    <dgm:pt modelId="{FE1D8D37-1138-441D-88AB-560C8AF16BC7}">
      <dgm:prSet phldrT="[Text]"/>
      <dgm:spPr/>
      <dgm:t>
        <a:bodyPr/>
        <a:lstStyle/>
        <a:p>
          <a:r>
            <a:rPr lang="en-US"/>
            <a:t>Package 5</a:t>
          </a:r>
        </a:p>
      </dgm:t>
    </dgm:pt>
    <dgm:pt modelId="{D401E3DC-218E-44AC-808B-DDE77D1D121B}" type="parTrans" cxnId="{63CC270F-F003-48D4-B9C0-F320E691D77D}">
      <dgm:prSet/>
      <dgm:spPr/>
      <dgm:t>
        <a:bodyPr/>
        <a:lstStyle/>
        <a:p>
          <a:endParaRPr lang="en-US"/>
        </a:p>
      </dgm:t>
    </dgm:pt>
    <dgm:pt modelId="{000E9B5B-30E0-45E6-AE93-8F609C8116C0}" type="sibTrans" cxnId="{63CC270F-F003-48D4-B9C0-F320E691D77D}">
      <dgm:prSet/>
      <dgm:spPr/>
      <dgm:t>
        <a:bodyPr/>
        <a:lstStyle/>
        <a:p>
          <a:endParaRPr lang="en-US"/>
        </a:p>
      </dgm:t>
    </dgm:pt>
    <dgm:pt modelId="{59739123-B127-4B20-B626-2823B1C89D23}">
      <dgm:prSet phldrT="[Text]"/>
      <dgm:spPr/>
      <dgm:t>
        <a:bodyPr/>
        <a:lstStyle/>
        <a:p>
          <a:r>
            <a:rPr lang="en-US"/>
            <a:t>Our 2009 release</a:t>
          </a:r>
        </a:p>
      </dgm:t>
    </dgm:pt>
    <dgm:pt modelId="{C8BA54C0-42F8-4685-92A0-6510468C5821}" type="parTrans" cxnId="{472CA842-D485-440A-91A9-D66BCE485B5E}">
      <dgm:prSet/>
      <dgm:spPr/>
      <dgm:t>
        <a:bodyPr/>
        <a:lstStyle/>
        <a:p>
          <a:endParaRPr lang="en-US"/>
        </a:p>
      </dgm:t>
    </dgm:pt>
    <dgm:pt modelId="{FF80D3AA-D562-4FC6-B702-2BB02541C599}" type="sibTrans" cxnId="{472CA842-D485-440A-91A9-D66BCE485B5E}">
      <dgm:prSet/>
      <dgm:spPr/>
      <dgm:t>
        <a:bodyPr/>
        <a:lstStyle/>
        <a:p>
          <a:endParaRPr lang="en-US"/>
        </a:p>
      </dgm:t>
    </dgm:pt>
    <dgm:pt modelId="{05BF0D63-F6D7-4337-9CD2-ECA8C303E63C}">
      <dgm:prSet phldrT="[Text]"/>
      <dgm:spPr/>
      <dgm:t>
        <a:bodyPr/>
        <a:lstStyle/>
        <a:p>
          <a:r>
            <a:rPr lang="en-US"/>
            <a:t>Highly recognized brand</a:t>
          </a:r>
        </a:p>
      </dgm:t>
    </dgm:pt>
    <dgm:pt modelId="{851E0FF8-ADC0-4F1C-BFCB-32DB4EDA16C2}" type="parTrans" cxnId="{FED064D1-AE1E-4AE6-90E2-EA1A68C0EEF6}">
      <dgm:prSet/>
      <dgm:spPr/>
      <dgm:t>
        <a:bodyPr/>
        <a:lstStyle/>
        <a:p>
          <a:endParaRPr lang="en-US"/>
        </a:p>
      </dgm:t>
    </dgm:pt>
    <dgm:pt modelId="{258C97C9-8094-46B2-A6D6-2BC8C6470136}" type="sibTrans" cxnId="{FED064D1-AE1E-4AE6-90E2-EA1A68C0EEF6}">
      <dgm:prSet/>
      <dgm:spPr/>
      <dgm:t>
        <a:bodyPr/>
        <a:lstStyle/>
        <a:p>
          <a:endParaRPr lang="en-US"/>
        </a:p>
      </dgm:t>
    </dgm:pt>
    <dgm:pt modelId="{6D4F51BA-471E-4D5F-95C8-1E1A5BAC66F4}">
      <dgm:prSet phldrT="[Text]"/>
      <dgm:spPr/>
      <dgm:t>
        <a:bodyPr/>
        <a:lstStyle/>
        <a:p>
          <a:r>
            <a:rPr lang="en-US"/>
            <a:t>Heavy use of graphics and dark colors</a:t>
          </a:r>
        </a:p>
      </dgm:t>
    </dgm:pt>
    <dgm:pt modelId="{BEF77AD1-43B1-4BE5-B739-9D6483C8A15F}" type="parTrans" cxnId="{DFB64827-DA93-4600-8D1C-B51A08A996E3}">
      <dgm:prSet/>
      <dgm:spPr/>
      <dgm:t>
        <a:bodyPr/>
        <a:lstStyle/>
        <a:p>
          <a:endParaRPr lang="en-US"/>
        </a:p>
      </dgm:t>
    </dgm:pt>
    <dgm:pt modelId="{65C7C5CC-F6F4-4518-B92F-4670916F1318}" type="sibTrans" cxnId="{DFB64827-DA93-4600-8D1C-B51A08A996E3}">
      <dgm:prSet/>
      <dgm:spPr/>
      <dgm:t>
        <a:bodyPr/>
        <a:lstStyle/>
        <a:p>
          <a:endParaRPr lang="en-US"/>
        </a:p>
      </dgm:t>
    </dgm:pt>
    <dgm:pt modelId="{F924F4B8-05E8-40F3-94A2-478CB2EFBBFE}">
      <dgm:prSet phldrT="[Text]"/>
      <dgm:spPr/>
      <dgm:t>
        <a:bodyPr/>
        <a:lstStyle/>
        <a:p>
          <a:r>
            <a:rPr lang="en-US"/>
            <a:t>Plastic/vacuum packaging</a:t>
          </a:r>
        </a:p>
      </dgm:t>
    </dgm:pt>
    <dgm:pt modelId="{1C54BF6B-3D84-4FBA-9B4B-AAA3FA1FD8A0}" type="parTrans" cxnId="{51FE730D-025E-4B27-B77A-2A37F90F9781}">
      <dgm:prSet/>
      <dgm:spPr/>
      <dgm:t>
        <a:bodyPr/>
        <a:lstStyle/>
        <a:p>
          <a:endParaRPr lang="en-US"/>
        </a:p>
      </dgm:t>
    </dgm:pt>
    <dgm:pt modelId="{7A040CCE-95E5-400F-8E28-CD300C8E6F10}" type="sibTrans" cxnId="{51FE730D-025E-4B27-B77A-2A37F90F9781}">
      <dgm:prSet/>
      <dgm:spPr/>
      <dgm:t>
        <a:bodyPr/>
        <a:lstStyle/>
        <a:p>
          <a:endParaRPr lang="en-US"/>
        </a:p>
      </dgm:t>
    </dgm:pt>
    <dgm:pt modelId="{D3CD1846-BF96-435D-B482-588FCCE5B099}">
      <dgm:prSet phldrT="[Text]"/>
      <dgm:spPr/>
      <dgm:t>
        <a:bodyPr/>
        <a:lstStyle/>
        <a:p>
          <a:r>
            <a:rPr lang="en-US"/>
            <a:t>Sleek box shape to fit product</a:t>
          </a:r>
        </a:p>
      </dgm:t>
    </dgm:pt>
    <dgm:pt modelId="{DB477BEE-CAE0-419C-A782-68A1874B178E}" type="parTrans" cxnId="{92389B6D-CBFF-4DFA-BD2F-3F5C0EF22D13}">
      <dgm:prSet/>
      <dgm:spPr/>
      <dgm:t>
        <a:bodyPr/>
        <a:lstStyle/>
        <a:p>
          <a:endParaRPr lang="en-US"/>
        </a:p>
      </dgm:t>
    </dgm:pt>
    <dgm:pt modelId="{4FAFF7CF-E1BE-4AE4-AEC8-5F57BE46A0B5}" type="sibTrans" cxnId="{92389B6D-CBFF-4DFA-BD2F-3F5C0EF22D13}">
      <dgm:prSet/>
      <dgm:spPr/>
      <dgm:t>
        <a:bodyPr/>
        <a:lstStyle/>
        <a:p>
          <a:endParaRPr lang="en-US"/>
        </a:p>
      </dgm:t>
    </dgm:pt>
    <dgm:pt modelId="{C1876387-5FBF-4C10-A330-FD21A51723F0}">
      <dgm:prSet phldrT="[Text]"/>
      <dgm:spPr/>
      <dgm:t>
        <a:bodyPr/>
        <a:lstStyle/>
        <a:p>
          <a:r>
            <a:rPr lang="en-US"/>
            <a:t>Clean lines/minimal graphics</a:t>
          </a:r>
        </a:p>
      </dgm:t>
    </dgm:pt>
    <dgm:pt modelId="{FDBB49B6-8F82-468B-A96C-BEE66C74D8AB}" type="parTrans" cxnId="{BC3E6215-A9AD-491E-BB17-B13A62F54D82}">
      <dgm:prSet/>
      <dgm:spPr/>
      <dgm:t>
        <a:bodyPr/>
        <a:lstStyle/>
        <a:p>
          <a:endParaRPr lang="en-US"/>
        </a:p>
      </dgm:t>
    </dgm:pt>
    <dgm:pt modelId="{D5775FA8-9303-489B-912A-3AB19E30346D}" type="sibTrans" cxnId="{BC3E6215-A9AD-491E-BB17-B13A62F54D82}">
      <dgm:prSet/>
      <dgm:spPr/>
      <dgm:t>
        <a:bodyPr/>
        <a:lstStyle/>
        <a:p>
          <a:endParaRPr lang="en-US"/>
        </a:p>
      </dgm:t>
    </dgm:pt>
    <dgm:pt modelId="{54539269-9A1D-429C-988D-6669AF630CBB}">
      <dgm:prSet phldrT="[Text]"/>
      <dgm:spPr/>
      <dgm:t>
        <a:bodyPr/>
        <a:lstStyle/>
        <a:p>
          <a:r>
            <a:rPr lang="en-US"/>
            <a:t>Single, brand color for accent</a:t>
          </a:r>
        </a:p>
      </dgm:t>
    </dgm:pt>
    <dgm:pt modelId="{1BF78F72-AB43-45CC-A8A3-D2BE71E071BF}" type="parTrans" cxnId="{7D4B4ECA-17A1-4398-9125-380FBDEEEAA1}">
      <dgm:prSet/>
      <dgm:spPr/>
      <dgm:t>
        <a:bodyPr/>
        <a:lstStyle/>
        <a:p>
          <a:endParaRPr lang="en-US"/>
        </a:p>
      </dgm:t>
    </dgm:pt>
    <dgm:pt modelId="{0555A0D8-7C05-45F6-8C9F-A34DEFEDCE16}" type="sibTrans" cxnId="{7D4B4ECA-17A1-4398-9125-380FBDEEEAA1}">
      <dgm:prSet/>
      <dgm:spPr/>
      <dgm:t>
        <a:bodyPr/>
        <a:lstStyle/>
        <a:p>
          <a:endParaRPr lang="en-US"/>
        </a:p>
      </dgm:t>
    </dgm:pt>
    <dgm:pt modelId="{E3EEE9AC-4CE9-48FD-9FFC-413FD4F7117A}">
      <dgm:prSet phldrT="[Text]"/>
      <dgm:spPr/>
      <dgm:t>
        <a:bodyPr/>
        <a:lstStyle/>
        <a:p>
          <a:r>
            <a:rPr lang="en-US"/>
            <a:t>Competitor C</a:t>
          </a:r>
        </a:p>
      </dgm:t>
    </dgm:pt>
    <dgm:pt modelId="{21CB643B-0CED-4523-987D-30A8714677CE}" type="parTrans" cxnId="{F2478BB7-18D4-470B-9691-950EAA22CD86}">
      <dgm:prSet/>
      <dgm:spPr/>
      <dgm:t>
        <a:bodyPr/>
        <a:lstStyle/>
        <a:p>
          <a:endParaRPr lang="en-US"/>
        </a:p>
      </dgm:t>
    </dgm:pt>
    <dgm:pt modelId="{B085920C-45CC-453E-BB4F-DF67CE4148F8}" type="sibTrans" cxnId="{F2478BB7-18D4-470B-9691-950EAA22CD86}">
      <dgm:prSet/>
      <dgm:spPr/>
      <dgm:t>
        <a:bodyPr/>
        <a:lstStyle/>
        <a:p>
          <a:endParaRPr lang="en-US"/>
        </a:p>
      </dgm:t>
    </dgm:pt>
    <dgm:pt modelId="{24E18FC5-0885-4A67-B0B9-5EA784AF9787}">
      <dgm:prSet phldrT="[Text]"/>
      <dgm:spPr/>
      <dgm:t>
        <a:bodyPr/>
        <a:lstStyle/>
        <a:p>
          <a:r>
            <a:rPr lang="en-US"/>
            <a:t>New brand on market</a:t>
          </a:r>
        </a:p>
      </dgm:t>
    </dgm:pt>
    <dgm:pt modelId="{C114133A-05E7-487E-9D05-2DBA5971B6D5}" type="parTrans" cxnId="{2C027299-B00C-4053-B9F6-FA5A0DEF4DA1}">
      <dgm:prSet/>
      <dgm:spPr/>
      <dgm:t>
        <a:bodyPr/>
        <a:lstStyle/>
        <a:p>
          <a:endParaRPr lang="en-US"/>
        </a:p>
      </dgm:t>
    </dgm:pt>
    <dgm:pt modelId="{9B2903C5-47B8-4EFC-9076-E134AAE0A8BD}" type="sibTrans" cxnId="{2C027299-B00C-4053-B9F6-FA5A0DEF4DA1}">
      <dgm:prSet/>
      <dgm:spPr/>
      <dgm:t>
        <a:bodyPr/>
        <a:lstStyle/>
        <a:p>
          <a:endParaRPr lang="en-US"/>
        </a:p>
      </dgm:t>
    </dgm:pt>
    <dgm:pt modelId="{195B85DB-E85F-42BA-9744-B2172BC5FECE}">
      <dgm:prSet phldrT="[Text]"/>
      <dgm:spPr/>
      <dgm:t>
        <a:bodyPr/>
        <a:lstStyle/>
        <a:p>
          <a:r>
            <a:rPr lang="en-US"/>
            <a:t>Detailed package content/product instruction on package</a:t>
          </a:r>
        </a:p>
      </dgm:t>
    </dgm:pt>
    <dgm:pt modelId="{B7D49C17-75F9-4D2C-9611-A7FA77BF514A}" type="parTrans" cxnId="{857946F4-A436-4B93-82B6-2F02300B6231}">
      <dgm:prSet/>
      <dgm:spPr/>
      <dgm:t>
        <a:bodyPr/>
        <a:lstStyle/>
        <a:p>
          <a:endParaRPr lang="en-US"/>
        </a:p>
      </dgm:t>
    </dgm:pt>
    <dgm:pt modelId="{CC1CD036-24E6-4BE6-BEE4-34C22FCDE87E}" type="sibTrans" cxnId="{857946F4-A436-4B93-82B6-2F02300B6231}">
      <dgm:prSet/>
      <dgm:spPr/>
      <dgm:t>
        <a:bodyPr/>
        <a:lstStyle/>
        <a:p>
          <a:endParaRPr lang="en-US"/>
        </a:p>
      </dgm:t>
    </dgm:pt>
    <dgm:pt modelId="{79A9DD28-579F-4073-BBC6-B6E4B2167AA3}">
      <dgm:prSet phldrT="[Text]"/>
      <dgm:spPr/>
      <dgm:t>
        <a:bodyPr/>
        <a:lstStyle/>
        <a:p>
          <a:r>
            <a:rPr lang="en-US"/>
            <a:t>Plastic form-fit package</a:t>
          </a:r>
        </a:p>
      </dgm:t>
    </dgm:pt>
    <dgm:pt modelId="{AA93C9A3-AB1B-49A2-B32C-BD8FA8C0359F}" type="parTrans" cxnId="{E83C2D1B-1769-4C7C-98DE-19BC3D9BB532}">
      <dgm:prSet/>
      <dgm:spPr/>
      <dgm:t>
        <a:bodyPr/>
        <a:lstStyle/>
        <a:p>
          <a:endParaRPr lang="en-US"/>
        </a:p>
      </dgm:t>
    </dgm:pt>
    <dgm:pt modelId="{DD77C3DD-9D34-4E73-A49B-B2A9C56F404B}" type="sibTrans" cxnId="{E83C2D1B-1769-4C7C-98DE-19BC3D9BB532}">
      <dgm:prSet/>
      <dgm:spPr/>
      <dgm:t>
        <a:bodyPr/>
        <a:lstStyle/>
        <a:p>
          <a:endParaRPr lang="en-US"/>
        </a:p>
      </dgm:t>
    </dgm:pt>
    <dgm:pt modelId="{750777C4-859E-4BA3-8811-AD2DA02CC608}">
      <dgm:prSet phldrT="[Text]"/>
      <dgm:spPr/>
      <dgm:t>
        <a:bodyPr/>
        <a:lstStyle/>
        <a:p>
          <a:r>
            <a:rPr lang="en-US"/>
            <a:t>First release of the product</a:t>
          </a:r>
        </a:p>
      </dgm:t>
    </dgm:pt>
    <dgm:pt modelId="{5450C66D-7803-4123-A690-F3282C7C7325}" type="parTrans" cxnId="{75A45BC7-D7C9-40DD-8DDC-19449B337F9D}">
      <dgm:prSet/>
      <dgm:spPr/>
      <dgm:t>
        <a:bodyPr/>
        <a:lstStyle/>
        <a:p>
          <a:endParaRPr lang="en-US"/>
        </a:p>
      </dgm:t>
    </dgm:pt>
    <dgm:pt modelId="{B382BCBF-B8ED-40BA-B083-AE468A1827F7}" type="sibTrans" cxnId="{75A45BC7-D7C9-40DD-8DDC-19449B337F9D}">
      <dgm:prSet/>
      <dgm:spPr/>
      <dgm:t>
        <a:bodyPr/>
        <a:lstStyle/>
        <a:p>
          <a:endParaRPr lang="en-US"/>
        </a:p>
      </dgm:t>
    </dgm:pt>
    <dgm:pt modelId="{F68BFE09-03EB-4622-9D8C-4C7DEFDEC09D}">
      <dgm:prSet phldrT="[Text]"/>
      <dgm:spPr/>
      <dgm:t>
        <a:bodyPr/>
        <a:lstStyle/>
        <a:p>
          <a:r>
            <a:rPr lang="en-US"/>
            <a:t>Plastic form packaging</a:t>
          </a:r>
        </a:p>
      </dgm:t>
    </dgm:pt>
    <dgm:pt modelId="{5DC08E33-878F-4964-910F-A6C1008EF79B}" type="parTrans" cxnId="{DEFF9B4F-8E87-49E6-BF23-7636EE08EA46}">
      <dgm:prSet/>
      <dgm:spPr/>
      <dgm:t>
        <a:bodyPr/>
        <a:lstStyle/>
        <a:p>
          <a:endParaRPr lang="en-US"/>
        </a:p>
      </dgm:t>
    </dgm:pt>
    <dgm:pt modelId="{61CD97C8-5D60-4718-A548-75D252349584}" type="sibTrans" cxnId="{DEFF9B4F-8E87-49E6-BF23-7636EE08EA46}">
      <dgm:prSet/>
      <dgm:spPr/>
      <dgm:t>
        <a:bodyPr/>
        <a:lstStyle/>
        <a:p>
          <a:endParaRPr lang="en-US"/>
        </a:p>
      </dgm:t>
    </dgm:pt>
    <dgm:pt modelId="{9587BCBD-BE8E-4E44-8812-FD4276317164}">
      <dgm:prSet phldrT="[Text]"/>
      <dgm:spPr/>
      <dgm:t>
        <a:bodyPr/>
        <a:lstStyle/>
        <a:p>
          <a:r>
            <a:rPr lang="en-US"/>
            <a:t>Instructions on package</a:t>
          </a:r>
        </a:p>
      </dgm:t>
    </dgm:pt>
    <dgm:pt modelId="{D0058D23-C5B5-46F4-A723-9F8356FE7A09}" type="parTrans" cxnId="{8A625F67-65F0-4824-AA34-C3E149509275}">
      <dgm:prSet/>
      <dgm:spPr/>
      <dgm:t>
        <a:bodyPr/>
        <a:lstStyle/>
        <a:p>
          <a:endParaRPr lang="en-US"/>
        </a:p>
      </dgm:t>
    </dgm:pt>
    <dgm:pt modelId="{F996214F-593A-44AA-817D-AF002AFE5071}" type="sibTrans" cxnId="{8A625F67-65F0-4824-AA34-C3E149509275}">
      <dgm:prSet/>
      <dgm:spPr/>
      <dgm:t>
        <a:bodyPr/>
        <a:lstStyle/>
        <a:p>
          <a:endParaRPr lang="en-US"/>
        </a:p>
      </dgm:t>
    </dgm:pt>
    <dgm:pt modelId="{899E4BD4-9133-43EF-A333-4DB4C28F4F54}">
      <dgm:prSet phldrT="[Text]"/>
      <dgm:spPr/>
      <dgm:t>
        <a:bodyPr/>
        <a:lstStyle/>
        <a:p>
          <a:r>
            <a:rPr lang="en-US"/>
            <a:t>All brand colors in use</a:t>
          </a:r>
        </a:p>
      </dgm:t>
    </dgm:pt>
    <dgm:pt modelId="{EC687231-65A2-4934-BB3B-8B49E9183A6A}" type="parTrans" cxnId="{B9598484-F338-4E24-9CC8-2B56947201CF}">
      <dgm:prSet/>
      <dgm:spPr/>
      <dgm:t>
        <a:bodyPr/>
        <a:lstStyle/>
        <a:p>
          <a:endParaRPr lang="en-US"/>
        </a:p>
      </dgm:t>
    </dgm:pt>
    <dgm:pt modelId="{9E27FFA3-2A56-4E61-8CBB-6890C260218D}" type="sibTrans" cxnId="{B9598484-F338-4E24-9CC8-2B56947201CF}">
      <dgm:prSet/>
      <dgm:spPr/>
      <dgm:t>
        <a:bodyPr/>
        <a:lstStyle/>
        <a:p>
          <a:endParaRPr lang="en-US"/>
        </a:p>
      </dgm:t>
    </dgm:pt>
    <dgm:pt modelId="{A9D5C86E-4866-44A1-91E4-C8DE614BC4B0}">
      <dgm:prSet phldrT="[Text]"/>
      <dgm:spPr/>
      <dgm:t>
        <a:bodyPr/>
        <a:lstStyle/>
        <a:p>
          <a:r>
            <a:rPr lang="en-US"/>
            <a:t>Our latest release</a:t>
          </a:r>
        </a:p>
      </dgm:t>
    </dgm:pt>
    <dgm:pt modelId="{A0E4F7E7-2302-4E04-8B2C-14E1806AEE18}" type="parTrans" cxnId="{7B30A09C-8B63-4E08-99F4-32032642542E}">
      <dgm:prSet/>
      <dgm:spPr/>
      <dgm:t>
        <a:bodyPr/>
        <a:lstStyle/>
        <a:p>
          <a:endParaRPr lang="en-US"/>
        </a:p>
      </dgm:t>
    </dgm:pt>
    <dgm:pt modelId="{7FEFCBC8-4CC0-420B-8DB2-A4FCED3F8D6B}" type="sibTrans" cxnId="{7B30A09C-8B63-4E08-99F4-32032642542E}">
      <dgm:prSet/>
      <dgm:spPr/>
      <dgm:t>
        <a:bodyPr/>
        <a:lstStyle/>
        <a:p>
          <a:endParaRPr lang="en-US"/>
        </a:p>
      </dgm:t>
    </dgm:pt>
    <dgm:pt modelId="{40770729-150D-45FC-9839-040C22A3F9BA}">
      <dgm:prSet phldrT="[Text]"/>
      <dgm:spPr/>
      <dgm:t>
        <a:bodyPr/>
        <a:lstStyle/>
        <a:p>
          <a:r>
            <a:rPr lang="en-US"/>
            <a:t>Good brand recognition</a:t>
          </a:r>
        </a:p>
      </dgm:t>
    </dgm:pt>
    <dgm:pt modelId="{17F49B68-BF3F-4E10-99CA-B06DA2265355}" type="parTrans" cxnId="{F62F735E-F4B3-4D69-95EF-E9F14B0E85DD}">
      <dgm:prSet/>
      <dgm:spPr/>
      <dgm:t>
        <a:bodyPr/>
        <a:lstStyle/>
        <a:p>
          <a:endParaRPr lang="en-US"/>
        </a:p>
      </dgm:t>
    </dgm:pt>
    <dgm:pt modelId="{95278EE0-CF65-4C36-82F8-E61C08F0BF3D}" type="sibTrans" cxnId="{F62F735E-F4B3-4D69-95EF-E9F14B0E85DD}">
      <dgm:prSet/>
      <dgm:spPr/>
      <dgm:t>
        <a:bodyPr/>
        <a:lstStyle/>
        <a:p>
          <a:endParaRPr lang="en-US"/>
        </a:p>
      </dgm:t>
    </dgm:pt>
    <dgm:pt modelId="{260BCC6D-AF6C-4003-99FF-4593540FC0F3}">
      <dgm:prSet phldrT="[Text]"/>
      <dgm:spPr/>
      <dgm:t>
        <a:bodyPr/>
        <a:lstStyle/>
        <a:p>
          <a:r>
            <a:rPr lang="en-US"/>
            <a:t>Recycled cardboard, boxing shaped to product</a:t>
          </a:r>
        </a:p>
      </dgm:t>
    </dgm:pt>
    <dgm:pt modelId="{CBCB98EF-8D0B-453F-902F-0159B52D618E}" type="parTrans" cxnId="{D3D6A24F-5B27-4C8D-85E6-98FA6B173798}">
      <dgm:prSet/>
      <dgm:spPr/>
      <dgm:t>
        <a:bodyPr/>
        <a:lstStyle/>
        <a:p>
          <a:endParaRPr lang="en-US"/>
        </a:p>
      </dgm:t>
    </dgm:pt>
    <dgm:pt modelId="{278BC3B9-73D3-46D9-8CAD-8953CDCC5B87}" type="sibTrans" cxnId="{D3D6A24F-5B27-4C8D-85E6-98FA6B173798}">
      <dgm:prSet/>
      <dgm:spPr/>
      <dgm:t>
        <a:bodyPr/>
        <a:lstStyle/>
        <a:p>
          <a:endParaRPr lang="en-US"/>
        </a:p>
      </dgm:t>
    </dgm:pt>
    <dgm:pt modelId="{D9BA5FCF-652B-4E26-8474-21D76EED6998}">
      <dgm:prSet phldrT="[Text]"/>
      <dgm:spPr/>
      <dgm:t>
        <a:bodyPr/>
        <a:lstStyle/>
        <a:p>
          <a:r>
            <a:rPr lang="en-US"/>
            <a:t>Instructions on package</a:t>
          </a:r>
        </a:p>
      </dgm:t>
    </dgm:pt>
    <dgm:pt modelId="{A0C4F863-960A-4FA4-A9A2-6AEEB4A947FD}" type="parTrans" cxnId="{D476FD59-1734-4674-8B2D-6922E0E7C152}">
      <dgm:prSet/>
      <dgm:spPr/>
      <dgm:t>
        <a:bodyPr/>
        <a:lstStyle/>
        <a:p>
          <a:endParaRPr lang="en-US"/>
        </a:p>
      </dgm:t>
    </dgm:pt>
    <dgm:pt modelId="{19994614-F62E-4196-8133-24B65EF69F8E}" type="sibTrans" cxnId="{D476FD59-1734-4674-8B2D-6922E0E7C152}">
      <dgm:prSet/>
      <dgm:spPr/>
      <dgm:t>
        <a:bodyPr/>
        <a:lstStyle/>
        <a:p>
          <a:endParaRPr lang="en-US"/>
        </a:p>
      </dgm:t>
    </dgm:pt>
    <dgm:pt modelId="{2A3D31F1-A9A8-482C-9EC6-6BA7C98C9C13}">
      <dgm:prSet phldrT="[Text]"/>
      <dgm:spPr/>
      <dgm:t>
        <a:bodyPr/>
        <a:lstStyle/>
        <a:p>
          <a:r>
            <a:rPr lang="en-US"/>
            <a:t>All brand colors in use</a:t>
          </a:r>
        </a:p>
      </dgm:t>
    </dgm:pt>
    <dgm:pt modelId="{21169BB3-6FB1-4D6D-9F5F-D22D91FF9B1B}" type="parTrans" cxnId="{57446353-B1F6-4956-A312-5CA6D9B1C024}">
      <dgm:prSet/>
      <dgm:spPr/>
      <dgm:t>
        <a:bodyPr/>
        <a:lstStyle/>
        <a:p>
          <a:endParaRPr lang="en-US"/>
        </a:p>
      </dgm:t>
    </dgm:pt>
    <dgm:pt modelId="{7D45E313-66E4-4BB9-8F7C-629B708727F4}" type="sibTrans" cxnId="{57446353-B1F6-4956-A312-5CA6D9B1C024}">
      <dgm:prSet/>
      <dgm:spPr/>
      <dgm:t>
        <a:bodyPr/>
        <a:lstStyle/>
        <a:p>
          <a:endParaRPr lang="en-US"/>
        </a:p>
      </dgm:t>
    </dgm:pt>
    <dgm:pt modelId="{63C70A3D-7D4A-47E2-AB5A-30EC0A10C893}" type="pres">
      <dgm:prSet presAssocID="{437CF25A-9C9C-4F6C-A08E-F60CE70410EC}" presName="Name0" presStyleCnt="0">
        <dgm:presLayoutVars>
          <dgm:dir/>
          <dgm:animLvl val="lvl"/>
          <dgm:resizeHandles val="exact"/>
        </dgm:presLayoutVars>
      </dgm:prSet>
      <dgm:spPr/>
      <dgm:t>
        <a:bodyPr/>
        <a:lstStyle/>
        <a:p>
          <a:endParaRPr lang="en-US"/>
        </a:p>
      </dgm:t>
    </dgm:pt>
    <dgm:pt modelId="{B714AAEC-86CF-4DB0-8995-1370955C83AE}" type="pres">
      <dgm:prSet presAssocID="{3DD75CA2-0EB8-4C68-B0A9-B5120039B54E}" presName="composite" presStyleCnt="0"/>
      <dgm:spPr/>
      <dgm:t>
        <a:bodyPr/>
        <a:lstStyle/>
        <a:p>
          <a:endParaRPr lang="en-US"/>
        </a:p>
      </dgm:t>
    </dgm:pt>
    <dgm:pt modelId="{C10579BD-7CC0-484D-B1A8-61102260113A}" type="pres">
      <dgm:prSet presAssocID="{3DD75CA2-0EB8-4C68-B0A9-B5120039B54E}" presName="parTx" presStyleLbl="alignNode1" presStyleIdx="0" presStyleCnt="5">
        <dgm:presLayoutVars>
          <dgm:chMax val="0"/>
          <dgm:chPref val="0"/>
          <dgm:bulletEnabled val="1"/>
        </dgm:presLayoutVars>
      </dgm:prSet>
      <dgm:spPr/>
      <dgm:t>
        <a:bodyPr/>
        <a:lstStyle/>
        <a:p>
          <a:endParaRPr lang="en-US"/>
        </a:p>
      </dgm:t>
    </dgm:pt>
    <dgm:pt modelId="{B4AFDFB2-B74A-43E1-978E-B29ECE33ACAC}" type="pres">
      <dgm:prSet presAssocID="{3DD75CA2-0EB8-4C68-B0A9-B5120039B54E}" presName="desTx" presStyleLbl="alignAccFollowNode1" presStyleIdx="0" presStyleCnt="5">
        <dgm:presLayoutVars>
          <dgm:bulletEnabled val="1"/>
        </dgm:presLayoutVars>
      </dgm:prSet>
      <dgm:spPr/>
      <dgm:t>
        <a:bodyPr/>
        <a:lstStyle/>
        <a:p>
          <a:endParaRPr lang="en-US"/>
        </a:p>
      </dgm:t>
    </dgm:pt>
    <dgm:pt modelId="{7632075F-CA39-4201-A577-5D740612F9C2}" type="pres">
      <dgm:prSet presAssocID="{DD20CD13-FEBC-4D2F-8E1B-C79F6F66B94F}" presName="space" presStyleCnt="0"/>
      <dgm:spPr/>
      <dgm:t>
        <a:bodyPr/>
        <a:lstStyle/>
        <a:p>
          <a:endParaRPr lang="en-US"/>
        </a:p>
      </dgm:t>
    </dgm:pt>
    <dgm:pt modelId="{48AFAA10-02AA-4CED-9689-CD3C97DE63AF}" type="pres">
      <dgm:prSet presAssocID="{8426E1FC-69EA-4A93-A85C-A212DF86BDFC}" presName="composite" presStyleCnt="0"/>
      <dgm:spPr/>
      <dgm:t>
        <a:bodyPr/>
        <a:lstStyle/>
        <a:p>
          <a:endParaRPr lang="en-US"/>
        </a:p>
      </dgm:t>
    </dgm:pt>
    <dgm:pt modelId="{FBC88BEA-CEE5-4088-A0FD-3CE988E22B8B}" type="pres">
      <dgm:prSet presAssocID="{8426E1FC-69EA-4A93-A85C-A212DF86BDFC}" presName="parTx" presStyleLbl="alignNode1" presStyleIdx="1" presStyleCnt="5">
        <dgm:presLayoutVars>
          <dgm:chMax val="0"/>
          <dgm:chPref val="0"/>
          <dgm:bulletEnabled val="1"/>
        </dgm:presLayoutVars>
      </dgm:prSet>
      <dgm:spPr/>
      <dgm:t>
        <a:bodyPr/>
        <a:lstStyle/>
        <a:p>
          <a:endParaRPr lang="en-US"/>
        </a:p>
      </dgm:t>
    </dgm:pt>
    <dgm:pt modelId="{9F96D443-25E7-4C12-890C-8348DA743C41}" type="pres">
      <dgm:prSet presAssocID="{8426E1FC-69EA-4A93-A85C-A212DF86BDFC}" presName="desTx" presStyleLbl="alignAccFollowNode1" presStyleIdx="1" presStyleCnt="5">
        <dgm:presLayoutVars>
          <dgm:bulletEnabled val="1"/>
        </dgm:presLayoutVars>
      </dgm:prSet>
      <dgm:spPr/>
      <dgm:t>
        <a:bodyPr/>
        <a:lstStyle/>
        <a:p>
          <a:endParaRPr lang="en-US"/>
        </a:p>
      </dgm:t>
    </dgm:pt>
    <dgm:pt modelId="{384C16F9-62AF-4362-911E-1D82D2E32977}" type="pres">
      <dgm:prSet presAssocID="{8E7F82F5-3FE2-4869-BD3A-2889320C8E2A}" presName="space" presStyleCnt="0"/>
      <dgm:spPr/>
      <dgm:t>
        <a:bodyPr/>
        <a:lstStyle/>
        <a:p>
          <a:endParaRPr lang="en-US"/>
        </a:p>
      </dgm:t>
    </dgm:pt>
    <dgm:pt modelId="{20FEF336-9082-4F6E-B07F-A7866366FD3A}" type="pres">
      <dgm:prSet presAssocID="{A82D5052-A3D0-423C-A9A9-43161827E1CF}" presName="composite" presStyleCnt="0"/>
      <dgm:spPr/>
      <dgm:t>
        <a:bodyPr/>
        <a:lstStyle/>
        <a:p>
          <a:endParaRPr lang="en-US"/>
        </a:p>
      </dgm:t>
    </dgm:pt>
    <dgm:pt modelId="{97627178-96FD-4532-8177-DB85D5F8C7F4}" type="pres">
      <dgm:prSet presAssocID="{A82D5052-A3D0-423C-A9A9-43161827E1CF}" presName="parTx" presStyleLbl="alignNode1" presStyleIdx="2" presStyleCnt="5">
        <dgm:presLayoutVars>
          <dgm:chMax val="0"/>
          <dgm:chPref val="0"/>
          <dgm:bulletEnabled val="1"/>
        </dgm:presLayoutVars>
      </dgm:prSet>
      <dgm:spPr/>
      <dgm:t>
        <a:bodyPr/>
        <a:lstStyle/>
        <a:p>
          <a:endParaRPr lang="en-US"/>
        </a:p>
      </dgm:t>
    </dgm:pt>
    <dgm:pt modelId="{A97A68F9-A87D-4522-BE99-9F1803BD4D23}" type="pres">
      <dgm:prSet presAssocID="{A82D5052-A3D0-423C-A9A9-43161827E1CF}" presName="desTx" presStyleLbl="alignAccFollowNode1" presStyleIdx="2" presStyleCnt="5">
        <dgm:presLayoutVars>
          <dgm:bulletEnabled val="1"/>
        </dgm:presLayoutVars>
      </dgm:prSet>
      <dgm:spPr/>
      <dgm:t>
        <a:bodyPr/>
        <a:lstStyle/>
        <a:p>
          <a:endParaRPr lang="en-US"/>
        </a:p>
      </dgm:t>
    </dgm:pt>
    <dgm:pt modelId="{3E113DF0-C965-4692-B635-31D63366C0E3}" type="pres">
      <dgm:prSet presAssocID="{736A2B1E-CDFE-4310-B705-38CE1B9D4C12}" presName="space" presStyleCnt="0"/>
      <dgm:spPr/>
      <dgm:t>
        <a:bodyPr/>
        <a:lstStyle/>
        <a:p>
          <a:endParaRPr lang="en-US"/>
        </a:p>
      </dgm:t>
    </dgm:pt>
    <dgm:pt modelId="{80B292AD-9FD1-4176-B6CC-AA58768DC667}" type="pres">
      <dgm:prSet presAssocID="{303BA79E-885B-4162-925E-582BEED3A51B}" presName="composite" presStyleCnt="0"/>
      <dgm:spPr/>
      <dgm:t>
        <a:bodyPr/>
        <a:lstStyle/>
        <a:p>
          <a:endParaRPr lang="en-US"/>
        </a:p>
      </dgm:t>
    </dgm:pt>
    <dgm:pt modelId="{5756FBBF-9F3C-42DF-B166-278B06C8E21D}" type="pres">
      <dgm:prSet presAssocID="{303BA79E-885B-4162-925E-582BEED3A51B}" presName="parTx" presStyleLbl="alignNode1" presStyleIdx="3" presStyleCnt="5">
        <dgm:presLayoutVars>
          <dgm:chMax val="0"/>
          <dgm:chPref val="0"/>
          <dgm:bulletEnabled val="1"/>
        </dgm:presLayoutVars>
      </dgm:prSet>
      <dgm:spPr/>
      <dgm:t>
        <a:bodyPr/>
        <a:lstStyle/>
        <a:p>
          <a:endParaRPr lang="en-US"/>
        </a:p>
      </dgm:t>
    </dgm:pt>
    <dgm:pt modelId="{9EF86FDA-2649-43B4-AB76-CFA7C183D449}" type="pres">
      <dgm:prSet presAssocID="{303BA79E-885B-4162-925E-582BEED3A51B}" presName="desTx" presStyleLbl="alignAccFollowNode1" presStyleIdx="3" presStyleCnt="5">
        <dgm:presLayoutVars>
          <dgm:bulletEnabled val="1"/>
        </dgm:presLayoutVars>
      </dgm:prSet>
      <dgm:spPr/>
      <dgm:t>
        <a:bodyPr/>
        <a:lstStyle/>
        <a:p>
          <a:endParaRPr lang="en-US"/>
        </a:p>
      </dgm:t>
    </dgm:pt>
    <dgm:pt modelId="{EF974D03-8C5B-4454-A89B-1A9E8903D416}" type="pres">
      <dgm:prSet presAssocID="{63FF1E51-1874-4913-9124-8778D0C977C8}" presName="space" presStyleCnt="0"/>
      <dgm:spPr/>
      <dgm:t>
        <a:bodyPr/>
        <a:lstStyle/>
        <a:p>
          <a:endParaRPr lang="en-US"/>
        </a:p>
      </dgm:t>
    </dgm:pt>
    <dgm:pt modelId="{35CA87AA-9B23-4EE5-826E-E58A88C390E1}" type="pres">
      <dgm:prSet presAssocID="{FE1D8D37-1138-441D-88AB-560C8AF16BC7}" presName="composite" presStyleCnt="0"/>
      <dgm:spPr/>
      <dgm:t>
        <a:bodyPr/>
        <a:lstStyle/>
        <a:p>
          <a:endParaRPr lang="en-US"/>
        </a:p>
      </dgm:t>
    </dgm:pt>
    <dgm:pt modelId="{4A0F0F03-F1B9-435D-A5F2-A5879E5C5C16}" type="pres">
      <dgm:prSet presAssocID="{FE1D8D37-1138-441D-88AB-560C8AF16BC7}" presName="parTx" presStyleLbl="alignNode1" presStyleIdx="4" presStyleCnt="5">
        <dgm:presLayoutVars>
          <dgm:chMax val="0"/>
          <dgm:chPref val="0"/>
          <dgm:bulletEnabled val="1"/>
        </dgm:presLayoutVars>
      </dgm:prSet>
      <dgm:spPr/>
      <dgm:t>
        <a:bodyPr/>
        <a:lstStyle/>
        <a:p>
          <a:endParaRPr lang="en-US"/>
        </a:p>
      </dgm:t>
    </dgm:pt>
    <dgm:pt modelId="{8CD90C05-5AEE-49EE-AF23-FA3ABB439A47}" type="pres">
      <dgm:prSet presAssocID="{FE1D8D37-1138-441D-88AB-560C8AF16BC7}" presName="desTx" presStyleLbl="alignAccFollowNode1" presStyleIdx="4" presStyleCnt="5">
        <dgm:presLayoutVars>
          <dgm:bulletEnabled val="1"/>
        </dgm:presLayoutVars>
      </dgm:prSet>
      <dgm:spPr/>
      <dgm:t>
        <a:bodyPr/>
        <a:lstStyle/>
        <a:p>
          <a:endParaRPr lang="en-US"/>
        </a:p>
      </dgm:t>
    </dgm:pt>
  </dgm:ptLst>
  <dgm:cxnLst>
    <dgm:cxn modelId="{51FE730D-025E-4B27-B77A-2A37F90F9781}" srcId="{3DD75CA2-0EB8-4C68-B0A9-B5120039B54E}" destId="{F924F4B8-05E8-40F3-94A2-478CB2EFBBFE}" srcOrd="3" destOrd="0" parTransId="{1C54BF6B-3D84-4FBA-9B4B-AAA3FA1FD8A0}" sibTransId="{7A040CCE-95E5-400F-8E28-CD300C8E6F10}"/>
    <dgm:cxn modelId="{628262DE-9D0B-4A15-847D-8FD0971DE4DF}" type="presOf" srcId="{2A3D31F1-A9A8-482C-9EC6-6BA7C98C9C13}" destId="{8CD90C05-5AEE-49EE-AF23-FA3ABB439A47}" srcOrd="0" destOrd="4" presId="urn:microsoft.com/office/officeart/2005/8/layout/hList1"/>
    <dgm:cxn modelId="{F62F735E-F4B3-4D69-95EF-E9F14B0E85DD}" srcId="{FE1D8D37-1138-441D-88AB-560C8AF16BC7}" destId="{40770729-150D-45FC-9839-040C22A3F9BA}" srcOrd="1" destOrd="0" parTransId="{17F49B68-BF3F-4E10-99CA-B06DA2265355}" sibTransId="{95278EE0-CF65-4C36-82F8-E61C08F0BF3D}"/>
    <dgm:cxn modelId="{2D3A8B56-20E8-4C8F-A6F8-751704E9DC60}" type="presOf" srcId="{8426E1FC-69EA-4A93-A85C-A212DF86BDFC}" destId="{FBC88BEA-CEE5-4088-A0FD-3CE988E22B8B}" srcOrd="0" destOrd="0" presId="urn:microsoft.com/office/officeart/2005/8/layout/hList1"/>
    <dgm:cxn modelId="{4B742DEC-69F8-4139-BE58-573BD055069B}" type="presOf" srcId="{79A9DD28-579F-4073-BBC6-B6E4B2167AA3}" destId="{A97A68F9-A87D-4522-BE99-9F1803BD4D23}" srcOrd="0" destOrd="3" presId="urn:microsoft.com/office/officeart/2005/8/layout/hList1"/>
    <dgm:cxn modelId="{D3D6A24F-5B27-4C8D-85E6-98FA6B173798}" srcId="{FE1D8D37-1138-441D-88AB-560C8AF16BC7}" destId="{260BCC6D-AF6C-4003-99FF-4593540FC0F3}" srcOrd="2" destOrd="0" parTransId="{CBCB98EF-8D0B-453F-902F-0159B52D618E}" sibTransId="{278BC3B9-73D3-46D9-8CAD-8953CDCC5B87}"/>
    <dgm:cxn modelId="{BC3E6215-A9AD-491E-BB17-B13A62F54D82}" srcId="{8426E1FC-69EA-4A93-A85C-A212DF86BDFC}" destId="{C1876387-5FBF-4C10-A330-FD21A51723F0}" srcOrd="3" destOrd="0" parTransId="{FDBB49B6-8F82-468B-A96C-BEE66C74D8AB}" sibTransId="{D5775FA8-9303-489B-912A-3AB19E30346D}"/>
    <dgm:cxn modelId="{92389B6D-CBFF-4DFA-BD2F-3F5C0EF22D13}" srcId="{8426E1FC-69EA-4A93-A85C-A212DF86BDFC}" destId="{D3CD1846-BF96-435D-B482-588FCCE5B099}" srcOrd="2" destOrd="0" parTransId="{DB477BEE-CAE0-419C-A782-68A1874B178E}" sibTransId="{4FAFF7CF-E1BE-4AE4-AEC8-5F57BE46A0B5}"/>
    <dgm:cxn modelId="{40E251EA-EA73-42EC-B25A-E35F7ED15502}" type="presOf" srcId="{6D4F51BA-471E-4D5F-95C8-1E1A5BAC66F4}" destId="{B4AFDFB2-B74A-43E1-978E-B29ECE33ACAC}" srcOrd="0" destOrd="2" presId="urn:microsoft.com/office/officeart/2005/8/layout/hList1"/>
    <dgm:cxn modelId="{FBC757DC-4261-4136-B4E7-F7EF774A9061}" type="presOf" srcId="{40770729-150D-45FC-9839-040C22A3F9BA}" destId="{8CD90C05-5AEE-49EE-AF23-FA3ABB439A47}" srcOrd="0" destOrd="1" presId="urn:microsoft.com/office/officeart/2005/8/layout/hList1"/>
    <dgm:cxn modelId="{472CA842-D485-440A-91A9-D66BCE485B5E}" srcId="{303BA79E-885B-4162-925E-582BEED3A51B}" destId="{59739123-B127-4B20-B626-2823B1C89D23}" srcOrd="0" destOrd="0" parTransId="{C8BA54C0-42F8-4685-92A0-6510468C5821}" sibTransId="{FF80D3AA-D562-4FC6-B702-2BB02541C599}"/>
    <dgm:cxn modelId="{7EE352C3-7932-42C3-9ED6-074D99E5F910}" type="presOf" srcId="{303BA79E-885B-4162-925E-582BEED3A51B}" destId="{5756FBBF-9F3C-42DF-B166-278B06C8E21D}" srcOrd="0" destOrd="0" presId="urn:microsoft.com/office/officeart/2005/8/layout/hList1"/>
    <dgm:cxn modelId="{60A2EE39-D71F-4294-B03B-5027C34373F7}" srcId="{437CF25A-9C9C-4F6C-A08E-F60CE70410EC}" destId="{8426E1FC-69EA-4A93-A85C-A212DF86BDFC}" srcOrd="1" destOrd="0" parTransId="{9006F8F6-16F6-4077-8E3F-96E64C855871}" sibTransId="{8E7F82F5-3FE2-4869-BD3A-2889320C8E2A}"/>
    <dgm:cxn modelId="{7B30A09C-8B63-4E08-99F4-32032642542E}" srcId="{FE1D8D37-1138-441D-88AB-560C8AF16BC7}" destId="{A9D5C86E-4866-44A1-91E4-C8DE614BC4B0}" srcOrd="0" destOrd="0" parTransId="{A0E4F7E7-2302-4E04-8B2C-14E1806AEE18}" sibTransId="{7FEFCBC8-4CC0-420B-8DB2-A4FCED3F8D6B}"/>
    <dgm:cxn modelId="{DCEB31F2-53F9-4A4A-961A-1CC6EBCD032D}" type="presOf" srcId="{750777C4-859E-4BA3-8811-AD2DA02CC608}" destId="{9EF86FDA-2649-43B4-AB76-CFA7C183D449}" srcOrd="0" destOrd="1" presId="urn:microsoft.com/office/officeart/2005/8/layout/hList1"/>
    <dgm:cxn modelId="{426C60C8-C1DC-4E6B-A91A-DEF6207969B4}" type="presOf" srcId="{D14E64FB-C618-4A69-A12A-1FF94833D253}" destId="{B4AFDFB2-B74A-43E1-978E-B29ECE33ACAC}" srcOrd="0" destOrd="0" presId="urn:microsoft.com/office/officeart/2005/8/layout/hList1"/>
    <dgm:cxn modelId="{5DA0B43B-A18B-4321-900B-72CD54A53315}" type="presOf" srcId="{54539269-9A1D-429C-988D-6669AF630CBB}" destId="{9F96D443-25E7-4C12-890C-8348DA743C41}" srcOrd="0" destOrd="4" presId="urn:microsoft.com/office/officeart/2005/8/layout/hList1"/>
    <dgm:cxn modelId="{155ED375-73CE-4BD1-9061-8E7AA4E4B875}" type="presOf" srcId="{899E4BD4-9133-43EF-A333-4DB4C28F4F54}" destId="{9EF86FDA-2649-43B4-AB76-CFA7C183D449}" srcOrd="0" destOrd="4" presId="urn:microsoft.com/office/officeart/2005/8/layout/hList1"/>
    <dgm:cxn modelId="{2C027299-B00C-4053-B9F6-FA5A0DEF4DA1}" srcId="{A82D5052-A3D0-423C-A9A9-43161827E1CF}" destId="{24E18FC5-0885-4A67-B0B9-5EA784AF9787}" srcOrd="1" destOrd="0" parTransId="{C114133A-05E7-487E-9D05-2DBA5971B6D5}" sibTransId="{9B2903C5-47B8-4EFC-9076-E134AAE0A8BD}"/>
    <dgm:cxn modelId="{6F489AE7-8F9E-4648-B06D-FBB50F21A1C8}" type="presOf" srcId="{D9BA5FCF-652B-4E26-8474-21D76EED6998}" destId="{8CD90C05-5AEE-49EE-AF23-FA3ABB439A47}" srcOrd="0" destOrd="3" presId="urn:microsoft.com/office/officeart/2005/8/layout/hList1"/>
    <dgm:cxn modelId="{857946F4-A436-4B93-82B6-2F02300B6231}" srcId="{A82D5052-A3D0-423C-A9A9-43161827E1CF}" destId="{195B85DB-E85F-42BA-9744-B2172BC5FECE}" srcOrd="2" destOrd="0" parTransId="{B7D49C17-75F9-4D2C-9611-A7FA77BF514A}" sibTransId="{CC1CD036-24E6-4BE6-BEE4-34C22FCDE87E}"/>
    <dgm:cxn modelId="{6848AF59-7F09-4BAF-A219-6AF7FBFF9FA2}" srcId="{8426E1FC-69EA-4A93-A85C-A212DF86BDFC}" destId="{8E7D5825-BA58-4540-8EC0-66BF9016F162}" srcOrd="0" destOrd="0" parTransId="{7B3DD961-054F-4A0D-8CB8-C7E126AEB6B0}" sibTransId="{8FF148FE-9F27-4C1F-99EC-AA88BAA2EE8B}"/>
    <dgm:cxn modelId="{DF71E981-FD6D-4BFF-B9E0-D4546776E3C6}" srcId="{437CF25A-9C9C-4F6C-A08E-F60CE70410EC}" destId="{3DD75CA2-0EB8-4C68-B0A9-B5120039B54E}" srcOrd="0" destOrd="0" parTransId="{9456189C-7893-4301-AE64-F194FED694B0}" sibTransId="{DD20CD13-FEBC-4D2F-8E1B-C79F6F66B94F}"/>
    <dgm:cxn modelId="{F2478BB7-18D4-470B-9691-950EAA22CD86}" srcId="{A82D5052-A3D0-423C-A9A9-43161827E1CF}" destId="{E3EEE9AC-4CE9-48FD-9FFC-413FD4F7117A}" srcOrd="0" destOrd="0" parTransId="{21CB643B-0CED-4523-987D-30A8714677CE}" sibTransId="{B085920C-45CC-453E-BB4F-DF67CE4148F8}"/>
    <dgm:cxn modelId="{63CC270F-F003-48D4-B9C0-F320E691D77D}" srcId="{437CF25A-9C9C-4F6C-A08E-F60CE70410EC}" destId="{FE1D8D37-1138-441D-88AB-560C8AF16BC7}" srcOrd="4" destOrd="0" parTransId="{D401E3DC-218E-44AC-808B-DDE77D1D121B}" sibTransId="{000E9B5B-30E0-45E6-AE93-8F609C8116C0}"/>
    <dgm:cxn modelId="{1FD7DB76-5F0F-4D3C-A2AB-507E66F46C83}" type="presOf" srcId="{26D759B5-5380-4AD2-967F-E09BF6B1B325}" destId="{9F96D443-25E7-4C12-890C-8348DA743C41}" srcOrd="0" destOrd="1" presId="urn:microsoft.com/office/officeart/2005/8/layout/hList1"/>
    <dgm:cxn modelId="{12463509-CEF7-4733-B259-95243B0ECB5F}" type="presOf" srcId="{C1876387-5FBF-4C10-A330-FD21A51723F0}" destId="{9F96D443-25E7-4C12-890C-8348DA743C41}" srcOrd="0" destOrd="3" presId="urn:microsoft.com/office/officeart/2005/8/layout/hList1"/>
    <dgm:cxn modelId="{735C2698-C7FA-45F0-AF72-A3804C63F80C}" type="presOf" srcId="{D3CD1846-BF96-435D-B482-588FCCE5B099}" destId="{9F96D443-25E7-4C12-890C-8348DA743C41}" srcOrd="0" destOrd="2" presId="urn:microsoft.com/office/officeart/2005/8/layout/hList1"/>
    <dgm:cxn modelId="{7D4B4ECA-17A1-4398-9125-380FBDEEEAA1}" srcId="{8426E1FC-69EA-4A93-A85C-A212DF86BDFC}" destId="{54539269-9A1D-429C-988D-6669AF630CBB}" srcOrd="4" destOrd="0" parTransId="{1BF78F72-AB43-45CC-A8A3-D2BE71E071BF}" sibTransId="{0555A0D8-7C05-45F6-8C9F-A34DEFEDCE16}"/>
    <dgm:cxn modelId="{B9598484-F338-4E24-9CC8-2B56947201CF}" srcId="{303BA79E-885B-4162-925E-582BEED3A51B}" destId="{899E4BD4-9133-43EF-A333-4DB4C28F4F54}" srcOrd="4" destOrd="0" parTransId="{EC687231-65A2-4934-BB3B-8B49E9183A6A}" sibTransId="{9E27FFA3-2A56-4E61-8CBB-6890C260218D}"/>
    <dgm:cxn modelId="{66CE023A-8A47-4EE5-ACD3-BDC67D328921}" type="presOf" srcId="{F68BFE09-03EB-4622-9D8C-4C7DEFDEC09D}" destId="{9EF86FDA-2649-43B4-AB76-CFA7C183D449}" srcOrd="0" destOrd="2" presId="urn:microsoft.com/office/officeart/2005/8/layout/hList1"/>
    <dgm:cxn modelId="{75A45BC7-D7C9-40DD-8DDC-19449B337F9D}" srcId="{303BA79E-885B-4162-925E-582BEED3A51B}" destId="{750777C4-859E-4BA3-8811-AD2DA02CC608}" srcOrd="1" destOrd="0" parTransId="{5450C66D-7803-4123-A690-F3282C7C7325}" sibTransId="{B382BCBF-B8ED-40BA-B083-AE468A1827F7}"/>
    <dgm:cxn modelId="{57446353-B1F6-4956-A312-5CA6D9B1C024}" srcId="{FE1D8D37-1138-441D-88AB-560C8AF16BC7}" destId="{2A3D31F1-A9A8-482C-9EC6-6BA7C98C9C13}" srcOrd="4" destOrd="0" parTransId="{21169BB3-6FB1-4D6D-9F5F-D22D91FF9B1B}" sibTransId="{7D45E313-66E4-4BB9-8F7C-629B708727F4}"/>
    <dgm:cxn modelId="{D30BB44A-6B14-4FD0-A1E0-6A28AE302D35}" type="presOf" srcId="{9587BCBD-BE8E-4E44-8812-FD4276317164}" destId="{9EF86FDA-2649-43B4-AB76-CFA7C183D449}" srcOrd="0" destOrd="3" presId="urn:microsoft.com/office/officeart/2005/8/layout/hList1"/>
    <dgm:cxn modelId="{CD7E9ECC-2FE2-4B3B-A2D7-E955BAFABB47}" type="presOf" srcId="{A9D5C86E-4866-44A1-91E4-C8DE614BC4B0}" destId="{8CD90C05-5AEE-49EE-AF23-FA3ABB439A47}" srcOrd="0" destOrd="0" presId="urn:microsoft.com/office/officeart/2005/8/layout/hList1"/>
    <dgm:cxn modelId="{BB15BC3D-7521-4EFE-AE20-A96710953298}" srcId="{437CF25A-9C9C-4F6C-A08E-F60CE70410EC}" destId="{303BA79E-885B-4162-925E-582BEED3A51B}" srcOrd="3" destOrd="0" parTransId="{5EA9C231-0DC1-4CD2-8ECA-F5CC6F78E673}" sibTransId="{63FF1E51-1874-4913-9124-8778D0C977C8}"/>
    <dgm:cxn modelId="{44C7E3B6-46F0-472B-B0DA-A6025D2B4D7E}" type="presOf" srcId="{EA429E0C-6BA1-4ACC-866D-B58D73AA792B}" destId="{A97A68F9-A87D-4522-BE99-9F1803BD4D23}" srcOrd="0" destOrd="4" presId="urn:microsoft.com/office/officeart/2005/8/layout/hList1"/>
    <dgm:cxn modelId="{E83C2D1B-1769-4C7C-98DE-19BC3D9BB532}" srcId="{A82D5052-A3D0-423C-A9A9-43161827E1CF}" destId="{79A9DD28-579F-4073-BBC6-B6E4B2167AA3}" srcOrd="3" destOrd="0" parTransId="{AA93C9A3-AB1B-49A2-B32C-BD8FA8C0359F}" sibTransId="{DD77C3DD-9D34-4E73-A49B-B2A9C56F404B}"/>
    <dgm:cxn modelId="{D77A33BC-DA24-4243-A1B4-9C887409BDB1}" srcId="{437CF25A-9C9C-4F6C-A08E-F60CE70410EC}" destId="{A82D5052-A3D0-423C-A9A9-43161827E1CF}" srcOrd="2" destOrd="0" parTransId="{9AC7BC8F-BE68-48F4-80BB-D602982A4FD3}" sibTransId="{736A2B1E-CDFE-4310-B705-38CE1B9D4C12}"/>
    <dgm:cxn modelId="{DB2ADCB3-A69A-4687-84DA-8F00546D6A1C}" type="presOf" srcId="{A82D5052-A3D0-423C-A9A9-43161827E1CF}" destId="{97627178-96FD-4532-8177-DB85D5F8C7F4}" srcOrd="0" destOrd="0" presId="urn:microsoft.com/office/officeart/2005/8/layout/hList1"/>
    <dgm:cxn modelId="{FF2E2915-664A-47DA-B7B3-7F5F01951C9F}" srcId="{3DD75CA2-0EB8-4C68-B0A9-B5120039B54E}" destId="{D14E64FB-C618-4A69-A12A-1FF94833D253}" srcOrd="0" destOrd="0" parTransId="{D1149030-151B-40EC-8145-1796285E238A}" sibTransId="{60930F88-6A82-4270-8F2F-CA93E1C7AB66}"/>
    <dgm:cxn modelId="{68B1D362-05EB-44B3-8038-20372FC30803}" type="presOf" srcId="{FE1D8D37-1138-441D-88AB-560C8AF16BC7}" destId="{4A0F0F03-F1B9-435D-A5F2-A5879E5C5C16}" srcOrd="0" destOrd="0" presId="urn:microsoft.com/office/officeart/2005/8/layout/hList1"/>
    <dgm:cxn modelId="{8EF2B036-20B1-4FAF-BEC2-553D9FB4B580}" type="presOf" srcId="{195B85DB-E85F-42BA-9744-B2172BC5FECE}" destId="{A97A68F9-A87D-4522-BE99-9F1803BD4D23}" srcOrd="0" destOrd="2" presId="urn:microsoft.com/office/officeart/2005/8/layout/hList1"/>
    <dgm:cxn modelId="{25999D96-FB3D-452D-8019-EE493611188D}" type="presOf" srcId="{8E7D5825-BA58-4540-8EC0-66BF9016F162}" destId="{9F96D443-25E7-4C12-890C-8348DA743C41}" srcOrd="0" destOrd="0" presId="urn:microsoft.com/office/officeart/2005/8/layout/hList1"/>
    <dgm:cxn modelId="{8A625F67-65F0-4824-AA34-C3E149509275}" srcId="{303BA79E-885B-4162-925E-582BEED3A51B}" destId="{9587BCBD-BE8E-4E44-8812-FD4276317164}" srcOrd="3" destOrd="0" parTransId="{D0058D23-C5B5-46F4-A723-9F8356FE7A09}" sibTransId="{F996214F-593A-44AA-817D-AF002AFE5071}"/>
    <dgm:cxn modelId="{ACF5182E-9150-48BC-A66E-5C858E59F356}" type="presOf" srcId="{F924F4B8-05E8-40F3-94A2-478CB2EFBBFE}" destId="{B4AFDFB2-B74A-43E1-978E-B29ECE33ACAC}" srcOrd="0" destOrd="3" presId="urn:microsoft.com/office/officeart/2005/8/layout/hList1"/>
    <dgm:cxn modelId="{D476FD59-1734-4674-8B2D-6922E0E7C152}" srcId="{FE1D8D37-1138-441D-88AB-560C8AF16BC7}" destId="{D9BA5FCF-652B-4E26-8474-21D76EED6998}" srcOrd="3" destOrd="0" parTransId="{A0C4F863-960A-4FA4-A9A2-6AEEB4A947FD}" sibTransId="{19994614-F62E-4196-8133-24B65EF69F8E}"/>
    <dgm:cxn modelId="{1C911530-46CB-4CCE-A6C1-B0CD51ED3710}" type="presOf" srcId="{05BF0D63-F6D7-4337-9CD2-ECA8C303E63C}" destId="{B4AFDFB2-B74A-43E1-978E-B29ECE33ACAC}" srcOrd="0" destOrd="1" presId="urn:microsoft.com/office/officeart/2005/8/layout/hList1"/>
    <dgm:cxn modelId="{34C6A163-5DC7-4C9E-B064-2A6D0C1DCADF}" type="presOf" srcId="{260BCC6D-AF6C-4003-99FF-4593540FC0F3}" destId="{8CD90C05-5AEE-49EE-AF23-FA3ABB439A47}" srcOrd="0" destOrd="2" presId="urn:microsoft.com/office/officeart/2005/8/layout/hList1"/>
    <dgm:cxn modelId="{FED064D1-AE1E-4AE6-90E2-EA1A68C0EEF6}" srcId="{3DD75CA2-0EB8-4C68-B0A9-B5120039B54E}" destId="{05BF0D63-F6D7-4337-9CD2-ECA8C303E63C}" srcOrd="1" destOrd="0" parTransId="{851E0FF8-ADC0-4F1C-BFCB-32DB4EDA16C2}" sibTransId="{258C97C9-8094-46B2-A6D6-2BC8C6470136}"/>
    <dgm:cxn modelId="{0F6E1272-7D11-4595-B874-BF5BC767F192}" srcId="{8426E1FC-69EA-4A93-A85C-A212DF86BDFC}" destId="{26D759B5-5380-4AD2-967F-E09BF6B1B325}" srcOrd="1" destOrd="0" parTransId="{E9E8611D-E2C6-42F7-93EC-AF2365FC8047}" sibTransId="{3AB63CBD-4F19-4AA5-A2EF-43407A4118E2}"/>
    <dgm:cxn modelId="{DFB64827-DA93-4600-8D1C-B51A08A996E3}" srcId="{3DD75CA2-0EB8-4C68-B0A9-B5120039B54E}" destId="{6D4F51BA-471E-4D5F-95C8-1E1A5BAC66F4}" srcOrd="2" destOrd="0" parTransId="{BEF77AD1-43B1-4BE5-B739-9D6483C8A15F}" sibTransId="{65C7C5CC-F6F4-4518-B92F-4670916F1318}"/>
    <dgm:cxn modelId="{DEFF9B4F-8E87-49E6-BF23-7636EE08EA46}" srcId="{303BA79E-885B-4162-925E-582BEED3A51B}" destId="{F68BFE09-03EB-4622-9D8C-4C7DEFDEC09D}" srcOrd="2" destOrd="0" parTransId="{5DC08E33-878F-4964-910F-A6C1008EF79B}" sibTransId="{61CD97C8-5D60-4718-A548-75D252349584}"/>
    <dgm:cxn modelId="{B7A6E933-2560-42ED-8C7B-512E09A572ED}" type="presOf" srcId="{E3EEE9AC-4CE9-48FD-9FFC-413FD4F7117A}" destId="{A97A68F9-A87D-4522-BE99-9F1803BD4D23}" srcOrd="0" destOrd="0" presId="urn:microsoft.com/office/officeart/2005/8/layout/hList1"/>
    <dgm:cxn modelId="{866EF7FC-6168-4113-9BB7-40E5FF08725A}" srcId="{A82D5052-A3D0-423C-A9A9-43161827E1CF}" destId="{EA429E0C-6BA1-4ACC-866D-B58D73AA792B}" srcOrd="4" destOrd="0" parTransId="{2E482FC8-3FA4-461B-B3EB-5B2402127D7F}" sibTransId="{EF2A0844-5D7C-4437-90AC-B1862238645E}"/>
    <dgm:cxn modelId="{3187989B-95FC-4CEA-A501-457AC3C17D88}" type="presOf" srcId="{3DD75CA2-0EB8-4C68-B0A9-B5120039B54E}" destId="{C10579BD-7CC0-484D-B1A8-61102260113A}" srcOrd="0" destOrd="0" presId="urn:microsoft.com/office/officeart/2005/8/layout/hList1"/>
    <dgm:cxn modelId="{0197028E-B31A-4E1D-A1D2-082A059D5832}" type="presOf" srcId="{59739123-B127-4B20-B626-2823B1C89D23}" destId="{9EF86FDA-2649-43B4-AB76-CFA7C183D449}" srcOrd="0" destOrd="0" presId="urn:microsoft.com/office/officeart/2005/8/layout/hList1"/>
    <dgm:cxn modelId="{CAAF0A5D-9991-4C94-8D20-2539BC4B3954}" type="presOf" srcId="{24E18FC5-0885-4A67-B0B9-5EA784AF9787}" destId="{A97A68F9-A87D-4522-BE99-9F1803BD4D23}" srcOrd="0" destOrd="1" presId="urn:microsoft.com/office/officeart/2005/8/layout/hList1"/>
    <dgm:cxn modelId="{805F88BB-DA28-4099-B326-B9D8DF0F49F7}" type="presOf" srcId="{437CF25A-9C9C-4F6C-A08E-F60CE70410EC}" destId="{63C70A3D-7D4A-47E2-AB5A-30EC0A10C893}" srcOrd="0" destOrd="0" presId="urn:microsoft.com/office/officeart/2005/8/layout/hList1"/>
    <dgm:cxn modelId="{47DFE5F6-CEC5-4513-87EB-C222D9EC5744}" type="presParOf" srcId="{63C70A3D-7D4A-47E2-AB5A-30EC0A10C893}" destId="{B714AAEC-86CF-4DB0-8995-1370955C83AE}" srcOrd="0" destOrd="0" presId="urn:microsoft.com/office/officeart/2005/8/layout/hList1"/>
    <dgm:cxn modelId="{6AEEB2D6-BAA3-4E80-8A54-A29D06D6555F}" type="presParOf" srcId="{B714AAEC-86CF-4DB0-8995-1370955C83AE}" destId="{C10579BD-7CC0-484D-B1A8-61102260113A}" srcOrd="0" destOrd="0" presId="urn:microsoft.com/office/officeart/2005/8/layout/hList1"/>
    <dgm:cxn modelId="{2DC653F8-02B6-46A9-ACE8-DE9A4ECB0A82}" type="presParOf" srcId="{B714AAEC-86CF-4DB0-8995-1370955C83AE}" destId="{B4AFDFB2-B74A-43E1-978E-B29ECE33ACAC}" srcOrd="1" destOrd="0" presId="urn:microsoft.com/office/officeart/2005/8/layout/hList1"/>
    <dgm:cxn modelId="{AD0198B8-BCF9-41BB-AB78-0B87B5EB7585}" type="presParOf" srcId="{63C70A3D-7D4A-47E2-AB5A-30EC0A10C893}" destId="{7632075F-CA39-4201-A577-5D740612F9C2}" srcOrd="1" destOrd="0" presId="urn:microsoft.com/office/officeart/2005/8/layout/hList1"/>
    <dgm:cxn modelId="{F10CC4C2-43AA-4867-8A92-4F33DD4CEB5E}" type="presParOf" srcId="{63C70A3D-7D4A-47E2-AB5A-30EC0A10C893}" destId="{48AFAA10-02AA-4CED-9689-CD3C97DE63AF}" srcOrd="2" destOrd="0" presId="urn:microsoft.com/office/officeart/2005/8/layout/hList1"/>
    <dgm:cxn modelId="{B3CA7436-D678-4144-945F-2D03E51EDBDB}" type="presParOf" srcId="{48AFAA10-02AA-4CED-9689-CD3C97DE63AF}" destId="{FBC88BEA-CEE5-4088-A0FD-3CE988E22B8B}" srcOrd="0" destOrd="0" presId="urn:microsoft.com/office/officeart/2005/8/layout/hList1"/>
    <dgm:cxn modelId="{C9E9F4D0-BEC9-4F47-AF00-47BA0C11B95C}" type="presParOf" srcId="{48AFAA10-02AA-4CED-9689-CD3C97DE63AF}" destId="{9F96D443-25E7-4C12-890C-8348DA743C41}" srcOrd="1" destOrd="0" presId="urn:microsoft.com/office/officeart/2005/8/layout/hList1"/>
    <dgm:cxn modelId="{1AD32DC4-9106-47BF-80B3-19DCB8479148}" type="presParOf" srcId="{63C70A3D-7D4A-47E2-AB5A-30EC0A10C893}" destId="{384C16F9-62AF-4362-911E-1D82D2E32977}" srcOrd="3" destOrd="0" presId="urn:microsoft.com/office/officeart/2005/8/layout/hList1"/>
    <dgm:cxn modelId="{D408FD08-2449-449F-A0F3-53AF212F850E}" type="presParOf" srcId="{63C70A3D-7D4A-47E2-AB5A-30EC0A10C893}" destId="{20FEF336-9082-4F6E-B07F-A7866366FD3A}" srcOrd="4" destOrd="0" presId="urn:microsoft.com/office/officeart/2005/8/layout/hList1"/>
    <dgm:cxn modelId="{8AC2006A-A3D4-4BF4-B1D8-ADC7413F8E7B}" type="presParOf" srcId="{20FEF336-9082-4F6E-B07F-A7866366FD3A}" destId="{97627178-96FD-4532-8177-DB85D5F8C7F4}" srcOrd="0" destOrd="0" presId="urn:microsoft.com/office/officeart/2005/8/layout/hList1"/>
    <dgm:cxn modelId="{2E19D665-41ED-4E16-8D5B-E69EAB10FB7E}" type="presParOf" srcId="{20FEF336-9082-4F6E-B07F-A7866366FD3A}" destId="{A97A68F9-A87D-4522-BE99-9F1803BD4D23}" srcOrd="1" destOrd="0" presId="urn:microsoft.com/office/officeart/2005/8/layout/hList1"/>
    <dgm:cxn modelId="{F6CA3FF9-B815-436E-B511-797D6E50666A}" type="presParOf" srcId="{63C70A3D-7D4A-47E2-AB5A-30EC0A10C893}" destId="{3E113DF0-C965-4692-B635-31D63366C0E3}" srcOrd="5" destOrd="0" presId="urn:microsoft.com/office/officeart/2005/8/layout/hList1"/>
    <dgm:cxn modelId="{AB2C56A6-CE8A-4A3B-B81C-0A3E9D4C25A5}" type="presParOf" srcId="{63C70A3D-7D4A-47E2-AB5A-30EC0A10C893}" destId="{80B292AD-9FD1-4176-B6CC-AA58768DC667}" srcOrd="6" destOrd="0" presId="urn:microsoft.com/office/officeart/2005/8/layout/hList1"/>
    <dgm:cxn modelId="{8B3903C0-2C80-4AA9-BEC0-627E3886C330}" type="presParOf" srcId="{80B292AD-9FD1-4176-B6CC-AA58768DC667}" destId="{5756FBBF-9F3C-42DF-B166-278B06C8E21D}" srcOrd="0" destOrd="0" presId="urn:microsoft.com/office/officeart/2005/8/layout/hList1"/>
    <dgm:cxn modelId="{4FE90A37-F134-4718-A4E6-6CD8717D73A0}" type="presParOf" srcId="{80B292AD-9FD1-4176-B6CC-AA58768DC667}" destId="{9EF86FDA-2649-43B4-AB76-CFA7C183D449}" srcOrd="1" destOrd="0" presId="urn:microsoft.com/office/officeart/2005/8/layout/hList1"/>
    <dgm:cxn modelId="{5FE0315F-F066-4A98-988B-ECAB2687A1F7}" type="presParOf" srcId="{63C70A3D-7D4A-47E2-AB5A-30EC0A10C893}" destId="{EF974D03-8C5B-4454-A89B-1A9E8903D416}" srcOrd="7" destOrd="0" presId="urn:microsoft.com/office/officeart/2005/8/layout/hList1"/>
    <dgm:cxn modelId="{DE3C1E4A-A2E1-4395-BF51-594E3717AA66}" type="presParOf" srcId="{63C70A3D-7D4A-47E2-AB5A-30EC0A10C893}" destId="{35CA87AA-9B23-4EE5-826E-E58A88C390E1}" srcOrd="8" destOrd="0" presId="urn:microsoft.com/office/officeart/2005/8/layout/hList1"/>
    <dgm:cxn modelId="{FD80FE65-C892-4129-8A2C-42660DDAE927}" type="presParOf" srcId="{35CA87AA-9B23-4EE5-826E-E58A88C390E1}" destId="{4A0F0F03-F1B9-435D-A5F2-A5879E5C5C16}" srcOrd="0" destOrd="0" presId="urn:microsoft.com/office/officeart/2005/8/layout/hList1"/>
    <dgm:cxn modelId="{725384B6-07C7-481C-8BA6-2C50E537ADD7}" type="presParOf" srcId="{35CA87AA-9B23-4EE5-826E-E58A88C390E1}" destId="{8CD90C05-5AEE-49EE-AF23-FA3ABB439A47}" srcOrd="1" destOrd="0" presId="urn:microsoft.com/office/officeart/2005/8/layout/hLis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1819276</xdr:colOff>
      <xdr:row>3</xdr:row>
      <xdr:rowOff>57149</xdr:rowOff>
    </xdr:from>
    <xdr:to>
      <xdr:col>7</xdr:col>
      <xdr:colOff>1</xdr:colOff>
      <xdr:row>14</xdr:row>
      <xdr:rowOff>114299</xdr:rowOff>
    </xdr:to>
    <xdr:graphicFrame macro="">
      <xdr:nvGraphicFramePr>
        <xdr:cNvPr id="3" name="Design vs Content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19049</xdr:colOff>
      <xdr:row>11</xdr:row>
      <xdr:rowOff>158130</xdr:rowOff>
    </xdr:from>
    <xdr:to>
      <xdr:col>1</xdr:col>
      <xdr:colOff>1546097</xdr:colOff>
      <xdr:row>17</xdr:row>
      <xdr:rowOff>123825</xdr:rowOff>
    </xdr:to>
    <mc:AlternateContent xmlns:mc="http://schemas.openxmlformats.org/markup-compatibility/2006" xmlns:a14="http://schemas.microsoft.com/office/drawing/2010/main">
      <mc:Choice Requires="a14">
        <xdr:graphicFrame macro="">
          <xdr:nvGraphicFramePr>
            <xdr:cNvPr id="4" name="Age Group Slicer"/>
            <xdr:cNvGraphicFramePr/>
          </xdr:nvGraphicFramePr>
          <xdr:xfrm>
            <a:off x="0" y="0"/>
            <a:ext cx="0" cy="0"/>
          </xdr:xfrm>
          <a:graphic>
            <a:graphicData uri="http://schemas.microsoft.com/office/drawing/2010/slicer">
              <sle:slicer xmlns:sle="http://schemas.microsoft.com/office/drawing/2010/slicer" name="Age Group Slicer"/>
            </a:graphicData>
          </a:graphic>
        </xdr:graphicFrame>
      </mc:Choice>
      <mc:Fallback xmlns="">
        <xdr:sp macro="" textlink="">
          <xdr:nvSpPr>
            <xdr:cNvPr id="0" name=""/>
            <xdr:cNvSpPr>
              <a:spLocks noTextEdit="1"/>
            </xdr:cNvSpPr>
          </xdr:nvSpPr>
          <xdr:spPr>
            <a:xfrm>
              <a:off x="1362074" y="2977530"/>
              <a:ext cx="1527048" cy="13372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19049</xdr:colOff>
      <xdr:row>18</xdr:row>
      <xdr:rowOff>50413</xdr:rowOff>
    </xdr:from>
    <xdr:to>
      <xdr:col>1</xdr:col>
      <xdr:colOff>1546097</xdr:colOff>
      <xdr:row>22</xdr:row>
      <xdr:rowOff>66675</xdr:rowOff>
    </xdr:to>
    <mc:AlternateContent xmlns:mc="http://schemas.openxmlformats.org/markup-compatibility/2006" xmlns:a14="http://schemas.microsoft.com/office/drawing/2010/main">
      <mc:Choice Requires="a14">
        <xdr:graphicFrame macro="">
          <xdr:nvGraphicFramePr>
            <xdr:cNvPr id="5" name="Gender Slicer"/>
            <xdr:cNvGraphicFramePr/>
          </xdr:nvGraphicFramePr>
          <xdr:xfrm>
            <a:off x="0" y="0"/>
            <a:ext cx="0" cy="0"/>
          </xdr:xfrm>
          <a:graphic>
            <a:graphicData uri="http://schemas.microsoft.com/office/drawing/2010/slicer">
              <sle:slicer xmlns:sle="http://schemas.microsoft.com/office/drawing/2010/slicer" name="Gender Slicer"/>
            </a:graphicData>
          </a:graphic>
        </xdr:graphicFrame>
      </mc:Choice>
      <mc:Fallback xmlns="">
        <xdr:sp macro="" textlink="">
          <xdr:nvSpPr>
            <xdr:cNvPr id="0" name=""/>
            <xdr:cNvSpPr>
              <a:spLocks noTextEdit="1"/>
            </xdr:cNvSpPr>
          </xdr:nvSpPr>
          <xdr:spPr>
            <a:xfrm>
              <a:off x="1362074" y="4431913"/>
              <a:ext cx="1527048" cy="7782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19049</xdr:colOff>
      <xdr:row>3</xdr:row>
      <xdr:rowOff>95252</xdr:rowOff>
    </xdr:from>
    <xdr:to>
      <xdr:col>1</xdr:col>
      <xdr:colOff>1543049</xdr:colOff>
      <xdr:row>10</xdr:row>
      <xdr:rowOff>247650</xdr:rowOff>
    </xdr:to>
    <mc:AlternateContent xmlns:mc="http://schemas.openxmlformats.org/markup-compatibility/2006" xmlns:a14="http://schemas.microsoft.com/office/drawing/2010/main">
      <mc:Choice Requires="a14">
        <xdr:graphicFrame macro="">
          <xdr:nvGraphicFramePr>
            <xdr:cNvPr id="6" name="Package Selection Slicer"/>
            <xdr:cNvGraphicFramePr/>
          </xdr:nvGraphicFramePr>
          <xdr:xfrm>
            <a:off x="0" y="0"/>
            <a:ext cx="0" cy="0"/>
          </xdr:xfrm>
          <a:graphic>
            <a:graphicData uri="http://schemas.microsoft.com/office/drawing/2010/slicer">
              <sle:slicer xmlns:sle="http://schemas.microsoft.com/office/drawing/2010/slicer" name="Package Selection Slicer"/>
            </a:graphicData>
          </a:graphic>
        </xdr:graphicFrame>
      </mc:Choice>
      <mc:Fallback xmlns="">
        <xdr:sp macro="" textlink="">
          <xdr:nvSpPr>
            <xdr:cNvPr id="0" name=""/>
            <xdr:cNvSpPr>
              <a:spLocks noTextEdit="1"/>
            </xdr:cNvSpPr>
          </xdr:nvSpPr>
          <xdr:spPr>
            <a:xfrm>
              <a:off x="1362074" y="1028702"/>
              <a:ext cx="1524000" cy="177164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595312</xdr:colOff>
      <xdr:row>18</xdr:row>
      <xdr:rowOff>142875</xdr:rowOff>
    </xdr:from>
    <xdr:to>
      <xdr:col>13</xdr:col>
      <xdr:colOff>261937</xdr:colOff>
      <xdr:row>31</xdr:row>
      <xdr:rowOff>123825</xdr:rowOff>
    </xdr:to>
    <xdr:graphicFrame macro="">
      <xdr:nvGraphicFramePr>
        <xdr:cNvPr id="7" name="Shelf Impact 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1819275</xdr:colOff>
      <xdr:row>19</xdr:row>
      <xdr:rowOff>19050</xdr:rowOff>
    </xdr:from>
    <xdr:to>
      <xdr:col>7</xdr:col>
      <xdr:colOff>1766</xdr:colOff>
      <xdr:row>33</xdr:row>
      <xdr:rowOff>95250</xdr:rowOff>
    </xdr:to>
    <xdr:graphicFrame macro="">
      <xdr:nvGraphicFramePr>
        <xdr:cNvPr id="8" name="Content vs. Design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666750</xdr:colOff>
      <xdr:row>3</xdr:row>
      <xdr:rowOff>180975</xdr:rowOff>
    </xdr:from>
    <xdr:ext cx="1755930" cy="257175"/>
    <xdr:sp macro="" textlink="">
      <xdr:nvSpPr>
        <xdr:cNvPr id="9" name="Demographics title"/>
        <xdr:cNvSpPr txBox="1"/>
      </xdr:nvSpPr>
      <xdr:spPr>
        <a:xfrm>
          <a:off x="9505950" y="1114425"/>
          <a:ext cx="175593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marL="0" indent="0" algn="l" rtl="0">
            <a:defRPr sz="1600" b="0" cap="all" spc="120" normalizeH="0" baseline="0">
              <a:solidFill>
                <a:sysClr val="windowText" lastClr="000000">
                  <a:lumMod val="65000"/>
                  <a:lumOff val="35000"/>
                </a:sysClr>
              </a:solidFill>
              <a:latin typeface="+mn-lt"/>
              <a:ea typeface="+mn-ea"/>
              <a:cs typeface="+mn-cs"/>
            </a:defRPr>
          </a:pPr>
          <a:r>
            <a:rPr lang="en-US" sz="1200" b="0" kern="1200" cap="all" spc="120" normalizeH="0" baseline="0">
              <a:solidFill>
                <a:schemeClr val="tx1"/>
              </a:solidFill>
              <a:latin typeface="+mj-lt"/>
              <a:ea typeface="+mn-ea"/>
              <a:cs typeface="+mn-cs"/>
            </a:rPr>
            <a:t>DEMOGRAPHICS</a:t>
          </a:r>
        </a:p>
      </xdr:txBody>
    </xdr:sp>
    <xdr:clientData/>
  </xdr:oneCellAnchor>
  <xdr:twoCellAnchor>
    <xdr:from>
      <xdr:col>9</xdr:col>
      <xdr:colOff>133350</xdr:colOff>
      <xdr:row>1</xdr:row>
      <xdr:rowOff>171450</xdr:rowOff>
    </xdr:from>
    <xdr:to>
      <xdr:col>9</xdr:col>
      <xdr:colOff>458961</xdr:colOff>
      <xdr:row>1</xdr:row>
      <xdr:rowOff>262890</xdr:rowOff>
    </xdr:to>
    <xdr:grpSp>
      <xdr:nvGrpSpPr>
        <xdr:cNvPr id="2" name="Group 1" descr="&quot;&quot;" title="Hyperlink artwork"/>
        <xdr:cNvGrpSpPr/>
      </xdr:nvGrpSpPr>
      <xdr:grpSpPr>
        <a:xfrm>
          <a:off x="10048875" y="438150"/>
          <a:ext cx="325611" cy="91440"/>
          <a:chOff x="10020300" y="438150"/>
          <a:chExt cx="325611" cy="91440"/>
        </a:xfrm>
      </xdr:grpSpPr>
      <xdr:sp macro="" textlink="">
        <xdr:nvSpPr>
          <xdr:cNvPr id="14" name="Rectangle 13"/>
          <xdr:cNvSpPr/>
        </xdr:nvSpPr>
        <xdr:spPr>
          <a:xfrm>
            <a:off x="10208751" y="438150"/>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10020300" y="438150"/>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editAs="oneCell">
    <xdr:from>
      <xdr:col>0</xdr:col>
      <xdr:colOff>95250</xdr:colOff>
      <xdr:row>0</xdr:row>
      <xdr:rowOff>85725</xdr:rowOff>
    </xdr:from>
    <xdr:to>
      <xdr:col>0</xdr:col>
      <xdr:colOff>1236331</xdr:colOff>
      <xdr:row>33</xdr:row>
      <xdr:rowOff>120513</xdr:rowOff>
    </xdr:to>
    <xdr:grpSp>
      <xdr:nvGrpSpPr>
        <xdr:cNvPr id="16" name="Group 15"/>
        <xdr:cNvGrpSpPr/>
      </xdr:nvGrpSpPr>
      <xdr:grpSpPr>
        <a:xfrm>
          <a:off x="95250" y="85725"/>
          <a:ext cx="1141081" cy="7273788"/>
          <a:chOff x="95250" y="85725"/>
          <a:chExt cx="1141081" cy="6123390"/>
        </a:xfrm>
      </xdr:grpSpPr>
      <xdr:sp macro="" textlink="">
        <xdr:nvSpPr>
          <xdr:cNvPr id="17" name="Freeform 16"/>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17"/>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Rectangle 18"/>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0</xdr:col>
      <xdr:colOff>1236331</xdr:colOff>
      <xdr:row>30</xdr:row>
      <xdr:rowOff>63363</xdr:rowOff>
    </xdr:to>
    <xdr:grpSp>
      <xdr:nvGrpSpPr>
        <xdr:cNvPr id="7" name="Group 6"/>
        <xdr:cNvGrpSpPr/>
      </xdr:nvGrpSpPr>
      <xdr:grpSpPr>
        <a:xfrm>
          <a:off x="95250" y="85725"/>
          <a:ext cx="1141081" cy="7273788"/>
          <a:chOff x="95250" y="85725"/>
          <a:chExt cx="1141081" cy="6123390"/>
        </a:xfrm>
      </xdr:grpSpPr>
      <xdr:sp macro="" textlink="">
        <xdr:nvSpPr>
          <xdr:cNvPr id="8" name="Freeform 7"/>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8"/>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absoluteAnchor>
    <xdr:pos x="1381125" y="1000125"/>
    <xdr:ext cx="1828800" cy="1800225"/>
    <mc:AlternateContent xmlns:mc="http://schemas.openxmlformats.org/markup-compatibility/2006" xmlns:a15="http://schemas.microsoft.com/office/drawing/2012/main">
      <mc:Choice Requires="a15">
        <xdr:graphicFrame macro="">
          <xdr:nvGraphicFramePr>
            <xdr:cNvPr id="2" name="Shelf Impact Slicer"/>
            <xdr:cNvGraphicFramePr/>
          </xdr:nvGraphicFramePr>
          <xdr:xfrm>
            <a:off x="0" y="0"/>
            <a:ext cx="0" cy="0"/>
          </xdr:xfrm>
          <a:graphic>
            <a:graphicData uri="http://schemas.microsoft.com/office/drawing/2010/slicer">
              <sle:slicer xmlns:sle="http://schemas.microsoft.com/office/drawing/2010/slicer" name="Shelf Impact Slicer"/>
            </a:graphicData>
          </a:graphic>
        </xdr:graphicFrame>
      </mc:Choice>
      <mc:Fallback xmlns="">
        <xdr:sp macro="" textlink="">
          <xdr:nvSpPr>
            <xdr:cNvPr id="2" name="Rectangle 1"/>
            <xdr:cNvSpPr>
              <a:spLocks noTextEdit="1"/>
            </xdr:cNvSpPr>
          </xdr:nvSpPr>
          <xdr:spPr>
            <a:xfrm>
              <a:off x="1381125" y="1000125"/>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absoluteAnchor>
  <xdr:absoluteAnchor>
    <xdr:pos x="1381125" y="2909887"/>
    <xdr:ext cx="1828800" cy="2257425"/>
    <mc:AlternateContent xmlns:mc="http://schemas.openxmlformats.org/markup-compatibility/2006" xmlns:a15="http://schemas.microsoft.com/office/drawing/2012/main">
      <mc:Choice Requires="a15">
        <xdr:graphicFrame macro="">
          <xdr:nvGraphicFramePr>
            <xdr:cNvPr id="3" name="Package Opening Slicer"/>
            <xdr:cNvGraphicFramePr/>
          </xdr:nvGraphicFramePr>
          <xdr:xfrm>
            <a:off x="0" y="0"/>
            <a:ext cx="0" cy="0"/>
          </xdr:xfrm>
          <a:graphic>
            <a:graphicData uri="http://schemas.microsoft.com/office/drawing/2010/slicer">
              <sle:slicer xmlns:sle="http://schemas.microsoft.com/office/drawing/2010/slicer" name="Package Opening Slicer"/>
            </a:graphicData>
          </a:graphic>
        </xdr:graphicFrame>
      </mc:Choice>
      <mc:Fallback xmlns="">
        <xdr:sp macro="" textlink="">
          <xdr:nvSpPr>
            <xdr:cNvPr id="3" name="Rectangle 2"/>
            <xdr:cNvSpPr>
              <a:spLocks noTextEdit="1"/>
            </xdr:cNvSpPr>
          </xdr:nvSpPr>
          <xdr:spPr>
            <a:xfrm>
              <a:off x="1381125" y="2909887"/>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absoluteAnchor>
  <xdr:absoluteAnchor>
    <xdr:pos x="1381125" y="5276850"/>
    <xdr:ext cx="1828800" cy="2257425"/>
    <mc:AlternateContent xmlns:mc="http://schemas.openxmlformats.org/markup-compatibility/2006" xmlns:a15="http://schemas.microsoft.com/office/drawing/2012/main">
      <mc:Choice Requires="a15">
        <xdr:graphicFrame macro="">
          <xdr:nvGraphicFramePr>
            <xdr:cNvPr id="4" name="Design vs. Content Slicer"/>
            <xdr:cNvGraphicFramePr/>
          </xdr:nvGraphicFramePr>
          <xdr:xfrm>
            <a:off x="0" y="0"/>
            <a:ext cx="0" cy="0"/>
          </xdr:xfrm>
          <a:graphic>
            <a:graphicData uri="http://schemas.microsoft.com/office/drawing/2010/slicer">
              <sle:slicer xmlns:sle="http://schemas.microsoft.com/office/drawing/2010/slicer" name="Design vs. Content Slicer"/>
            </a:graphicData>
          </a:graphic>
        </xdr:graphicFrame>
      </mc:Choice>
      <mc:Fallback xmlns="">
        <xdr:sp macro="" textlink="">
          <xdr:nvSpPr>
            <xdr:cNvPr id="4" name="Rectangle 3"/>
            <xdr:cNvSpPr>
              <a:spLocks noTextEdit="1"/>
            </xdr:cNvSpPr>
          </xdr:nvSpPr>
          <xdr:spPr>
            <a:xfrm>
              <a:off x="1381125" y="5276850"/>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absoluteAnchor>
  <xdr:twoCellAnchor>
    <xdr:from>
      <xdr:col>7</xdr:col>
      <xdr:colOff>723900</xdr:colOff>
      <xdr:row>1</xdr:row>
      <xdr:rowOff>180975</xdr:rowOff>
    </xdr:from>
    <xdr:to>
      <xdr:col>7</xdr:col>
      <xdr:colOff>1049511</xdr:colOff>
      <xdr:row>1</xdr:row>
      <xdr:rowOff>272415</xdr:rowOff>
    </xdr:to>
    <xdr:grpSp>
      <xdr:nvGrpSpPr>
        <xdr:cNvPr id="11" name="Group 10"/>
        <xdr:cNvGrpSpPr/>
      </xdr:nvGrpSpPr>
      <xdr:grpSpPr>
        <a:xfrm>
          <a:off x="9763125" y="447675"/>
          <a:ext cx="325611" cy="91440"/>
          <a:chOff x="10086975" y="571500"/>
          <a:chExt cx="325611" cy="91440"/>
        </a:xfrm>
      </xdr:grpSpPr>
      <xdr:sp macro="" textlink="">
        <xdr:nvSpPr>
          <xdr:cNvPr id="9" name="Rectangle 8"/>
          <xdr:cNvSpPr/>
        </xdr:nvSpPr>
        <xdr:spPr>
          <a:xfrm>
            <a:off x="10275426" y="571500"/>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10086975" y="571500"/>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editAs="oneCell">
    <xdr:from>
      <xdr:col>0</xdr:col>
      <xdr:colOff>95250</xdr:colOff>
      <xdr:row>0</xdr:row>
      <xdr:rowOff>85725</xdr:rowOff>
    </xdr:from>
    <xdr:to>
      <xdr:col>0</xdr:col>
      <xdr:colOff>1236331</xdr:colOff>
      <xdr:row>26</xdr:row>
      <xdr:rowOff>25263</xdr:rowOff>
    </xdr:to>
    <xdr:grpSp>
      <xdr:nvGrpSpPr>
        <xdr:cNvPr id="17" name="Group 16"/>
        <xdr:cNvGrpSpPr/>
      </xdr:nvGrpSpPr>
      <xdr:grpSpPr>
        <a:xfrm>
          <a:off x="95250" y="85725"/>
          <a:ext cx="1141081" cy="7273788"/>
          <a:chOff x="95250" y="85725"/>
          <a:chExt cx="1141081" cy="6123390"/>
        </a:xfrm>
      </xdr:grpSpPr>
      <xdr:sp macro="" textlink="">
        <xdr:nvSpPr>
          <xdr:cNvPr id="14" name="Freeform 13"/>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695325</xdr:colOff>
      <xdr:row>1</xdr:row>
      <xdr:rowOff>180975</xdr:rowOff>
    </xdr:from>
    <xdr:to>
      <xdr:col>6</xdr:col>
      <xdr:colOff>1020936</xdr:colOff>
      <xdr:row>1</xdr:row>
      <xdr:rowOff>272415</xdr:rowOff>
    </xdr:to>
    <xdr:grpSp>
      <xdr:nvGrpSpPr>
        <xdr:cNvPr id="2" name="Group 1"/>
        <xdr:cNvGrpSpPr/>
      </xdr:nvGrpSpPr>
      <xdr:grpSpPr>
        <a:xfrm>
          <a:off x="7962900" y="447675"/>
          <a:ext cx="325611" cy="91440"/>
          <a:chOff x="8058150" y="590550"/>
          <a:chExt cx="325611" cy="91440"/>
        </a:xfrm>
      </xdr:grpSpPr>
      <xdr:sp macro="" textlink="">
        <xdr:nvSpPr>
          <xdr:cNvPr id="9" name="Rectangle 8"/>
          <xdr:cNvSpPr/>
        </xdr:nvSpPr>
        <xdr:spPr>
          <a:xfrm>
            <a:off x="8246601" y="590550"/>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8058150" y="590550"/>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editAs="oneCell">
    <xdr:from>
      <xdr:col>0</xdr:col>
      <xdr:colOff>95250</xdr:colOff>
      <xdr:row>0</xdr:row>
      <xdr:rowOff>85725</xdr:rowOff>
    </xdr:from>
    <xdr:to>
      <xdr:col>0</xdr:col>
      <xdr:colOff>1236331</xdr:colOff>
      <xdr:row>26</xdr:row>
      <xdr:rowOff>120513</xdr:rowOff>
    </xdr:to>
    <xdr:grpSp>
      <xdr:nvGrpSpPr>
        <xdr:cNvPr id="11" name="Group 10"/>
        <xdr:cNvGrpSpPr/>
      </xdr:nvGrpSpPr>
      <xdr:grpSpPr>
        <a:xfrm>
          <a:off x="95250" y="85725"/>
          <a:ext cx="1141081" cy="7273788"/>
          <a:chOff x="95250" y="85725"/>
          <a:chExt cx="1141081" cy="6123390"/>
        </a:xfrm>
      </xdr:grpSpPr>
      <xdr:sp macro="" textlink="">
        <xdr:nvSpPr>
          <xdr:cNvPr id="15" name="Freeform 14"/>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16"/>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180976</xdr:colOff>
      <xdr:row>5</xdr:row>
      <xdr:rowOff>166685</xdr:rowOff>
    </xdr:from>
    <xdr:to>
      <xdr:col>18</xdr:col>
      <xdr:colOff>271464</xdr:colOff>
      <xdr:row>19</xdr:row>
      <xdr:rowOff>57150</xdr:rowOff>
    </xdr:to>
    <xdr:graphicFrame macro="">
      <xdr:nvGraphicFramePr>
        <xdr:cNvPr id="2" name="HistoricalCosts" descr="Line chart comparing Production Total to Shipping Total." title="Historical Cost Summa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180976</xdr:colOff>
      <xdr:row>3</xdr:row>
      <xdr:rowOff>57150</xdr:rowOff>
    </xdr:from>
    <xdr:to>
      <xdr:col>18</xdr:col>
      <xdr:colOff>295275</xdr:colOff>
      <xdr:row>6</xdr:row>
      <xdr:rowOff>104775</xdr:rowOff>
    </xdr:to>
    <mc:AlternateContent xmlns:mc="http://schemas.openxmlformats.org/markup-compatibility/2006" xmlns:a15="http://schemas.microsoft.com/office/drawing/2012/main">
      <mc:Choice Requires="a15">
        <xdr:graphicFrame macro="">
          <xdr:nvGraphicFramePr>
            <xdr:cNvPr id="4"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mlns="">
        <xdr:sp macro="" textlink="">
          <xdr:nvSpPr>
            <xdr:cNvPr id="3" name="Rectangle 2"/>
            <xdr:cNvSpPr>
              <a:spLocks noTextEdit="1"/>
            </xdr:cNvSpPr>
          </xdr:nvSpPr>
          <xdr:spPr>
            <a:xfrm>
              <a:off x="5114926" y="942975"/>
              <a:ext cx="6467474" cy="981075"/>
            </a:xfrm>
            <a:prstGeom prst="rect">
              <a:avLst/>
            </a:prstGeom>
            <a:solidFill>
              <a:prstClr val="white"/>
            </a:solidFill>
            <a:ln w="1">
              <a:solidFill>
                <a:prstClr val="green"/>
              </a:solidFill>
            </a:ln>
          </xdr:spPr>
          <xdr:txBody>
            <a:bodyPr vertOverflow="clip" horzOverflow="clip"/>
            <a:lstStyle/>
            <a:p>
              <a:r>
                <a:rPr lang="en-US" sz="1100"/>
                <a:t>Timeline: Works in Excel 15 or higher. Do not move or resize.</a:t>
              </a:r>
            </a:p>
          </xdr:txBody>
        </xdr:sp>
      </mc:Fallback>
    </mc:AlternateContent>
    <xdr:clientData/>
  </xdr:twoCellAnchor>
  <xdr:twoCellAnchor>
    <xdr:from>
      <xdr:col>14</xdr:col>
      <xdr:colOff>400050</xdr:colOff>
      <xdr:row>1</xdr:row>
      <xdr:rowOff>180975</xdr:rowOff>
    </xdr:from>
    <xdr:to>
      <xdr:col>15</xdr:col>
      <xdr:colOff>201786</xdr:colOff>
      <xdr:row>1</xdr:row>
      <xdr:rowOff>272415</xdr:rowOff>
    </xdr:to>
    <xdr:grpSp>
      <xdr:nvGrpSpPr>
        <xdr:cNvPr id="11" name="Group 10" descr="&quot;&quot;" title="Hyperlink artwork"/>
        <xdr:cNvGrpSpPr/>
      </xdr:nvGrpSpPr>
      <xdr:grpSpPr>
        <a:xfrm>
          <a:off x="9353550" y="447675"/>
          <a:ext cx="325611" cy="91440"/>
          <a:chOff x="9582150" y="447675"/>
          <a:chExt cx="325611" cy="91440"/>
        </a:xfrm>
      </xdr:grpSpPr>
      <xdr:sp macro="" textlink="">
        <xdr:nvSpPr>
          <xdr:cNvPr id="9" name="Rectangle 8"/>
          <xdr:cNvSpPr/>
        </xdr:nvSpPr>
        <xdr:spPr>
          <a:xfrm>
            <a:off x="9770601" y="447675"/>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9582150" y="447675"/>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xdr:from>
      <xdr:col>7</xdr:col>
      <xdr:colOff>200025</xdr:colOff>
      <xdr:row>21</xdr:row>
      <xdr:rowOff>57150</xdr:rowOff>
    </xdr:from>
    <xdr:to>
      <xdr:col>17</xdr:col>
      <xdr:colOff>180975</xdr:colOff>
      <xdr:row>25</xdr:row>
      <xdr:rowOff>152400</xdr:rowOff>
    </xdr:to>
    <xdr:sp macro="" textlink="">
      <xdr:nvSpPr>
        <xdr:cNvPr id="3" name="Rectangle 2" descr="Our temporary cost increase in 2010 was due to shifting from hard, form plastic to recycled cardboard packaging and stronger, reusable shipping containers. The budget for our next product cycle should keep our past investment of reusable shipping containers in mind as we strive to maintain or lower our current shipping costs." title="Historical Costs Note"/>
        <xdr:cNvSpPr/>
      </xdr:nvSpPr>
      <xdr:spPr>
        <a:xfrm>
          <a:off x="5791200" y="5876925"/>
          <a:ext cx="4914900" cy="1162050"/>
        </a:xfrm>
        <a:prstGeom prst="rect">
          <a:avLst/>
        </a:prstGeom>
        <a:solidFill>
          <a:schemeClr val="accent2">
            <a:lumMod val="20000"/>
            <a:lumOff val="8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lIns="182880" rtlCol="0" anchor="ctr"/>
        <a:lstStyle/>
        <a:p>
          <a:pPr algn="l"/>
          <a:r>
            <a:rPr lang="en-US" sz="1100">
              <a:solidFill>
                <a:schemeClr val="tx1"/>
              </a:solidFill>
              <a:effectLst/>
              <a:latin typeface="+mn-lt"/>
              <a:ea typeface="+mn-ea"/>
              <a:cs typeface="+mn-cs"/>
            </a:rPr>
            <a:t>Our temporary cost increase in 2010 was due to shifting from hard, form plastic to recycled cardboard packaging and stronger, reusable shipping containers. The budget for our next product cycle should keep our past investment of reusable shipping containers in mind as we strive to maintain or lower our current shipping costs.</a:t>
          </a:r>
          <a:endParaRPr lang="en-US" sz="1100">
            <a:solidFill>
              <a:schemeClr val="tx1"/>
            </a:solidFill>
          </a:endParaRPr>
        </a:p>
      </xdr:txBody>
    </xdr:sp>
    <xdr:clientData/>
  </xdr:twoCellAnchor>
  <xdr:twoCellAnchor editAs="oneCell">
    <xdr:from>
      <xdr:col>0</xdr:col>
      <xdr:colOff>95250</xdr:colOff>
      <xdr:row>0</xdr:row>
      <xdr:rowOff>85725</xdr:rowOff>
    </xdr:from>
    <xdr:to>
      <xdr:col>0</xdr:col>
      <xdr:colOff>1236331</xdr:colOff>
      <xdr:row>26</xdr:row>
      <xdr:rowOff>206238</xdr:rowOff>
    </xdr:to>
    <xdr:grpSp>
      <xdr:nvGrpSpPr>
        <xdr:cNvPr id="12" name="Group 11"/>
        <xdr:cNvGrpSpPr/>
      </xdr:nvGrpSpPr>
      <xdr:grpSpPr>
        <a:xfrm>
          <a:off x="95250" y="85725"/>
          <a:ext cx="1141081" cy="7273788"/>
          <a:chOff x="95250" y="85725"/>
          <a:chExt cx="1141081" cy="6123390"/>
        </a:xfrm>
      </xdr:grpSpPr>
      <xdr:sp macro="" textlink="">
        <xdr:nvSpPr>
          <xdr:cNvPr id="16" name="Freeform 15"/>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17"/>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Rectangle 18"/>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1</xdr:row>
      <xdr:rowOff>180975</xdr:rowOff>
    </xdr:from>
    <xdr:to>
      <xdr:col>3</xdr:col>
      <xdr:colOff>344661</xdr:colOff>
      <xdr:row>1</xdr:row>
      <xdr:rowOff>272415</xdr:rowOff>
    </xdr:to>
    <xdr:grpSp>
      <xdr:nvGrpSpPr>
        <xdr:cNvPr id="11" name="Group 10"/>
        <xdr:cNvGrpSpPr/>
      </xdr:nvGrpSpPr>
      <xdr:grpSpPr>
        <a:xfrm>
          <a:off x="6305550" y="447675"/>
          <a:ext cx="325611" cy="91440"/>
          <a:chOff x="7143750" y="561975"/>
          <a:chExt cx="325611" cy="91440"/>
        </a:xfrm>
      </xdr:grpSpPr>
      <xdr:sp macro="" textlink="">
        <xdr:nvSpPr>
          <xdr:cNvPr id="9" name="Rectangle 8"/>
          <xdr:cNvSpPr/>
        </xdr:nvSpPr>
        <xdr:spPr>
          <a:xfrm>
            <a:off x="7332201" y="561975"/>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7143750" y="561975"/>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xdr:from>
      <xdr:col>1</xdr:col>
      <xdr:colOff>19050</xdr:colOff>
      <xdr:row>14</xdr:row>
      <xdr:rowOff>19050</xdr:rowOff>
    </xdr:from>
    <xdr:to>
      <xdr:col>4</xdr:col>
      <xdr:colOff>466725</xdr:colOff>
      <xdr:row>27</xdr:row>
      <xdr:rowOff>76200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95250</xdr:colOff>
      <xdr:row>0</xdr:row>
      <xdr:rowOff>85725</xdr:rowOff>
    </xdr:from>
    <xdr:to>
      <xdr:col>0</xdr:col>
      <xdr:colOff>1236331</xdr:colOff>
      <xdr:row>25</xdr:row>
      <xdr:rowOff>114798</xdr:rowOff>
    </xdr:to>
    <xdr:grpSp>
      <xdr:nvGrpSpPr>
        <xdr:cNvPr id="8" name="Group 7"/>
        <xdr:cNvGrpSpPr/>
      </xdr:nvGrpSpPr>
      <xdr:grpSpPr>
        <a:xfrm>
          <a:off x="95250" y="85725"/>
          <a:ext cx="1141081" cy="7182348"/>
          <a:chOff x="95250" y="85725"/>
          <a:chExt cx="1141081" cy="6123390"/>
        </a:xfrm>
      </xdr:grpSpPr>
      <xdr:sp macro="" textlink="">
        <xdr:nvSpPr>
          <xdr:cNvPr id="13" name="Freeform 12"/>
          <xdr:cNvSpPr/>
        </xdr:nvSpPr>
        <xdr:spPr>
          <a:xfrm flipV="1">
            <a:off x="239635" y="318633"/>
            <a:ext cx="996696" cy="694944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13"/>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oby Nixon" refreshedDate="40930.427886689817" createdVersion="4" refreshedVersion="5" minRefreshableVersion="3" recordCount="100">
  <cacheSource type="worksheet">
    <worksheetSource name="FocusGroupResults"/>
  </cacheSource>
  <cacheFields count="7">
    <cacheField name="Participant #" numFmtId="0">
      <sharedItems/>
    </cacheField>
    <cacheField name="Age Group" numFmtId="0">
      <sharedItems count="7">
        <s v="18-25"/>
        <s v="36-45"/>
        <s v="Over 65"/>
        <s v="26-35"/>
        <s v="46-55"/>
        <s v="55-65"/>
        <s v="18 - 25" u="1"/>
      </sharedItems>
    </cacheField>
    <cacheField name="Gender" numFmtId="0">
      <sharedItems count="2">
        <s v="Male"/>
        <s v="Female"/>
      </sharedItems>
    </cacheField>
    <cacheField name="Package Selection" numFmtId="0">
      <sharedItems count="5">
        <s v="Package 4"/>
        <s v="Package 2"/>
        <s v="Package 1"/>
        <s v="Package 3"/>
        <s v="Package 5"/>
      </sharedItems>
    </cacheField>
    <cacheField name="Shelf Impact" numFmtId="0">
      <sharedItems count="6">
        <s v="Color"/>
        <s v="Shape"/>
        <s v="Words"/>
        <s v="Other"/>
        <s v="Symbols"/>
        <s v="None" u="1"/>
      </sharedItems>
    </cacheField>
    <cacheField name="Package Opening" numFmtId="0">
      <sharedItems count="7">
        <s v="Curious"/>
        <s v="Excited"/>
        <s v="Interested"/>
        <s v="Neutral"/>
        <s v="Confused"/>
        <s v="Frustrated"/>
        <s v="Angry"/>
      </sharedItems>
    </cacheField>
    <cacheField name="Design vs. Content" numFmtId="0">
      <sharedItems count="7">
        <s v="Excited"/>
        <s v="Curious"/>
        <s v="Neutral"/>
        <s v="Confused"/>
        <s v="Frustrated"/>
        <s v="Interested"/>
        <s v="Angry"/>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Toby Nixon" refreshedDate="40939.428672569447" createdVersion="4" refreshedVersion="5" minRefreshableVersion="3" recordCount="36">
  <cacheSource type="worksheet">
    <worksheetSource name="HistoricalCosts"/>
  </cacheSource>
  <cacheFields count="7">
    <cacheField name="Date" numFmtId="14">
      <sharedItems containsSemiMixedTypes="0" containsNonDate="0" containsDate="1" containsString="0" minDate="2009-01-31T00:00:00" maxDate="2012-01-01T00:00:00" count="36">
        <d v="2009-01-31T00:00:00"/>
        <d v="2009-02-28T00:00:00"/>
        <d v="2009-03-31T00:00:00"/>
        <d v="2009-04-30T00:00:00"/>
        <d v="2009-05-31T00:00:00"/>
        <d v="2009-06-30T00:00:00"/>
        <d v="2009-07-31T00:00:00"/>
        <d v="2009-08-31T00:00:00"/>
        <d v="2009-09-30T00:00:00"/>
        <d v="2009-10-31T00:00:00"/>
        <d v="2009-11-30T00:00:00"/>
        <d v="2009-12-31T00:00:00"/>
        <d v="2010-01-31T00:00:00"/>
        <d v="2010-02-28T00:00:00"/>
        <d v="2010-03-31T00:00:00"/>
        <d v="2010-04-30T00:00:00"/>
        <d v="2010-05-31T00:00:00"/>
        <d v="2010-06-30T00:00:00"/>
        <d v="2010-07-31T00:00:00"/>
        <d v="2010-08-31T00:00:00"/>
        <d v="2010-09-30T00:00:00"/>
        <d v="2010-10-31T00:00:00"/>
        <d v="2010-11-30T00:00:00"/>
        <d v="2010-12-31T00:00:00"/>
        <d v="2011-01-31T00:00:00"/>
        <d v="2011-02-28T00:00:00"/>
        <d v="2011-03-31T00:00:00"/>
        <d v="2011-04-30T00:00:00"/>
        <d v="2011-05-31T00:00:00"/>
        <d v="2011-06-30T00:00:00"/>
        <d v="2011-07-31T00:00:00"/>
        <d v="2011-08-31T00:00:00"/>
        <d v="2011-09-30T00:00:00"/>
        <d v="2011-10-31T00:00:00"/>
        <d v="2011-11-30T00:00:00"/>
        <d v="2011-12-31T00:00:00"/>
      </sharedItems>
    </cacheField>
    <cacheField name="Materials" numFmtId="37">
      <sharedItems containsSemiMixedTypes="0" containsString="0" containsNumber="1" containsInteger="1" minValue="20592" maxValue="59085"/>
    </cacheField>
    <cacheField name="Printing" numFmtId="37">
      <sharedItems containsSemiMixedTypes="0" containsString="0" containsNumber="1" containsInteger="1" minValue="8013" maxValue="8966"/>
    </cacheField>
    <cacheField name="Assembly" numFmtId="3">
      <sharedItems containsSemiMixedTypes="0" containsString="0" containsNumber="1" containsInteger="1" minValue="70359" maxValue="99366"/>
    </cacheField>
    <cacheField name="Production Total" numFmtId="3">
      <sharedItems containsSemiMixedTypes="0" containsString="0" containsNumber="1" containsInteger="1" minValue="100085" maxValue="147181"/>
    </cacheField>
    <cacheField name="Shipping" numFmtId="3">
      <sharedItems containsSemiMixedTypes="0" containsString="0" containsNumber="1" containsInteger="1" minValue="12249" maxValue="52985"/>
    </cacheField>
    <cacheField name="Package Total" numFmtId="3">
      <sharedItems containsSemiMixedTypes="0" containsString="0" containsNumber="1" containsInteger="1" minValue="113058" maxValue="192612"/>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
  <r>
    <s v="Participant 1"/>
    <x v="0"/>
    <x v="0"/>
    <x v="0"/>
    <x v="0"/>
    <x v="0"/>
    <x v="0"/>
  </r>
  <r>
    <s v="Participant 2"/>
    <x v="1"/>
    <x v="1"/>
    <x v="1"/>
    <x v="1"/>
    <x v="1"/>
    <x v="0"/>
  </r>
  <r>
    <s v="Participant 3"/>
    <x v="1"/>
    <x v="1"/>
    <x v="1"/>
    <x v="1"/>
    <x v="2"/>
    <x v="0"/>
  </r>
  <r>
    <s v="Participant 4"/>
    <x v="2"/>
    <x v="0"/>
    <x v="1"/>
    <x v="2"/>
    <x v="1"/>
    <x v="1"/>
  </r>
  <r>
    <s v="Participant 5"/>
    <x v="3"/>
    <x v="1"/>
    <x v="1"/>
    <x v="1"/>
    <x v="3"/>
    <x v="0"/>
  </r>
  <r>
    <s v="Participant 6"/>
    <x v="1"/>
    <x v="1"/>
    <x v="2"/>
    <x v="1"/>
    <x v="4"/>
    <x v="2"/>
  </r>
  <r>
    <s v="Participant 7"/>
    <x v="3"/>
    <x v="1"/>
    <x v="2"/>
    <x v="1"/>
    <x v="5"/>
    <x v="3"/>
  </r>
  <r>
    <s v="Participant 8"/>
    <x v="2"/>
    <x v="1"/>
    <x v="0"/>
    <x v="3"/>
    <x v="3"/>
    <x v="4"/>
  </r>
  <r>
    <s v="Participant 9"/>
    <x v="3"/>
    <x v="0"/>
    <x v="0"/>
    <x v="1"/>
    <x v="4"/>
    <x v="3"/>
  </r>
  <r>
    <s v="Participant 10"/>
    <x v="0"/>
    <x v="1"/>
    <x v="1"/>
    <x v="1"/>
    <x v="3"/>
    <x v="5"/>
  </r>
  <r>
    <s v="Participant 11"/>
    <x v="1"/>
    <x v="0"/>
    <x v="1"/>
    <x v="3"/>
    <x v="3"/>
    <x v="3"/>
  </r>
  <r>
    <s v="Participant 12"/>
    <x v="4"/>
    <x v="0"/>
    <x v="3"/>
    <x v="2"/>
    <x v="3"/>
    <x v="4"/>
  </r>
  <r>
    <s v="Participant 13"/>
    <x v="3"/>
    <x v="0"/>
    <x v="2"/>
    <x v="4"/>
    <x v="3"/>
    <x v="2"/>
  </r>
  <r>
    <s v="Participant 14"/>
    <x v="3"/>
    <x v="0"/>
    <x v="1"/>
    <x v="1"/>
    <x v="3"/>
    <x v="1"/>
  </r>
  <r>
    <s v="Participant 15"/>
    <x v="3"/>
    <x v="1"/>
    <x v="2"/>
    <x v="3"/>
    <x v="5"/>
    <x v="2"/>
  </r>
  <r>
    <s v="Participant 16"/>
    <x v="5"/>
    <x v="0"/>
    <x v="1"/>
    <x v="2"/>
    <x v="5"/>
    <x v="4"/>
  </r>
  <r>
    <s v="Participant 17"/>
    <x v="5"/>
    <x v="0"/>
    <x v="3"/>
    <x v="4"/>
    <x v="0"/>
    <x v="0"/>
  </r>
  <r>
    <s v="Participant 18"/>
    <x v="0"/>
    <x v="0"/>
    <x v="0"/>
    <x v="1"/>
    <x v="1"/>
    <x v="1"/>
  </r>
  <r>
    <s v="Participant 19"/>
    <x v="3"/>
    <x v="0"/>
    <x v="0"/>
    <x v="1"/>
    <x v="3"/>
    <x v="2"/>
  </r>
  <r>
    <s v="Participant 20"/>
    <x v="1"/>
    <x v="1"/>
    <x v="4"/>
    <x v="1"/>
    <x v="2"/>
    <x v="1"/>
  </r>
  <r>
    <s v="Participant 21"/>
    <x v="1"/>
    <x v="1"/>
    <x v="4"/>
    <x v="1"/>
    <x v="6"/>
    <x v="6"/>
  </r>
  <r>
    <s v="Participant 22"/>
    <x v="4"/>
    <x v="0"/>
    <x v="4"/>
    <x v="4"/>
    <x v="4"/>
    <x v="2"/>
  </r>
  <r>
    <s v="Participant 23"/>
    <x v="0"/>
    <x v="1"/>
    <x v="1"/>
    <x v="0"/>
    <x v="2"/>
    <x v="0"/>
  </r>
  <r>
    <s v="Participant 24"/>
    <x v="1"/>
    <x v="0"/>
    <x v="3"/>
    <x v="1"/>
    <x v="6"/>
    <x v="4"/>
  </r>
  <r>
    <s v="Participant 25"/>
    <x v="4"/>
    <x v="0"/>
    <x v="2"/>
    <x v="1"/>
    <x v="0"/>
    <x v="0"/>
  </r>
  <r>
    <s v="Participant 26"/>
    <x v="2"/>
    <x v="0"/>
    <x v="2"/>
    <x v="2"/>
    <x v="1"/>
    <x v="1"/>
  </r>
  <r>
    <s v="Participant 27"/>
    <x v="3"/>
    <x v="1"/>
    <x v="1"/>
    <x v="1"/>
    <x v="3"/>
    <x v="5"/>
  </r>
  <r>
    <s v="Participant 28"/>
    <x v="3"/>
    <x v="0"/>
    <x v="1"/>
    <x v="1"/>
    <x v="1"/>
    <x v="1"/>
  </r>
  <r>
    <s v="Participant 29"/>
    <x v="0"/>
    <x v="1"/>
    <x v="2"/>
    <x v="0"/>
    <x v="5"/>
    <x v="2"/>
  </r>
  <r>
    <s v="Participant 30"/>
    <x v="2"/>
    <x v="1"/>
    <x v="3"/>
    <x v="1"/>
    <x v="2"/>
    <x v="2"/>
  </r>
  <r>
    <s v="Participant 31"/>
    <x v="2"/>
    <x v="1"/>
    <x v="3"/>
    <x v="1"/>
    <x v="0"/>
    <x v="0"/>
  </r>
  <r>
    <s v="Participant 32"/>
    <x v="3"/>
    <x v="1"/>
    <x v="2"/>
    <x v="1"/>
    <x v="5"/>
    <x v="3"/>
  </r>
  <r>
    <s v="Participant 33"/>
    <x v="5"/>
    <x v="0"/>
    <x v="1"/>
    <x v="1"/>
    <x v="0"/>
    <x v="1"/>
  </r>
  <r>
    <s v="Participant 34"/>
    <x v="1"/>
    <x v="1"/>
    <x v="1"/>
    <x v="1"/>
    <x v="2"/>
    <x v="0"/>
  </r>
  <r>
    <s v="Participant 35"/>
    <x v="0"/>
    <x v="1"/>
    <x v="1"/>
    <x v="0"/>
    <x v="0"/>
    <x v="1"/>
  </r>
  <r>
    <s v="Participant 36"/>
    <x v="0"/>
    <x v="0"/>
    <x v="1"/>
    <x v="0"/>
    <x v="1"/>
    <x v="1"/>
  </r>
  <r>
    <s v="Participant 37"/>
    <x v="1"/>
    <x v="1"/>
    <x v="3"/>
    <x v="1"/>
    <x v="2"/>
    <x v="2"/>
  </r>
  <r>
    <s v="Participant 38"/>
    <x v="3"/>
    <x v="1"/>
    <x v="1"/>
    <x v="0"/>
    <x v="1"/>
    <x v="1"/>
  </r>
  <r>
    <s v="Participant 39"/>
    <x v="5"/>
    <x v="0"/>
    <x v="1"/>
    <x v="0"/>
    <x v="3"/>
    <x v="5"/>
  </r>
  <r>
    <s v="Participant 40"/>
    <x v="1"/>
    <x v="0"/>
    <x v="0"/>
    <x v="1"/>
    <x v="1"/>
    <x v="0"/>
  </r>
  <r>
    <s v="Participant 41"/>
    <x v="3"/>
    <x v="0"/>
    <x v="1"/>
    <x v="0"/>
    <x v="1"/>
    <x v="0"/>
  </r>
  <r>
    <s v="Participant 42"/>
    <x v="4"/>
    <x v="0"/>
    <x v="0"/>
    <x v="4"/>
    <x v="1"/>
    <x v="5"/>
  </r>
  <r>
    <s v="Participant 43"/>
    <x v="3"/>
    <x v="0"/>
    <x v="2"/>
    <x v="2"/>
    <x v="1"/>
    <x v="0"/>
  </r>
  <r>
    <s v="Participant 44"/>
    <x v="1"/>
    <x v="0"/>
    <x v="1"/>
    <x v="0"/>
    <x v="3"/>
    <x v="4"/>
  </r>
  <r>
    <s v="Participant 45"/>
    <x v="1"/>
    <x v="0"/>
    <x v="3"/>
    <x v="0"/>
    <x v="5"/>
    <x v="3"/>
  </r>
  <r>
    <s v="Participant 46"/>
    <x v="1"/>
    <x v="1"/>
    <x v="1"/>
    <x v="0"/>
    <x v="3"/>
    <x v="5"/>
  </r>
  <r>
    <s v="Participant 47"/>
    <x v="0"/>
    <x v="1"/>
    <x v="2"/>
    <x v="1"/>
    <x v="2"/>
    <x v="0"/>
  </r>
  <r>
    <s v="Participant 48"/>
    <x v="3"/>
    <x v="1"/>
    <x v="1"/>
    <x v="1"/>
    <x v="3"/>
    <x v="0"/>
  </r>
  <r>
    <s v="Participant 49"/>
    <x v="5"/>
    <x v="1"/>
    <x v="2"/>
    <x v="4"/>
    <x v="4"/>
    <x v="2"/>
  </r>
  <r>
    <s v="Participant 50"/>
    <x v="5"/>
    <x v="0"/>
    <x v="2"/>
    <x v="4"/>
    <x v="0"/>
    <x v="5"/>
  </r>
  <r>
    <s v="Participant 51"/>
    <x v="1"/>
    <x v="0"/>
    <x v="1"/>
    <x v="0"/>
    <x v="3"/>
    <x v="3"/>
  </r>
  <r>
    <s v="Participant 52"/>
    <x v="4"/>
    <x v="0"/>
    <x v="0"/>
    <x v="0"/>
    <x v="1"/>
    <x v="5"/>
  </r>
  <r>
    <s v="Participant 53"/>
    <x v="5"/>
    <x v="1"/>
    <x v="4"/>
    <x v="0"/>
    <x v="0"/>
    <x v="0"/>
  </r>
  <r>
    <s v="Participant 54"/>
    <x v="1"/>
    <x v="0"/>
    <x v="4"/>
    <x v="1"/>
    <x v="3"/>
    <x v="3"/>
  </r>
  <r>
    <s v="Participant 55"/>
    <x v="2"/>
    <x v="1"/>
    <x v="1"/>
    <x v="0"/>
    <x v="1"/>
    <x v="0"/>
  </r>
  <r>
    <s v="Participant 56"/>
    <x v="3"/>
    <x v="1"/>
    <x v="2"/>
    <x v="1"/>
    <x v="1"/>
    <x v="0"/>
  </r>
  <r>
    <s v="Participant 57"/>
    <x v="2"/>
    <x v="1"/>
    <x v="1"/>
    <x v="4"/>
    <x v="1"/>
    <x v="2"/>
  </r>
  <r>
    <s v="Participant 58"/>
    <x v="5"/>
    <x v="0"/>
    <x v="4"/>
    <x v="3"/>
    <x v="0"/>
    <x v="2"/>
  </r>
  <r>
    <s v="Participant 59"/>
    <x v="2"/>
    <x v="0"/>
    <x v="1"/>
    <x v="2"/>
    <x v="3"/>
    <x v="1"/>
  </r>
  <r>
    <s v="Participant 60"/>
    <x v="3"/>
    <x v="0"/>
    <x v="1"/>
    <x v="1"/>
    <x v="0"/>
    <x v="5"/>
  </r>
  <r>
    <s v="Participant 61"/>
    <x v="4"/>
    <x v="0"/>
    <x v="1"/>
    <x v="0"/>
    <x v="1"/>
    <x v="1"/>
  </r>
  <r>
    <s v="Participant 62"/>
    <x v="0"/>
    <x v="1"/>
    <x v="0"/>
    <x v="0"/>
    <x v="5"/>
    <x v="2"/>
  </r>
  <r>
    <s v="Participant 63"/>
    <x v="3"/>
    <x v="0"/>
    <x v="4"/>
    <x v="1"/>
    <x v="0"/>
    <x v="0"/>
  </r>
  <r>
    <s v="Participant 64"/>
    <x v="1"/>
    <x v="1"/>
    <x v="2"/>
    <x v="1"/>
    <x v="4"/>
    <x v="4"/>
  </r>
  <r>
    <s v="Participant 65"/>
    <x v="0"/>
    <x v="1"/>
    <x v="1"/>
    <x v="1"/>
    <x v="2"/>
    <x v="0"/>
  </r>
  <r>
    <s v="Participant 66"/>
    <x v="2"/>
    <x v="1"/>
    <x v="4"/>
    <x v="2"/>
    <x v="0"/>
    <x v="2"/>
  </r>
  <r>
    <s v="Participant 67"/>
    <x v="0"/>
    <x v="1"/>
    <x v="1"/>
    <x v="0"/>
    <x v="3"/>
    <x v="5"/>
  </r>
  <r>
    <s v="Participant 68"/>
    <x v="1"/>
    <x v="0"/>
    <x v="1"/>
    <x v="1"/>
    <x v="3"/>
    <x v="1"/>
  </r>
  <r>
    <s v="Participant 69"/>
    <x v="0"/>
    <x v="1"/>
    <x v="1"/>
    <x v="1"/>
    <x v="0"/>
    <x v="0"/>
  </r>
  <r>
    <s v="Participant 70"/>
    <x v="3"/>
    <x v="1"/>
    <x v="0"/>
    <x v="2"/>
    <x v="2"/>
    <x v="2"/>
  </r>
  <r>
    <s v="Participant 71"/>
    <x v="1"/>
    <x v="0"/>
    <x v="3"/>
    <x v="1"/>
    <x v="5"/>
    <x v="2"/>
  </r>
  <r>
    <s v="Participant 72"/>
    <x v="0"/>
    <x v="1"/>
    <x v="1"/>
    <x v="0"/>
    <x v="3"/>
    <x v="3"/>
  </r>
  <r>
    <s v="Participant 73"/>
    <x v="3"/>
    <x v="1"/>
    <x v="3"/>
    <x v="0"/>
    <x v="6"/>
    <x v="3"/>
  </r>
  <r>
    <s v="Participant 74"/>
    <x v="3"/>
    <x v="1"/>
    <x v="1"/>
    <x v="1"/>
    <x v="3"/>
    <x v="0"/>
  </r>
  <r>
    <s v="Participant 75"/>
    <x v="2"/>
    <x v="1"/>
    <x v="4"/>
    <x v="3"/>
    <x v="1"/>
    <x v="0"/>
  </r>
  <r>
    <s v="Participant 76"/>
    <x v="2"/>
    <x v="0"/>
    <x v="0"/>
    <x v="2"/>
    <x v="6"/>
    <x v="4"/>
  </r>
  <r>
    <s v="Participant 77"/>
    <x v="4"/>
    <x v="0"/>
    <x v="4"/>
    <x v="1"/>
    <x v="6"/>
    <x v="3"/>
  </r>
  <r>
    <s v="Participant 78"/>
    <x v="4"/>
    <x v="0"/>
    <x v="4"/>
    <x v="1"/>
    <x v="1"/>
    <x v="5"/>
  </r>
  <r>
    <s v="Participant 79"/>
    <x v="3"/>
    <x v="0"/>
    <x v="2"/>
    <x v="0"/>
    <x v="0"/>
    <x v="1"/>
  </r>
  <r>
    <s v="Participant 80"/>
    <x v="0"/>
    <x v="0"/>
    <x v="0"/>
    <x v="1"/>
    <x v="5"/>
    <x v="4"/>
  </r>
  <r>
    <s v="Participant 81"/>
    <x v="4"/>
    <x v="0"/>
    <x v="0"/>
    <x v="2"/>
    <x v="5"/>
    <x v="3"/>
  </r>
  <r>
    <s v="Participant 82"/>
    <x v="2"/>
    <x v="1"/>
    <x v="4"/>
    <x v="2"/>
    <x v="6"/>
    <x v="3"/>
  </r>
  <r>
    <s v="Participant 83"/>
    <x v="3"/>
    <x v="0"/>
    <x v="1"/>
    <x v="1"/>
    <x v="0"/>
    <x v="0"/>
  </r>
  <r>
    <s v="Participant 84"/>
    <x v="1"/>
    <x v="1"/>
    <x v="0"/>
    <x v="1"/>
    <x v="5"/>
    <x v="2"/>
  </r>
  <r>
    <s v="Participant 85"/>
    <x v="1"/>
    <x v="1"/>
    <x v="4"/>
    <x v="0"/>
    <x v="5"/>
    <x v="3"/>
  </r>
  <r>
    <s v="Participant 86"/>
    <x v="4"/>
    <x v="0"/>
    <x v="0"/>
    <x v="0"/>
    <x v="6"/>
    <x v="4"/>
  </r>
  <r>
    <s v="Participant 87"/>
    <x v="3"/>
    <x v="0"/>
    <x v="2"/>
    <x v="0"/>
    <x v="1"/>
    <x v="5"/>
  </r>
  <r>
    <s v="Participant 88"/>
    <x v="4"/>
    <x v="1"/>
    <x v="1"/>
    <x v="1"/>
    <x v="6"/>
    <x v="3"/>
  </r>
  <r>
    <s v="Participant 89"/>
    <x v="5"/>
    <x v="0"/>
    <x v="3"/>
    <x v="3"/>
    <x v="0"/>
    <x v="1"/>
  </r>
  <r>
    <s v="Participant 90"/>
    <x v="1"/>
    <x v="0"/>
    <x v="2"/>
    <x v="1"/>
    <x v="5"/>
    <x v="2"/>
  </r>
  <r>
    <s v="Participant 91"/>
    <x v="3"/>
    <x v="1"/>
    <x v="2"/>
    <x v="1"/>
    <x v="2"/>
    <x v="5"/>
  </r>
  <r>
    <s v="Participant 92"/>
    <x v="4"/>
    <x v="0"/>
    <x v="1"/>
    <x v="1"/>
    <x v="1"/>
    <x v="5"/>
  </r>
  <r>
    <s v="Participant 93"/>
    <x v="1"/>
    <x v="1"/>
    <x v="4"/>
    <x v="2"/>
    <x v="5"/>
    <x v="3"/>
  </r>
  <r>
    <s v="Participant 94"/>
    <x v="5"/>
    <x v="0"/>
    <x v="0"/>
    <x v="2"/>
    <x v="2"/>
    <x v="2"/>
  </r>
  <r>
    <s v="Participant 95"/>
    <x v="0"/>
    <x v="0"/>
    <x v="0"/>
    <x v="1"/>
    <x v="3"/>
    <x v="2"/>
  </r>
  <r>
    <s v="Participant 96"/>
    <x v="3"/>
    <x v="0"/>
    <x v="1"/>
    <x v="0"/>
    <x v="0"/>
    <x v="2"/>
  </r>
  <r>
    <s v="Participant 97"/>
    <x v="4"/>
    <x v="0"/>
    <x v="1"/>
    <x v="1"/>
    <x v="1"/>
    <x v="0"/>
  </r>
  <r>
    <s v="Participant 98"/>
    <x v="1"/>
    <x v="0"/>
    <x v="1"/>
    <x v="0"/>
    <x v="3"/>
    <x v="3"/>
  </r>
  <r>
    <s v="Participant 99"/>
    <x v="3"/>
    <x v="0"/>
    <x v="2"/>
    <x v="1"/>
    <x v="6"/>
    <x v="2"/>
  </r>
  <r>
    <s v="Participant 100"/>
    <x v="1"/>
    <x v="0"/>
    <x v="1"/>
    <x v="1"/>
    <x v="2"/>
    <x v="0"/>
  </r>
</pivotCacheRecords>
</file>

<file path=xl/pivotCache/pivotCacheRecords2.xml><?xml version="1.0" encoding="utf-8"?>
<pivotCacheRecords xmlns="http://schemas.openxmlformats.org/spreadsheetml/2006/main" xmlns:r="http://schemas.openxmlformats.org/officeDocument/2006/relationships" count="36">
  <r>
    <x v="0"/>
    <n v="30614"/>
    <n v="8090"/>
    <n v="95859"/>
    <n v="134563"/>
    <n v="28816"/>
    <n v="163379"/>
  </r>
  <r>
    <x v="1"/>
    <n v="31595"/>
    <n v="8489"/>
    <n v="81864"/>
    <n v="121948"/>
    <n v="22570"/>
    <n v="144518"/>
  </r>
  <r>
    <x v="2"/>
    <n v="30948"/>
    <n v="8194"/>
    <n v="83246"/>
    <n v="122388"/>
    <n v="26079"/>
    <n v="148467"/>
  </r>
  <r>
    <x v="3"/>
    <n v="29287"/>
    <n v="8326"/>
    <n v="80645"/>
    <n v="118258"/>
    <n v="24597"/>
    <n v="142855"/>
  </r>
  <r>
    <x v="4"/>
    <n v="31676"/>
    <n v="8948"/>
    <n v="94245"/>
    <n v="134869"/>
    <n v="23228"/>
    <n v="158097"/>
  </r>
  <r>
    <x v="5"/>
    <n v="31310"/>
    <n v="8607"/>
    <n v="87495"/>
    <n v="127412"/>
    <n v="22313"/>
    <n v="149725"/>
  </r>
  <r>
    <x v="6"/>
    <n v="29228"/>
    <n v="8527"/>
    <n v="84604"/>
    <n v="122359"/>
    <n v="21398"/>
    <n v="143757"/>
  </r>
  <r>
    <x v="7"/>
    <n v="29237"/>
    <n v="8392"/>
    <n v="85483"/>
    <n v="123112"/>
    <n v="20484"/>
    <n v="143596"/>
  </r>
  <r>
    <x v="8"/>
    <n v="29799"/>
    <n v="8730"/>
    <n v="95105"/>
    <n v="133634"/>
    <n v="19569"/>
    <n v="153203"/>
  </r>
  <r>
    <x v="9"/>
    <n v="31009"/>
    <n v="8013"/>
    <n v="99366"/>
    <n v="138388"/>
    <n v="18654"/>
    <n v="157042"/>
  </r>
  <r>
    <x v="10"/>
    <n v="31879"/>
    <n v="8240"/>
    <n v="90938"/>
    <n v="131057"/>
    <n v="17739"/>
    <n v="148796"/>
  </r>
  <r>
    <x v="11"/>
    <n v="28962"/>
    <n v="8303"/>
    <n v="90819"/>
    <n v="128084"/>
    <n v="16824"/>
    <n v="144908"/>
  </r>
  <r>
    <x v="12"/>
    <n v="51365"/>
    <n v="8808"/>
    <n v="77195"/>
    <n v="137368"/>
    <n v="52985"/>
    <n v="190353"/>
  </r>
  <r>
    <x v="13"/>
    <n v="59085"/>
    <n v="8174"/>
    <n v="76761"/>
    <n v="144020"/>
    <n v="48592"/>
    <n v="192612"/>
  </r>
  <r>
    <x v="14"/>
    <n v="55524"/>
    <n v="8634"/>
    <n v="78607"/>
    <n v="142765"/>
    <n v="45987"/>
    <n v="188752"/>
  </r>
  <r>
    <x v="15"/>
    <n v="51987"/>
    <n v="8048"/>
    <n v="70451"/>
    <n v="130486"/>
    <n v="38543"/>
    <n v="169029"/>
  </r>
  <r>
    <x v="16"/>
    <n v="58716"/>
    <n v="8728"/>
    <n v="79737"/>
    <n v="147181"/>
    <n v="32765"/>
    <n v="179946"/>
  </r>
  <r>
    <x v="17"/>
    <n v="51091"/>
    <n v="8934"/>
    <n v="76130"/>
    <n v="136155"/>
    <n v="28765"/>
    <n v="164920"/>
  </r>
  <r>
    <x v="18"/>
    <n v="51776"/>
    <n v="8598"/>
    <n v="74014"/>
    <n v="134388"/>
    <n v="22178"/>
    <n v="156566"/>
  </r>
  <r>
    <x v="19"/>
    <n v="24680"/>
    <n v="8768"/>
    <n v="73681"/>
    <n v="107129"/>
    <n v="19432"/>
    <n v="126561"/>
  </r>
  <r>
    <x v="20"/>
    <n v="29206"/>
    <n v="8707"/>
    <n v="70486"/>
    <n v="108399"/>
    <n v="16987"/>
    <n v="125386"/>
  </r>
  <r>
    <x v="21"/>
    <n v="20644"/>
    <n v="8286"/>
    <n v="75964"/>
    <n v="104894"/>
    <n v="15345"/>
    <n v="120239"/>
  </r>
  <r>
    <x v="22"/>
    <n v="25093"/>
    <n v="8735"/>
    <n v="72140"/>
    <n v="105968"/>
    <n v="14461"/>
    <n v="120429"/>
  </r>
  <r>
    <x v="23"/>
    <n v="25280"/>
    <n v="8130"/>
    <n v="71684"/>
    <n v="105094"/>
    <n v="12866"/>
    <n v="117960"/>
  </r>
  <r>
    <x v="24"/>
    <n v="27395"/>
    <n v="8013"/>
    <n v="78218"/>
    <n v="113626"/>
    <n v="13835"/>
    <n v="127461"/>
  </r>
  <r>
    <x v="25"/>
    <n v="25466"/>
    <n v="8245"/>
    <n v="71732"/>
    <n v="105443"/>
    <n v="13986"/>
    <n v="119429"/>
  </r>
  <r>
    <x v="26"/>
    <n v="21170"/>
    <n v="8966"/>
    <n v="78980"/>
    <n v="109116"/>
    <n v="12886"/>
    <n v="122002"/>
  </r>
  <r>
    <x v="27"/>
    <n v="29583"/>
    <n v="8937"/>
    <n v="70359"/>
    <n v="108879"/>
    <n v="12292"/>
    <n v="121171"/>
  </r>
  <r>
    <x v="28"/>
    <n v="28011"/>
    <n v="8118"/>
    <n v="78192"/>
    <n v="114321"/>
    <n v="14969"/>
    <n v="129290"/>
  </r>
  <r>
    <x v="29"/>
    <n v="26519"/>
    <n v="8927"/>
    <n v="70489"/>
    <n v="105935"/>
    <n v="13011"/>
    <n v="118946"/>
  </r>
  <r>
    <x v="30"/>
    <n v="20856"/>
    <n v="8205"/>
    <n v="71024"/>
    <n v="100085"/>
    <n v="12973"/>
    <n v="113058"/>
  </r>
  <r>
    <x v="31"/>
    <n v="20592"/>
    <n v="8161"/>
    <n v="74524"/>
    <n v="103277"/>
    <n v="13622"/>
    <n v="116899"/>
  </r>
  <r>
    <x v="32"/>
    <n v="29226"/>
    <n v="8240"/>
    <n v="76633"/>
    <n v="114099"/>
    <n v="14998"/>
    <n v="129097"/>
  </r>
  <r>
    <x v="33"/>
    <n v="23044"/>
    <n v="8471"/>
    <n v="78721"/>
    <n v="110236"/>
    <n v="13132"/>
    <n v="123368"/>
  </r>
  <r>
    <x v="34"/>
    <n v="25145"/>
    <n v="8713"/>
    <n v="73297"/>
    <n v="107155"/>
    <n v="13033"/>
    <n v="120188"/>
  </r>
  <r>
    <x v="35"/>
    <n v="25537"/>
    <n v="8689"/>
    <n v="70926"/>
    <n v="105152"/>
    <n v="12249"/>
    <n v="117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location ref="I6:L14" firstHeaderRow="1" firstDataRow="2" firstDataCol="1"/>
  <pivotFields count="7">
    <pivotField dataField="1" showAll="0"/>
    <pivotField axis="axisRow" showAll="0">
      <items count="8">
        <item x="0"/>
        <item x="3"/>
        <item x="1"/>
        <item x="4"/>
        <item m="1" x="6"/>
        <item x="5"/>
        <item x="2"/>
        <item t="default"/>
      </items>
    </pivotField>
    <pivotField axis="axisCol" showAll="0">
      <items count="3">
        <item n="Female" x="1"/>
        <item n="Male" x="0"/>
        <item t="default"/>
      </items>
    </pivotField>
    <pivotField showAll="0">
      <items count="6">
        <item x="2"/>
        <item x="1"/>
        <item x="3"/>
        <item x="0"/>
        <item x="4"/>
        <item t="default"/>
      </items>
    </pivotField>
    <pivotField showAll="0"/>
    <pivotField showAll="0"/>
    <pivotField showAll="0"/>
  </pivotFields>
  <rowFields count="1">
    <field x="1"/>
  </rowFields>
  <rowItems count="7">
    <i>
      <x/>
    </i>
    <i>
      <x v="1"/>
    </i>
    <i>
      <x v="2"/>
    </i>
    <i>
      <x v="3"/>
    </i>
    <i>
      <x v="5"/>
    </i>
    <i>
      <x v="6"/>
    </i>
    <i t="grand">
      <x/>
    </i>
  </rowItems>
  <colFields count="1">
    <field x="2"/>
  </colFields>
  <colItems count="3">
    <i>
      <x/>
    </i>
    <i>
      <x v="1"/>
    </i>
    <i t="grand">
      <x/>
    </i>
  </colItems>
  <dataFields count="1">
    <dataField name=" " fld="0" subtotal="count" baseField="0" baseItem="0"/>
  </dataFields>
  <formats count="20">
    <format dxfId="104">
      <pivotArea outline="0" collapsedLevelsAreSubtotals="1" fieldPosition="0"/>
    </format>
    <format dxfId="103">
      <pivotArea dataOnly="0" labelOnly="1" fieldPosition="0">
        <references count="1">
          <reference field="2" count="0"/>
        </references>
      </pivotArea>
    </format>
    <format dxfId="102">
      <pivotArea dataOnly="0" labelOnly="1" grandCol="1" outline="0" fieldPosition="0"/>
    </format>
    <format dxfId="101">
      <pivotArea dataOnly="0" labelOnly="1" fieldPosition="0">
        <references count="1">
          <reference field="1" count="0"/>
        </references>
      </pivotArea>
    </format>
    <format dxfId="100">
      <pivotArea outline="0" collapsedLevelsAreSubtotals="1" fieldPosition="0"/>
    </format>
    <format dxfId="99">
      <pivotArea dataOnly="0" labelOnly="1" fieldPosition="0">
        <references count="1">
          <reference field="1" count="0"/>
        </references>
      </pivotArea>
    </format>
    <format dxfId="98">
      <pivotArea dataOnly="0" labelOnly="1" grandRow="1" outline="0" fieldPosition="0"/>
    </format>
    <format dxfId="97">
      <pivotArea dataOnly="0" labelOnly="1" fieldPosition="0">
        <references count="1">
          <reference field="2" count="0"/>
        </references>
      </pivotArea>
    </format>
    <format dxfId="96">
      <pivotArea dataOnly="0" labelOnly="1" grandCol="1" outline="0" fieldPosition="0"/>
    </format>
    <format dxfId="95">
      <pivotArea outline="0" collapsedLevelsAreSubtotals="1" fieldPosition="0"/>
    </format>
    <format dxfId="94">
      <pivotArea dataOnly="0" labelOnly="1" fieldPosition="0">
        <references count="1">
          <reference field="1" count="0"/>
        </references>
      </pivotArea>
    </format>
    <format dxfId="93">
      <pivotArea dataOnly="0" labelOnly="1" grandRow="1" outline="0" fieldPosition="0"/>
    </format>
    <format dxfId="92">
      <pivotArea outline="0" collapsedLevelsAreSubtotals="1" fieldPosition="0"/>
    </format>
    <format dxfId="91">
      <pivotArea dataOnly="0" labelOnly="1" fieldPosition="0">
        <references count="1">
          <reference field="1" count="0"/>
        </references>
      </pivotArea>
    </format>
    <format dxfId="90">
      <pivotArea dataOnly="0" labelOnly="1" grandRow="1" outline="0" fieldPosition="0"/>
    </format>
    <format dxfId="89">
      <pivotArea dataOnly="0" labelOnly="1" fieldPosition="0">
        <references count="1">
          <reference field="2" count="0"/>
        </references>
      </pivotArea>
    </format>
    <format dxfId="88">
      <pivotArea dataOnly="0" labelOnly="1" grandCol="1" outline="0" fieldPosition="0"/>
    </format>
    <format dxfId="87">
      <pivotArea dataOnly="0" labelOnly="1" fieldPosition="0">
        <references count="1">
          <reference field="2" count="1">
            <x v="0"/>
          </reference>
        </references>
      </pivotArea>
    </format>
    <format dxfId="86">
      <pivotArea dataOnly="0" labelOnly="1" fieldPosition="0">
        <references count="1">
          <reference field="2" count="1">
            <x v="1"/>
          </reference>
        </references>
      </pivotArea>
    </format>
    <format dxfId="85">
      <pivotArea dataOnly="0" labelOnly="1" grandCol="1" outline="0" fieldPosition="0"/>
    </format>
  </formats>
  <conditionalFormats count="1">
    <conditionalFormat priority="1">
      <pivotAreas count="1">
        <pivotArea type="data" grandCol="1" collapsedLevelsAreSubtotals="1" fieldPosition="0">
          <references count="2">
            <reference field="4294967294" count="1" selected="0">
              <x v="0"/>
            </reference>
            <reference field="1" count="6">
              <x v="0"/>
              <x v="1"/>
              <x v="2"/>
              <x v="3"/>
              <x v="5"/>
              <x v="6"/>
            </reference>
          </references>
        </pivotArea>
      </pivotAreas>
    </conditionalFormat>
  </conditionalFormats>
  <pivotTableStyleInfo name="Packaging Project PivotTable" showRowHeaders="0" showColHeaders="0"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esignVsContent"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chartFormat="12">
  <location ref="B28:H37" firstHeaderRow="1" firstDataRow="2" firstDataCol="1"/>
  <pivotFields count="7">
    <pivotField showAll="0"/>
    <pivotField showAll="0">
      <items count="8">
        <item x="0"/>
        <item x="3"/>
        <item x="1"/>
        <item x="4"/>
        <item x="2"/>
        <item m="1" x="6"/>
        <item x="5"/>
        <item t="default"/>
      </items>
    </pivotField>
    <pivotField showAll="0">
      <items count="3">
        <item x="1"/>
        <item x="0"/>
        <item t="default"/>
      </items>
    </pivotField>
    <pivotField axis="axisCol" showAll="0">
      <items count="6">
        <item x="2"/>
        <item x="1"/>
        <item x="3"/>
        <item x="0"/>
        <item x="4"/>
        <item t="default"/>
      </items>
    </pivotField>
    <pivotField showAll="0"/>
    <pivotField showAll="0"/>
    <pivotField axis="axisRow" dataField="1" showAll="0">
      <items count="8">
        <item x="0"/>
        <item x="5"/>
        <item x="1"/>
        <item x="2"/>
        <item x="3"/>
        <item x="4"/>
        <item x="6"/>
        <item t="default"/>
      </items>
    </pivotField>
  </pivotFields>
  <rowFields count="1">
    <field x="6"/>
  </rowFields>
  <rowItems count="8">
    <i>
      <x/>
    </i>
    <i>
      <x v="1"/>
    </i>
    <i>
      <x v="2"/>
    </i>
    <i>
      <x v="3"/>
    </i>
    <i>
      <x v="4"/>
    </i>
    <i>
      <x v="5"/>
    </i>
    <i>
      <x v="6"/>
    </i>
    <i t="grand">
      <x/>
    </i>
  </rowItems>
  <colFields count="1">
    <field x="3"/>
  </colFields>
  <colItems count="6">
    <i>
      <x/>
    </i>
    <i>
      <x v="1"/>
    </i>
    <i>
      <x v="2"/>
    </i>
    <i>
      <x v="3"/>
    </i>
    <i>
      <x v="4"/>
    </i>
    <i t="grand">
      <x/>
    </i>
  </colItems>
  <dataFields count="1">
    <dataField name=" " fld="6" subtotal="count" baseField="0" baseItem="0"/>
  </dataFields>
  <formats count="11">
    <format dxfId="64">
      <pivotArea outline="0" collapsedLevelsAreSubtotals="1" fieldPosition="0"/>
    </format>
    <format dxfId="63">
      <pivotArea dataOnly="0" labelOnly="1" fieldPosition="0">
        <references count="1">
          <reference field="3" count="0"/>
        </references>
      </pivotArea>
    </format>
    <format dxfId="62">
      <pivotArea dataOnly="0" labelOnly="1" grandCol="1" outline="0" fieldPosition="0"/>
    </format>
    <format dxfId="61">
      <pivotArea dataOnly="0" labelOnly="1" fieldPosition="0">
        <references count="1">
          <reference field="6" count="0"/>
        </references>
      </pivotArea>
    </format>
    <format dxfId="60">
      <pivotArea outline="0" collapsedLevelsAreSubtotals="1" fieldPosition="0"/>
    </format>
    <format dxfId="59">
      <pivotArea dataOnly="0" labelOnly="1" fieldPosition="0">
        <references count="1">
          <reference field="6" count="0"/>
        </references>
      </pivotArea>
    </format>
    <format dxfId="58">
      <pivotArea dataOnly="0" labelOnly="1" grandRow="1" outline="0" fieldPosition="0"/>
    </format>
    <format dxfId="57">
      <pivotArea dataOnly="0" labelOnly="1" fieldPosition="0">
        <references count="1">
          <reference field="3" count="0"/>
        </references>
      </pivotArea>
    </format>
    <format dxfId="56">
      <pivotArea dataOnly="0" labelOnly="1" grandCol="1" outline="0" fieldPosition="0"/>
    </format>
    <format dxfId="55">
      <pivotArea dataOnly="0" labelOnly="1" fieldPosition="0">
        <references count="1">
          <reference field="3" count="0"/>
        </references>
      </pivotArea>
    </format>
    <format dxfId="54">
      <pivotArea dataOnly="0" labelOnly="1" grandCol="1" outline="0" fieldPosition="0"/>
    </format>
  </formats>
  <chartFormats count="10">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 chart="5" format="7" series="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2">
          <reference field="4294967294" count="1" selected="0">
            <x v="0"/>
          </reference>
          <reference field="3" count="1" selected="0">
            <x v="3"/>
          </reference>
        </references>
      </pivotArea>
    </chartFormat>
    <chartFormat chart="5" format="9" series="1">
      <pivotArea type="data" outline="0" fieldPosition="0">
        <references count="2">
          <reference field="4294967294" count="1" selected="0">
            <x v="0"/>
          </reference>
          <reference field="3" count="1" selected="0">
            <x v="4"/>
          </reference>
        </references>
      </pivotArea>
    </chartFormat>
    <chartFormat chart="7" format="10" series="1">
      <pivotArea type="data" outline="0" fieldPosition="0">
        <references count="2">
          <reference field="4294967294" count="1" selected="0">
            <x v="0"/>
          </reference>
          <reference field="3" count="1" selected="0">
            <x v="0"/>
          </reference>
        </references>
      </pivotArea>
    </chartFormat>
    <chartFormat chart="7" format="1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2">
          <reference field="4294967294" count="1" selected="0">
            <x v="0"/>
          </reference>
          <reference field="3" count="1" selected="0">
            <x v="3"/>
          </reference>
        </references>
      </pivotArea>
    </chartFormat>
    <chartFormat chart="7" format="14" series="1">
      <pivotArea type="data" outline="0" fieldPosition="0">
        <references count="2">
          <reference field="4294967294" count="1" selected="0">
            <x v="0"/>
          </reference>
          <reference field="3" count="1" selected="0">
            <x v="4"/>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ackageOpenSummary" cacheId="0" applyNumberFormats="0" applyBorderFormats="0" applyFontFormats="0" applyPatternFormats="0" applyAlignmentFormats="0" applyWidthHeightFormats="1" dataCaption="Values" grandTotalCaption="Total" updatedVersion="5" minRefreshableVersion="3" showDrill="0" itemPrintTitles="1" createdVersion="4" indent="0" showHeaders="0" outline="1" outlineData="1" multipleFieldFilters="0" chartFormat="26">
  <location ref="B15:H24" firstHeaderRow="1" firstDataRow="2" firstDataCol="1"/>
  <pivotFields count="7">
    <pivotField showAll="0"/>
    <pivotField showAll="0">
      <items count="8">
        <item x="0"/>
        <item x="3"/>
        <item x="1"/>
        <item x="4"/>
        <item x="2"/>
        <item m="1" x="6"/>
        <item x="5"/>
        <item t="default"/>
      </items>
    </pivotField>
    <pivotField showAll="0">
      <items count="3">
        <item x="1"/>
        <item x="0"/>
        <item t="default"/>
      </items>
    </pivotField>
    <pivotField axis="axisCol" showAll="0" sortType="ascending">
      <items count="6">
        <item sd="0" x="2"/>
        <item sd="0" x="1"/>
        <item sd="0" x="3"/>
        <item sd="0" x="0"/>
        <item sd="0" x="4"/>
        <item t="default" sd="0"/>
      </items>
    </pivotField>
    <pivotField showAll="0"/>
    <pivotField axis="axisRow" dataField="1" showAll="0">
      <items count="8">
        <item x="1"/>
        <item x="2"/>
        <item x="0"/>
        <item x="3"/>
        <item x="4"/>
        <item x="5"/>
        <item x="6"/>
        <item t="default"/>
      </items>
    </pivotField>
    <pivotField showAll="0"/>
  </pivotFields>
  <rowFields count="1">
    <field x="5"/>
  </rowFields>
  <rowItems count="8">
    <i>
      <x/>
    </i>
    <i>
      <x v="1"/>
    </i>
    <i>
      <x v="2"/>
    </i>
    <i>
      <x v="3"/>
    </i>
    <i>
      <x v="4"/>
    </i>
    <i>
      <x v="5"/>
    </i>
    <i>
      <x v="6"/>
    </i>
    <i t="grand">
      <x/>
    </i>
  </rowItems>
  <colFields count="1">
    <field x="3"/>
  </colFields>
  <colItems count="6">
    <i>
      <x/>
    </i>
    <i>
      <x v="1"/>
    </i>
    <i>
      <x v="2"/>
    </i>
    <i>
      <x v="3"/>
    </i>
    <i>
      <x v="4"/>
    </i>
    <i t="grand">
      <x/>
    </i>
  </colItems>
  <dataFields count="1">
    <dataField name=" " fld="5" subtotal="count" baseField="0" baseItem="0"/>
  </dataFields>
  <formats count="13">
    <format dxfId="77">
      <pivotArea type="topRight" dataOnly="0" labelOnly="1" outline="0" fieldPosition="0"/>
    </format>
    <format dxfId="76">
      <pivotArea dataOnly="0" labelOnly="1" fieldPosition="0">
        <references count="1">
          <reference field="5" count="0"/>
        </references>
      </pivotArea>
    </format>
    <format dxfId="75">
      <pivotArea outline="0" collapsedLevelsAreSubtotals="1" fieldPosition="0"/>
    </format>
    <format dxfId="74">
      <pivotArea dataOnly="0" labelOnly="1" fieldPosition="0">
        <references count="1">
          <reference field="3" count="0"/>
        </references>
      </pivotArea>
    </format>
    <format dxfId="73">
      <pivotArea dataOnly="0" labelOnly="1" grandCol="1" outline="0" fieldPosition="0"/>
    </format>
    <format dxfId="72">
      <pivotArea outline="0" collapsedLevelsAreSubtotals="1" fieldPosition="0"/>
    </format>
    <format dxfId="71">
      <pivotArea dataOnly="0" labelOnly="1" fieldPosition="0">
        <references count="1">
          <reference field="5" count="0"/>
        </references>
      </pivotArea>
    </format>
    <format dxfId="70">
      <pivotArea dataOnly="0" labelOnly="1" grandRow="1" outline="0" fieldPosition="0"/>
    </format>
    <format dxfId="69">
      <pivotArea dataOnly="0" labelOnly="1" fieldPosition="0">
        <references count="1">
          <reference field="5" count="0"/>
        </references>
      </pivotArea>
    </format>
    <format dxfId="68">
      <pivotArea dataOnly="0" labelOnly="1" fieldPosition="0">
        <references count="1">
          <reference field="3" count="0"/>
        </references>
      </pivotArea>
    </format>
    <format dxfId="67">
      <pivotArea dataOnly="0" labelOnly="1" grandCol="1" outline="0" fieldPosition="0"/>
    </format>
    <format dxfId="66">
      <pivotArea dataOnly="0" labelOnly="1" fieldPosition="0">
        <references count="1">
          <reference field="3" count="0"/>
        </references>
      </pivotArea>
    </format>
    <format dxfId="65">
      <pivotArea dataOnly="0" labelOnly="1" grandCol="1" outline="0" fieldPosition="0"/>
    </format>
  </formats>
  <chartFormats count="34">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0"/>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0"/>
          </reference>
          <reference field="3" count="1" selected="0">
            <x v="4"/>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 chart="1" format="19" series="1">
      <pivotArea type="data" outline="0" fieldPosition="0">
        <references count="2">
          <reference field="4294967294" count="1" selected="0">
            <x v="0"/>
          </reference>
          <reference field="5" count="1" selected="0">
            <x v="5"/>
          </reference>
        </references>
      </pivotArea>
    </chartFormat>
    <chartFormat chart="1" format="20" series="1">
      <pivotArea type="data" outline="0" fieldPosition="0">
        <references count="2">
          <reference field="4294967294" count="1" selected="0">
            <x v="0"/>
          </reference>
          <reference field="5" count="1" selected="0">
            <x v="6"/>
          </reference>
        </references>
      </pivotArea>
    </chartFormat>
    <chartFormat chart="1" format="21" series="1">
      <pivotArea type="data" outline="0" fieldPosition="0">
        <references count="2">
          <reference field="4294967294" count="1" selected="0">
            <x v="0"/>
          </reference>
          <reference field="5" count="1" selected="0">
            <x v="0"/>
          </reference>
        </references>
      </pivotArea>
    </chartFormat>
    <chartFormat chart="1" format="22" series="1">
      <pivotArea type="data" outline="0" fieldPosition="0">
        <references count="2">
          <reference field="4294967294" count="1" selected="0">
            <x v="0"/>
          </reference>
          <reference field="5" count="1" selected="0">
            <x v="1"/>
          </reference>
        </references>
      </pivotArea>
    </chartFormat>
    <chartFormat chart="1" format="23" series="1">
      <pivotArea type="data" outline="0" fieldPosition="0">
        <references count="2">
          <reference field="4294967294" count="1" selected="0">
            <x v="0"/>
          </reference>
          <reference field="5" count="1" selected="0">
            <x v="2"/>
          </reference>
        </references>
      </pivotArea>
    </chartFormat>
    <chartFormat chart="1" format="24" series="1">
      <pivotArea type="data" outline="0" fieldPosition="0">
        <references count="2">
          <reference field="4294967294" count="1" selected="0">
            <x v="0"/>
          </reference>
          <reference field="5" count="1" selected="0">
            <x v="3"/>
          </reference>
        </references>
      </pivotArea>
    </chartFormat>
    <chartFormat chart="1" format="25" series="1">
      <pivotArea type="data" outline="0" fieldPosition="0">
        <references count="2">
          <reference field="4294967294" count="1" selected="0">
            <x v="0"/>
          </reference>
          <reference field="5" count="1" selected="0">
            <x v="4"/>
          </reference>
        </references>
      </pivotArea>
    </chartFormat>
    <chartFormat chart="3" format="26" series="1">
      <pivotArea type="data" outline="0" fieldPosition="0">
        <references count="2">
          <reference field="4294967294" count="1" selected="0">
            <x v="0"/>
          </reference>
          <reference field="5" count="1" selected="0">
            <x v="0"/>
          </reference>
        </references>
      </pivotArea>
    </chartFormat>
    <chartFormat chart="3" format="27" series="1">
      <pivotArea type="data" outline="0" fieldPosition="0">
        <references count="2">
          <reference field="4294967294" count="1" selected="0">
            <x v="0"/>
          </reference>
          <reference field="5" count="1" selected="0">
            <x v="1"/>
          </reference>
        </references>
      </pivotArea>
    </chartFormat>
    <chartFormat chart="3" format="28" series="1">
      <pivotArea type="data" outline="0" fieldPosition="0">
        <references count="2">
          <reference field="4294967294" count="1" selected="0">
            <x v="0"/>
          </reference>
          <reference field="5" count="1" selected="0">
            <x v="2"/>
          </reference>
        </references>
      </pivotArea>
    </chartFormat>
    <chartFormat chart="3" format="29" series="1">
      <pivotArea type="data" outline="0" fieldPosition="0">
        <references count="2">
          <reference field="4294967294" count="1" selected="0">
            <x v="0"/>
          </reference>
          <reference field="5" count="1" selected="0">
            <x v="3"/>
          </reference>
        </references>
      </pivotArea>
    </chartFormat>
    <chartFormat chart="3" format="30" series="1">
      <pivotArea type="data" outline="0" fieldPosition="0">
        <references count="2">
          <reference field="4294967294" count="1" selected="0">
            <x v="0"/>
          </reference>
          <reference field="5" count="1" selected="0">
            <x v="4"/>
          </reference>
        </references>
      </pivotArea>
    </chartFormat>
    <chartFormat chart="3" format="31" series="1">
      <pivotArea type="data" outline="0" fieldPosition="0">
        <references count="2">
          <reference field="4294967294" count="1" selected="0">
            <x v="0"/>
          </reference>
          <reference field="5" count="1" selected="0">
            <x v="5"/>
          </reference>
        </references>
      </pivotArea>
    </chartFormat>
    <chartFormat chart="3" format="32" series="1">
      <pivotArea type="data" outline="0" fieldPosition="0">
        <references count="2">
          <reference field="4294967294" count="1" selected="0">
            <x v="0"/>
          </reference>
          <reference field="5" count="1" selected="0">
            <x v="6"/>
          </reference>
        </references>
      </pivotArea>
    </chartFormat>
    <chartFormat chart="3" format="33" series="1">
      <pivotArea type="data" outline="0" fieldPosition="0">
        <references count="2">
          <reference field="4294967294" count="1" selected="0">
            <x v="0"/>
          </reference>
          <reference field="3" count="1" selected="0">
            <x v="0"/>
          </reference>
        </references>
      </pivotArea>
    </chartFormat>
    <chartFormat chart="3" format="34" series="1">
      <pivotArea type="data" outline="0" fieldPosition="0">
        <references count="2">
          <reference field="4294967294" count="1" selected="0">
            <x v="0"/>
          </reference>
          <reference field="3" count="1" selected="0">
            <x v="1"/>
          </reference>
        </references>
      </pivotArea>
    </chartFormat>
    <chartFormat chart="3" format="35" series="1">
      <pivotArea type="data" outline="0" fieldPosition="0">
        <references count="2">
          <reference field="4294967294" count="1" selected="0">
            <x v="0"/>
          </reference>
          <reference field="3" count="1" selected="0">
            <x v="2"/>
          </reference>
        </references>
      </pivotArea>
    </chartFormat>
    <chartFormat chart="3" format="36" series="1">
      <pivotArea type="data" outline="0" fieldPosition="0">
        <references count="2">
          <reference field="4294967294" count="1" selected="0">
            <x v="0"/>
          </reference>
          <reference field="3" count="1" selected="0">
            <x v="3"/>
          </reference>
        </references>
      </pivotArea>
    </chartFormat>
    <chartFormat chart="3" format="37" series="1">
      <pivotArea type="data" outline="0" fieldPosition="0">
        <references count="2">
          <reference field="4294967294" count="1" selected="0">
            <x v="0"/>
          </reference>
          <reference field="3" count="1" selected="0">
            <x v="4"/>
          </reference>
        </references>
      </pivotArea>
    </chartFormat>
    <chartFormat chart="19" format="38" series="1">
      <pivotArea type="data" outline="0" fieldPosition="0">
        <references count="2">
          <reference field="4294967294" count="1" selected="0">
            <x v="0"/>
          </reference>
          <reference field="3" count="1" selected="0">
            <x v="0"/>
          </reference>
        </references>
      </pivotArea>
    </chartFormat>
    <chartFormat chart="19" format="39" series="1">
      <pivotArea type="data" outline="0" fieldPosition="0">
        <references count="2">
          <reference field="4294967294" count="1" selected="0">
            <x v="0"/>
          </reference>
          <reference field="3" count="1" selected="0">
            <x v="1"/>
          </reference>
        </references>
      </pivotArea>
    </chartFormat>
    <chartFormat chart="19" format="40" series="1">
      <pivotArea type="data" outline="0" fieldPosition="0">
        <references count="2">
          <reference field="4294967294" count="1" selected="0">
            <x v="0"/>
          </reference>
          <reference field="3" count="1" selected="0">
            <x v="2"/>
          </reference>
        </references>
      </pivotArea>
    </chartFormat>
    <chartFormat chart="19" format="41" series="1">
      <pivotArea type="data" outline="0" fieldPosition="0">
        <references count="2">
          <reference field="4294967294" count="1" selected="0">
            <x v="0"/>
          </reference>
          <reference field="3" count="1" selected="0">
            <x v="3"/>
          </reference>
        </references>
      </pivotArea>
    </chartFormat>
    <chartFormat chart="19" format="42" series="1">
      <pivotArea type="data" outline="0" fieldPosition="0">
        <references count="2">
          <reference field="4294967294" count="1" selected="0">
            <x v="0"/>
          </reference>
          <reference field="3" count="1" selected="0">
            <x v="4"/>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helfImpactSummary"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chartFormat="30">
  <location ref="B6:C12" firstHeaderRow="1" firstDataRow="1" firstDataCol="1"/>
  <pivotFields count="7">
    <pivotField dataField="1" showAll="0" defaultSubtotal="0"/>
    <pivotField showAll="0">
      <items count="8">
        <item x="0"/>
        <item x="3"/>
        <item x="1"/>
        <item x="4"/>
        <item x="2"/>
        <item m="1" x="6"/>
        <item x="5"/>
        <item t="default"/>
      </items>
    </pivotField>
    <pivotField showAll="0">
      <items count="3">
        <item x="1"/>
        <item x="0"/>
        <item t="default"/>
      </items>
    </pivotField>
    <pivotField showAll="0">
      <items count="6">
        <item x="2"/>
        <item x="1"/>
        <item x="3"/>
        <item x="0"/>
        <item x="4"/>
        <item t="default"/>
      </items>
    </pivotField>
    <pivotField axis="axisRow" showAll="0" defaultSubtotal="0">
      <items count="6">
        <item sd="0" x="1"/>
        <item sd="0" x="0"/>
        <item sd="0" x="2"/>
        <item sd="0" x="4"/>
        <item sd="0" m="1" x="5"/>
        <item sd="0" x="3"/>
      </items>
    </pivotField>
    <pivotField showAll="0" defaultSubtotal="0"/>
    <pivotField showAll="0" defaultSubtotal="0"/>
  </pivotFields>
  <rowFields count="1">
    <field x="4"/>
  </rowFields>
  <rowItems count="6">
    <i>
      <x/>
    </i>
    <i>
      <x v="1"/>
    </i>
    <i>
      <x v="2"/>
    </i>
    <i>
      <x v="3"/>
    </i>
    <i>
      <x v="5"/>
    </i>
    <i t="grand">
      <x/>
    </i>
  </rowItems>
  <colItems count="1">
    <i/>
  </colItems>
  <dataFields count="1">
    <dataField name="Total" fld="0" subtotal="count" baseField="0" baseItem="0"/>
  </dataFields>
  <formats count="7">
    <format dxfId="84">
      <pivotArea collapsedLevelsAreSubtotals="1" fieldPosition="0">
        <references count="1">
          <reference field="4" count="0"/>
        </references>
      </pivotArea>
    </format>
    <format dxfId="83">
      <pivotArea grandRow="1" outline="0" collapsedLevelsAreSubtotals="1" fieldPosition="0"/>
    </format>
    <format dxfId="82">
      <pivotArea dataOnly="0" labelOnly="1" grandCol="1" outline="0" fieldPosition="0"/>
    </format>
    <format dxfId="81">
      <pivotArea outline="0" collapsedLevelsAreSubtotals="1" fieldPosition="0"/>
    </format>
    <format dxfId="80">
      <pivotArea dataOnly="0" labelOnly="1" fieldPosition="0">
        <references count="1">
          <reference field="4" count="0"/>
        </references>
      </pivotArea>
    </format>
    <format dxfId="79">
      <pivotArea dataOnly="0" labelOnly="1" grandRow="1" outline="0" fieldPosition="0"/>
    </format>
    <format dxfId="78">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4" count="5">
              <x v="0"/>
              <x v="1"/>
              <x v="2"/>
              <x v="3"/>
              <x v="5"/>
            </reference>
          </references>
        </pivotArea>
      </pivotAreas>
    </conditionalFormat>
  </conditionalFormats>
  <chartFormats count="14">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2"/>
          </reference>
        </references>
      </pivotArea>
    </chartFormat>
    <chartFormat chart="0" format="9">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2"/>
          </reference>
        </references>
      </pivotArea>
    </chartFormat>
    <chartFormat chart="6" format="12">
      <pivotArea type="data" outline="0" fieldPosition="0">
        <references count="2">
          <reference field="4294967294" count="1" selected="0">
            <x v="0"/>
          </reference>
          <reference field="4" count="1" selected="0">
            <x v="3"/>
          </reference>
        </references>
      </pivotArea>
    </chartFormat>
    <chartFormat chart="6" format="13">
      <pivotArea type="data" outline="0" fieldPosition="0">
        <references count="2">
          <reference field="4294967294" count="1" selected="0">
            <x v="0"/>
          </reference>
          <reference field="4" count="1" selected="0">
            <x v="5"/>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4" count="1" selected="0">
            <x v="0"/>
          </reference>
        </references>
      </pivotArea>
    </chartFormat>
    <chartFormat chart="20" format="2">
      <pivotArea type="data" outline="0" fieldPosition="0">
        <references count="2">
          <reference field="4294967294" count="1" selected="0">
            <x v="0"/>
          </reference>
          <reference field="4" count="1" selected="0">
            <x v="1"/>
          </reference>
        </references>
      </pivotArea>
    </chartFormat>
    <chartFormat chart="20" format="3">
      <pivotArea type="data" outline="0" fieldPosition="0">
        <references count="2">
          <reference field="4294967294" count="1" selected="0">
            <x v="0"/>
          </reference>
          <reference field="4" count="1" selected="0">
            <x v="2"/>
          </reference>
        </references>
      </pivotArea>
    </chartFormat>
    <chartFormat chart="20" format="4">
      <pivotArea type="data" outline="0" fieldPosition="0">
        <references count="2">
          <reference field="4294967294" count="1" selected="0">
            <x v="0"/>
          </reference>
          <reference field="4" count="1" selected="0">
            <x v="3"/>
          </reference>
        </references>
      </pivotArea>
    </chartFormat>
    <chartFormat chart="20" format="5">
      <pivotArea type="data" outline="0" fieldPosition="0">
        <references count="2">
          <reference field="4294967294" count="1" selected="0">
            <x v="0"/>
          </reference>
          <reference field="4" count="1" selected="0">
            <x v="5"/>
          </reference>
        </references>
      </pivotArea>
    </chartFormat>
  </chartFormats>
  <pivotTableStyleInfo name="Packaging Project PivotTable"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HistoricalCostSummary" cacheId="1" applyNumberFormats="0" applyBorderFormats="0" applyFontFormats="0" applyPatternFormats="0" applyAlignmentFormats="0" applyWidthHeightFormats="1" dataCaption="Values" updatedVersion="5" minRefreshableVersion="5" itemPrintTitles="1" createdVersion="4" indent="0" outline="1" outlineData="1" multipleFieldFilters="0" chartFormat="39" rowHeaderCaption="Date">
  <location ref="B5:D42" firstHeaderRow="0" firstDataRow="1" firstDataCol="1"/>
  <pivotFields count="7">
    <pivotField axis="axisRow"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dataField="1" showAll="0"/>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Production Total " fld="4" baseField="0" baseItem="3" numFmtId="3"/>
    <dataField name="Shipping Total" fld="5" baseField="0" baseItem="3" numFmtId="3"/>
  </dataFields>
  <formats count="17">
    <format dxfId="21">
      <pivotArea field="0" type="button" dataOnly="0" labelOnly="1" outline="0" axis="axisRow" fieldPosition="0"/>
    </format>
    <format dxfId="20">
      <pivotArea dataOnly="0" labelOnly="1" outline="0" fieldPosition="0">
        <references count="1">
          <reference field="4294967294" count="2">
            <x v="0"/>
            <x v="1"/>
          </reference>
        </references>
      </pivotArea>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1">
            <x v="1"/>
          </reference>
        </references>
      </pivotArea>
    </format>
    <format dxfId="17">
      <pivotArea field="0" type="button" dataOnly="0" labelOnly="1" outline="0" axis="axisRow" fieldPosition="0"/>
    </format>
    <format dxfId="16">
      <pivotArea dataOnly="0" labelOnly="1" outline="0" fieldPosition="0">
        <references count="1">
          <reference field="4294967294" count="2">
            <x v="0"/>
            <x v="1"/>
          </reference>
        </references>
      </pivotArea>
    </format>
    <format dxfId="15">
      <pivotArea dataOnly="0" outline="0" fieldPosition="0">
        <references count="1">
          <reference field="4294967294" count="1">
            <x v="0"/>
          </reference>
        </references>
      </pivotArea>
    </format>
    <format dxfId="14">
      <pivotArea dataOnly="0"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outline="0" fieldPosition="0">
        <references count="1">
          <reference field="4294967294" count="1">
            <x v="1"/>
          </reference>
        </references>
      </pivotArea>
    </format>
    <format dxfId="11">
      <pivotArea dataOnly="0" outline="0" fieldPosition="0">
        <references count="1">
          <reference field="4294967294" count="1">
            <x v="1"/>
          </reference>
        </references>
      </pivotArea>
    </format>
    <format dxfId="10">
      <pivotArea dataOnly="0" labelOnly="1" outline="0" fieldPosition="0">
        <references count="1">
          <reference field="4294967294" count="1">
            <x v="1"/>
          </reference>
        </references>
      </pivotArea>
    </format>
    <format dxfId="9">
      <pivotArea dataOnly="0" labelOnly="1" fieldPosition="0">
        <references count="1">
          <reference field="0" count="0"/>
        </references>
      </pivotArea>
    </format>
    <format dxfId="8">
      <pivotArea dataOnly="0" labelOnly="1" fieldPosition="0">
        <references count="1">
          <reference field="0" count="0"/>
        </references>
      </pivotArea>
    </format>
    <format dxfId="7">
      <pivotArea outline="0" collapsedLevelsAreSubtotals="1" fieldPosition="0"/>
    </format>
    <format dxfId="6">
      <pivotArea dataOnly="0" labelOnly="1" fieldPosition="0">
        <references count="1">
          <reference field="0" count="0"/>
        </references>
      </pivotArea>
    </format>
    <format dxfId="5">
      <pivotArea dataOnly="0" labelOnly="1" grandRow="1" outline="0" fieldPosition="0"/>
    </format>
  </formats>
  <chartFormats count="7">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7" format="4">
      <pivotArea type="data" outline="0" fieldPosition="0">
        <references count="2">
          <reference field="4294967294" count="1" selected="0">
            <x v="1"/>
          </reference>
          <reference field="0" count="1" selected="0">
            <x v="13"/>
          </reference>
        </references>
      </pivotArea>
    </chartFormat>
    <chartFormat chart="38"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1"/>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altText="Historical Cost Data" altTextSummary="List of month end dates along with Production and Shipping totals for that month."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8" name="PackageOpenSummary"/>
    <pivotTable tabId="8" name="ShelfImpactSummary"/>
    <pivotTable tabId="2" name="PivotTable2"/>
    <pivotTable tabId="8" name="DesignVsContent"/>
  </pivotTables>
  <data>
    <tabular pivotCacheId="2" showMissing="0">
      <items count="7">
        <i x="0" s="1"/>
        <i x="3" s="1"/>
        <i x="1" s="1"/>
        <i x="4" s="1"/>
        <i x="2"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ackageOpenSummary"/>
    <pivotTable tabId="8" name="ShelfImpactSummary"/>
    <pivotTable tabId="2" name="PivotTable2"/>
    <pivotTable tabId="8" name="DesignVsContent"/>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ckage_Selection" sourceName="Package Selection">
  <pivotTables>
    <pivotTable tabId="8" name="PackageOpenSummary"/>
    <pivotTable tabId="8" name="ShelfImpactSummary"/>
    <pivotTable tabId="2" name="PivotTable2"/>
    <pivotTable tabId="8" name="DesignVsContent"/>
  </pivotTables>
  <data>
    <tabular pivotCacheId="2">
      <items count="5">
        <i x="2" s="1"/>
        <i x="1" s="1"/>
        <i x="3"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elf_Impact" sourceName="SHELF IMPACT">
  <extLst>
    <x:ext xmlns:x15="http://schemas.microsoft.com/office/spreadsheetml/2010/11/main" uri="{2F2917AC-EB37-4324-AD4E-5DD8C200BD13}">
      <x15:tableSlicerCache tableId="1"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ckage_Opening" sourceName="PACKAGE OPENING">
  <extLst>
    <x:ext xmlns:x15="http://schemas.microsoft.com/office/spreadsheetml/2010/11/main" uri="{2F2917AC-EB37-4324-AD4E-5DD8C200BD13}">
      <x15:tableSlicerCache tableId="1" column="4" sortOrder="descending" crossFilter="show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sign_vs._Content" sourceName="DESIGN VS. CONTENT">
  <extLst>
    <x:ext xmlns:x15="http://schemas.microsoft.com/office/spreadsheetml/2010/11/main" uri="{2F2917AC-EB37-4324-AD4E-5DD8C200BD13}">
      <x15:tableSlicerCache tableId="1" column="5"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Slicer" cache="Slicer_Age_Group" caption="Age Group" columnCount="2" style="Packaging Project" rowHeight="241300"/>
  <slicer name="Gender Slicer" cache="Slicer_Gender" caption="Gender" columnCount="2" style="Packaging Project" rowHeight="241300"/>
  <slicer name="Package Selection Slicer" cache="Slicer_Package_Selection" caption="Package Selection" style="Packaging Proje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helf Impact Slicer" cache="Slicer_Shelf_Impact" caption="Shelf Impact" style="Packaging Project" rowHeight="241300"/>
  <slicer name="Package Opening Slicer" cache="Slicer_Package_Opening" caption="Package Opening" style="Packaging Project" rowHeight="241300"/>
  <slicer name="Design vs. Content Slicer" cache="Slicer_Design_vs._Content" caption="DESIGN VS. CONTENT" style="Packaging Project" rowHeight="241300"/>
</slicers>
</file>

<file path=xl/tables/table1.xml><?xml version="1.0" encoding="utf-8"?>
<table xmlns="http://schemas.openxmlformats.org/spreadsheetml/2006/main" id="1" name="FocusGroupResults" displayName="FocusGroupResults" ref="C4:I105" totalsRowCount="1" headerRowDxfId="53" dataDxfId="52" totalsRowDxfId="51">
  <autoFilter ref="C4:I104"/>
  <sortState ref="C2:I96">
    <sortCondition ref="D1:D101"/>
  </sortState>
  <tableColumns count="7">
    <tableColumn id="11" name="PARTICIPANT #" totalsRowLabel="Total" dataDxfId="50" totalsRowDxfId="49"/>
    <tableColumn id="1" name="AGE GROUP" dataDxfId="48" totalsRowDxfId="47"/>
    <tableColumn id="2" name="GENDER" dataDxfId="46" totalsRowDxfId="45"/>
    <tableColumn id="9" name="PACKAGE SELECTION" dataDxfId="44" totalsRowDxfId="43"/>
    <tableColumn id="10" name="SHELF IMPACT" dataDxfId="42" totalsRowDxfId="41"/>
    <tableColumn id="4" name="PACKAGE OPENING" dataDxfId="40" totalsRowDxfId="39"/>
    <tableColumn id="5" name="DESIGN VS. CONTENT" totalsRowFunction="count" dataDxfId="38" totalsRowDxfId="37"/>
  </tableColumns>
  <tableStyleInfo name="Packaging Design Project" showFirstColumn="0" showLastColumn="0" showRowStripes="1" showColumnStripes="0"/>
</table>
</file>

<file path=xl/tables/table2.xml><?xml version="1.0" encoding="utf-8"?>
<table xmlns="http://schemas.openxmlformats.org/spreadsheetml/2006/main" id="2" name="HistoricalCosts" displayName="HistoricalCosts" ref="B6:H43" totalsRowCount="1" headerRowDxfId="36">
  <autoFilter ref="B6:H42"/>
  <tableColumns count="7">
    <tableColumn id="1" name="Date" totalsRowLabel="Total" dataDxfId="35" totalsRowDxfId="34"/>
    <tableColumn id="2" name="Materials" totalsRowFunction="sum" dataDxfId="33" totalsRowDxfId="32" dataCellStyle="Comma"/>
    <tableColumn id="5" name="Printing" totalsRowFunction="sum" dataDxfId="31" totalsRowDxfId="30" dataCellStyle="Comma"/>
    <tableColumn id="6" name="Assembly" totalsRowFunction="sum" dataDxfId="29" totalsRowDxfId="28"/>
    <tableColumn id="8" name="Production Total" totalsRowFunction="sum" dataDxfId="27" totalsRowDxfId="26">
      <calculatedColumnFormula>SUM(HistoricalCosts[[#This Row],[Materials]:[Assembly]])</calculatedColumnFormula>
    </tableColumn>
    <tableColumn id="4" name="Shipping" totalsRowFunction="sum" dataDxfId="25" totalsRowDxfId="24"/>
    <tableColumn id="7" name="Package Total" totalsRowFunction="sum" dataDxfId="23" totalsRowDxfId="22">
      <calculatedColumnFormula>SUM(HistoricalCosts[[#This Row],[Production Total]:[Shipping]])</calculatedColumnFormula>
    </tableColumn>
  </tableColumns>
  <tableStyleInfo name="Packaging Design Project" showFirstColumn="0" showLastColumn="0" showRowStripes="1" showColumnStripes="0"/>
</table>
</file>

<file path=xl/tables/table3.xml><?xml version="1.0" encoding="utf-8"?>
<table xmlns="http://schemas.openxmlformats.org/spreadsheetml/2006/main" id="3" name="Table3" displayName="Table3" ref="B5:D13" totalsRowShown="0" headerRowDxfId="4" dataDxfId="3">
  <autoFilter ref="B5:D13"/>
  <tableColumns count="3">
    <tableColumn id="1" name="Name" dataDxfId="2"/>
    <tableColumn id="2" name="Title" dataDxfId="1"/>
    <tableColumn id="3" name="Email" dataDxfId="0"/>
  </tableColumns>
  <tableStyleInfo name="Packaging Design Project" showFirstColumn="0" showLastColumn="0" showRowStripes="1" showColumnStripes="0"/>
</table>
</file>

<file path=xl/theme/theme1.xml><?xml version="1.0" encoding="utf-8"?>
<a:theme xmlns:a="http://schemas.openxmlformats.org/drawingml/2006/main" name="Contoso Main">
  <a:themeElements>
    <a:clrScheme name="Theme Colors">
      <a:dk1>
        <a:srgbClr val="595959"/>
      </a:dk1>
      <a:lt1>
        <a:sysClr val="window" lastClr="FFFFFF"/>
      </a:lt1>
      <a:dk2>
        <a:srgbClr val="000000"/>
      </a:dk2>
      <a:lt2>
        <a:srgbClr val="D8D8D8"/>
      </a:lt2>
      <a:accent1>
        <a:srgbClr val="EB4B47"/>
      </a:accent1>
      <a:accent2>
        <a:srgbClr val="6B6B7E"/>
      </a:accent2>
      <a:accent3>
        <a:srgbClr val="D9AB19"/>
      </a:accent3>
      <a:accent4>
        <a:srgbClr val="8CA656"/>
      </a:accent4>
      <a:accent5>
        <a:srgbClr val="3A3A44"/>
      </a:accent5>
      <a:accent6>
        <a:srgbClr val="92006C"/>
      </a:accent6>
      <a:hlink>
        <a:srgbClr val="AF4A0D"/>
      </a:hlink>
      <a:folHlink>
        <a:srgbClr val="B58E15"/>
      </a:folHlink>
    </a:clrScheme>
    <a:fontScheme name="Custom 2">
      <a:majorFont>
        <a:latin typeface="Calibri"/>
        <a:ea typeface=""/>
        <a:cs typeface=""/>
      </a:majorFont>
      <a:minorFont>
        <a:latin typeface="Constanti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HistoricalCostSummary"/>
  </pivotTables>
  <state minimalRefreshVersion="6" lastRefreshVersion="6" pivotCacheId="3" filterType="unknown">
    <bounds startDate="2009-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HorizontalScrollbar="0" level="2" selectionLevel="2" scrollPosition="2009-10-01T00:00:00" style="Packaging Project Slicer"/>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8" Type="http://schemas.openxmlformats.org/officeDocument/2006/relationships/hyperlink" Target="mailto:alistair@contoso.com" TargetMode="External"/><Relationship Id="rId3" Type="http://schemas.openxmlformats.org/officeDocument/2006/relationships/hyperlink" Target="mailto:paul@contoso.com" TargetMode="External"/><Relationship Id="rId7" Type="http://schemas.openxmlformats.org/officeDocument/2006/relationships/hyperlink" Target="mailto:chloe@contoso.com" TargetMode="External"/><Relationship Id="rId2" Type="http://schemas.openxmlformats.org/officeDocument/2006/relationships/hyperlink" Target="mailto:yukari@contoso.com" TargetMode="External"/><Relationship Id="rId1" Type="http://schemas.openxmlformats.org/officeDocument/2006/relationships/hyperlink" Target="mailto:toby@contoso.com" TargetMode="External"/><Relationship Id="rId6" Type="http://schemas.openxmlformats.org/officeDocument/2006/relationships/hyperlink" Target="mailto:annie@contoso.com" TargetMode="External"/><Relationship Id="rId5" Type="http://schemas.openxmlformats.org/officeDocument/2006/relationships/hyperlink" Target="mailto:karina@contoso.com" TargetMode="External"/><Relationship Id="rId10" Type="http://schemas.openxmlformats.org/officeDocument/2006/relationships/table" Target="../tables/table3.xml"/><Relationship Id="rId4" Type="http://schemas.openxmlformats.org/officeDocument/2006/relationships/hyperlink" Target="mailto:zac@contoso.com" TargetMode="External"/><Relationship Id="rId9"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31"/>
  <sheetViews>
    <sheetView showGridLines="0" tabSelected="1" zoomScaleNormal="100" workbookViewId="0">
      <selection activeCell="B3" sqref="B3"/>
    </sheetView>
  </sheetViews>
  <sheetFormatPr defaultRowHeight="15" x14ac:dyDescent="0.25"/>
  <cols>
    <col min="1" max="1" width="17.625" style="5" customWidth="1"/>
    <col min="2" max="2" width="28" customWidth="1"/>
    <col min="3" max="3" width="13" customWidth="1"/>
    <col min="4" max="6" width="14.875" customWidth="1"/>
    <col min="7" max="7" width="12.75" customWidth="1"/>
    <col min="8" max="8" width="3.375" customWidth="1"/>
    <col min="9" max="9" width="10.75" customWidth="1"/>
    <col min="10" max="11" width="9.5" customWidth="1"/>
    <col min="12" max="12" width="11" customWidth="1"/>
    <col min="13" max="13" width="9.75" customWidth="1"/>
    <col min="14" max="17" width="8.625" customWidth="1"/>
  </cols>
  <sheetData>
    <row r="1" spans="2:12" s="5" customFormat="1" ht="21" customHeight="1" x14ac:dyDescent="0.25"/>
    <row r="2" spans="2:12" ht="33.75" customHeight="1" x14ac:dyDescent="0.25">
      <c r="B2" s="11" t="s">
        <v>185</v>
      </c>
      <c r="G2" s="52" t="s">
        <v>154</v>
      </c>
      <c r="H2" s="52"/>
      <c r="I2" s="52"/>
      <c r="J2" s="52" t="s">
        <v>155</v>
      </c>
      <c r="K2" s="52"/>
      <c r="L2" s="52"/>
    </row>
    <row r="3" spans="2:12" ht="18.75" customHeight="1" x14ac:dyDescent="0.25"/>
    <row r="4" spans="2:12" ht="19.5" customHeight="1" x14ac:dyDescent="0.25"/>
    <row r="6" spans="2:12" x14ac:dyDescent="0.25">
      <c r="I6" s="6" t="s">
        <v>128</v>
      </c>
    </row>
    <row r="7" spans="2:12" x14ac:dyDescent="0.25">
      <c r="J7" s="45" t="s">
        <v>28</v>
      </c>
      <c r="K7" s="45" t="s">
        <v>5</v>
      </c>
      <c r="L7" s="45" t="s">
        <v>0</v>
      </c>
    </row>
    <row r="8" spans="2:12" ht="21" customHeight="1" x14ac:dyDescent="0.25">
      <c r="I8" s="40" t="s">
        <v>21</v>
      </c>
      <c r="J8" s="28">
        <v>10</v>
      </c>
      <c r="K8" s="28">
        <v>5</v>
      </c>
      <c r="L8" s="28">
        <v>15</v>
      </c>
    </row>
    <row r="9" spans="2:12" ht="21" customHeight="1" x14ac:dyDescent="0.25">
      <c r="I9" s="40" t="s">
        <v>11</v>
      </c>
      <c r="J9" s="28">
        <v>12</v>
      </c>
      <c r="K9" s="28">
        <v>14</v>
      </c>
      <c r="L9" s="28">
        <v>26</v>
      </c>
    </row>
    <row r="10" spans="2:12" ht="21" customHeight="1" x14ac:dyDescent="0.25">
      <c r="I10" s="40" t="s">
        <v>6</v>
      </c>
      <c r="J10" s="28">
        <v>12</v>
      </c>
      <c r="K10" s="28">
        <v>12</v>
      </c>
      <c r="L10" s="28">
        <v>24</v>
      </c>
    </row>
    <row r="11" spans="2:12" ht="21" customHeight="1" x14ac:dyDescent="0.25">
      <c r="I11" s="40" t="s">
        <v>16</v>
      </c>
      <c r="J11" s="28">
        <v>1</v>
      </c>
      <c r="K11" s="28">
        <v>12</v>
      </c>
      <c r="L11" s="28">
        <v>13</v>
      </c>
    </row>
    <row r="12" spans="2:12" ht="21" customHeight="1" x14ac:dyDescent="0.25">
      <c r="I12" s="40" t="s">
        <v>24</v>
      </c>
      <c r="J12" s="28">
        <v>2</v>
      </c>
      <c r="K12" s="28">
        <v>8</v>
      </c>
      <c r="L12" s="28">
        <v>10</v>
      </c>
    </row>
    <row r="13" spans="2:12" ht="21" customHeight="1" x14ac:dyDescent="0.25">
      <c r="I13" s="40" t="s">
        <v>42</v>
      </c>
      <c r="J13" s="28">
        <v>8</v>
      </c>
      <c r="K13" s="28">
        <v>4</v>
      </c>
      <c r="L13" s="28">
        <v>12</v>
      </c>
    </row>
    <row r="14" spans="2:12" ht="21" customHeight="1" x14ac:dyDescent="0.25">
      <c r="I14" s="40" t="s">
        <v>0</v>
      </c>
      <c r="J14" s="28">
        <v>45</v>
      </c>
      <c r="K14" s="28">
        <v>55</v>
      </c>
      <c r="L14" s="28">
        <v>100</v>
      </c>
    </row>
    <row r="25" spans="4:11" x14ac:dyDescent="0.25">
      <c r="D25" s="1"/>
      <c r="E25" s="1"/>
      <c r="F25" s="1"/>
      <c r="G25" s="1"/>
      <c r="H25" s="1"/>
      <c r="I25" s="1"/>
      <c r="J25" s="1"/>
      <c r="K25" s="1"/>
    </row>
    <row r="26" spans="4:11" x14ac:dyDescent="0.25">
      <c r="J26" s="2"/>
      <c r="K26" s="2"/>
    </row>
    <row r="27" spans="4:11" x14ac:dyDescent="0.25">
      <c r="J27" s="2"/>
      <c r="K27" s="2"/>
    </row>
    <row r="28" spans="4:11" x14ac:dyDescent="0.25">
      <c r="J28" s="2"/>
      <c r="K28" s="2"/>
    </row>
    <row r="29" spans="4:11" x14ac:dyDescent="0.25">
      <c r="J29" s="2"/>
      <c r="K29" s="2"/>
    </row>
    <row r="30" spans="4:11" x14ac:dyDescent="0.25">
      <c r="J30" s="2"/>
      <c r="K30" s="2"/>
    </row>
    <row r="31" spans="4:11" x14ac:dyDescent="0.25">
      <c r="J31" s="2"/>
      <c r="K31" s="2"/>
    </row>
  </sheetData>
  <mergeCells count="2">
    <mergeCell ref="J2:L2"/>
    <mergeCell ref="G2:I2"/>
  </mergeCells>
  <conditionalFormatting pivot="1" sqref="L8:L13">
    <cfRule type="dataBar" priority="1">
      <dataBar>
        <cfvo type="min"/>
        <cfvo type="max"/>
        <color theme="8" tint="0.59999389629810485"/>
      </dataBar>
      <extLst>
        <ext xmlns:x14="http://schemas.microsoft.com/office/spreadsheetml/2009/9/main" uri="{B025F937-C7B1-47D3-B67F-A62EFF666E3E}">
          <x14:id>{2B27DE22-4E77-4AE4-93FC-AC50B157665B}</x14:id>
        </ext>
      </extLst>
    </cfRule>
  </conditionalFormatting>
  <hyperlinks>
    <hyperlink ref="J2" location="PackageDescriptions" tooltip="Click to view package descriptions" display="Package Descriptions"/>
    <hyperlink ref="G2" location="Menu!A1" tooltip="Click to view Menu" display="Return to Menu"/>
    <hyperlink ref="J2:L2" location="'Other Project Information'!A1" tooltip="Click to view package descriptions" display="PACKAGE DESCRIPTIONS"/>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2B27DE22-4E77-4AE4-93FC-AC50B157665B}">
            <x14:dataBar minLength="0" maxLength="100" gradient="0">
              <x14:cfvo type="autoMin"/>
              <x14:cfvo type="autoMax"/>
              <x14:negativeFillColor rgb="FFFF0000"/>
              <x14:axisColor rgb="FF000000"/>
            </x14:dataBar>
          </x14:cfRule>
          <xm:sqref>L8:L13</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H37"/>
  <sheetViews>
    <sheetView showGridLines="0" workbookViewId="0"/>
  </sheetViews>
  <sheetFormatPr defaultRowHeight="15" x14ac:dyDescent="0.25"/>
  <cols>
    <col min="1" max="1" width="17.625" customWidth="1"/>
    <col min="2" max="8" width="18.375" customWidth="1"/>
    <col min="10" max="10" width="8"/>
    <col min="11" max="11" width="11.25" customWidth="1"/>
    <col min="12" max="12" width="15.125" customWidth="1"/>
  </cols>
  <sheetData>
    <row r="1" spans="2:8" s="5" customFormat="1" ht="21" customHeight="1" x14ac:dyDescent="0.25"/>
    <row r="2" spans="2:8" ht="33.75" customHeight="1" x14ac:dyDescent="0.25">
      <c r="B2" s="12" t="s">
        <v>141</v>
      </c>
    </row>
    <row r="3" spans="2:8" ht="34.5" customHeight="1" x14ac:dyDescent="0.25">
      <c r="B3" s="53" t="s">
        <v>140</v>
      </c>
      <c r="C3" s="53"/>
      <c r="D3" s="53"/>
      <c r="E3" s="53"/>
      <c r="F3" s="53"/>
      <c r="G3" s="53"/>
      <c r="H3" s="53"/>
    </row>
    <row r="5" spans="2:8" ht="24" customHeight="1" x14ac:dyDescent="0.25">
      <c r="B5" s="14" t="s">
        <v>126</v>
      </c>
    </row>
    <row r="6" spans="2:8" ht="24.75" customHeight="1" x14ac:dyDescent="0.25">
      <c r="C6" s="50" t="s">
        <v>0</v>
      </c>
    </row>
    <row r="7" spans="2:8" ht="18" customHeight="1" x14ac:dyDescent="0.25">
      <c r="B7" s="49" t="s">
        <v>3</v>
      </c>
      <c r="C7" s="15">
        <v>48</v>
      </c>
    </row>
    <row r="8" spans="2:8" ht="18" customHeight="1" x14ac:dyDescent="0.25">
      <c r="B8" s="49" t="s">
        <v>14</v>
      </c>
      <c r="C8" s="15">
        <v>26</v>
      </c>
    </row>
    <row r="9" spans="2:8" ht="18" customHeight="1" x14ac:dyDescent="0.25">
      <c r="B9" s="49" t="s">
        <v>23</v>
      </c>
      <c r="C9" s="15">
        <v>13</v>
      </c>
    </row>
    <row r="10" spans="2:8" ht="18" customHeight="1" x14ac:dyDescent="0.25">
      <c r="B10" s="49" t="s">
        <v>68</v>
      </c>
      <c r="C10" s="15">
        <v>7</v>
      </c>
    </row>
    <row r="11" spans="2:8" ht="18" customHeight="1" x14ac:dyDescent="0.25">
      <c r="B11" s="49" t="s">
        <v>33</v>
      </c>
      <c r="C11" s="15">
        <v>6</v>
      </c>
    </row>
    <row r="12" spans="2:8" ht="18" customHeight="1" x14ac:dyDescent="0.25">
      <c r="B12" s="49" t="s">
        <v>0</v>
      </c>
      <c r="C12" s="15">
        <v>100</v>
      </c>
    </row>
    <row r="14" spans="2:8" ht="25.5" customHeight="1" x14ac:dyDescent="0.25">
      <c r="B14" s="14" t="s">
        <v>127</v>
      </c>
    </row>
    <row r="15" spans="2:8" x14ac:dyDescent="0.25">
      <c r="B15" s="6" t="s">
        <v>128</v>
      </c>
      <c r="D15" s="7"/>
      <c r="E15" s="7"/>
      <c r="F15" s="7"/>
      <c r="G15" s="7"/>
      <c r="H15" s="7"/>
    </row>
    <row r="16" spans="2:8" ht="15.75" x14ac:dyDescent="0.25">
      <c r="C16" s="51" t="s">
        <v>10</v>
      </c>
      <c r="D16" s="51" t="s">
        <v>4</v>
      </c>
      <c r="E16" s="51" t="s">
        <v>34</v>
      </c>
      <c r="F16" s="51" t="s">
        <v>20</v>
      </c>
      <c r="G16" s="51" t="s">
        <v>27</v>
      </c>
      <c r="H16" s="51" t="s">
        <v>0</v>
      </c>
    </row>
    <row r="17" spans="2:8" ht="18" customHeight="1" x14ac:dyDescent="0.25">
      <c r="B17" s="49" t="s">
        <v>1</v>
      </c>
      <c r="C17" s="15">
        <v>4</v>
      </c>
      <c r="D17" s="15">
        <v>11</v>
      </c>
      <c r="E17" s="15"/>
      <c r="F17" s="15">
        <v>4</v>
      </c>
      <c r="G17" s="15">
        <v>2</v>
      </c>
      <c r="H17" s="15">
        <v>21</v>
      </c>
    </row>
    <row r="18" spans="2:8" ht="18" customHeight="1" x14ac:dyDescent="0.25">
      <c r="B18" s="49" t="s">
        <v>2</v>
      </c>
      <c r="C18" s="15">
        <v>2</v>
      </c>
      <c r="D18" s="15">
        <v>5</v>
      </c>
      <c r="E18" s="15">
        <v>2</v>
      </c>
      <c r="F18" s="15">
        <v>2</v>
      </c>
      <c r="G18" s="15">
        <v>1</v>
      </c>
      <c r="H18" s="15">
        <v>12</v>
      </c>
    </row>
    <row r="19" spans="2:8" ht="18" customHeight="1" x14ac:dyDescent="0.25">
      <c r="B19" s="49" t="s">
        <v>18</v>
      </c>
      <c r="C19" s="15">
        <v>3</v>
      </c>
      <c r="D19" s="15">
        <v>6</v>
      </c>
      <c r="E19" s="15">
        <v>3</v>
      </c>
      <c r="F19" s="15">
        <v>1</v>
      </c>
      <c r="G19" s="15">
        <v>4</v>
      </c>
      <c r="H19" s="15">
        <v>17</v>
      </c>
    </row>
    <row r="20" spans="2:8" ht="18" customHeight="1" x14ac:dyDescent="0.25">
      <c r="B20" s="49" t="s">
        <v>8</v>
      </c>
      <c r="C20" s="15">
        <v>1</v>
      </c>
      <c r="D20" s="15">
        <v>16</v>
      </c>
      <c r="E20" s="15">
        <v>1</v>
      </c>
      <c r="F20" s="15">
        <v>3</v>
      </c>
      <c r="G20" s="15">
        <v>1</v>
      </c>
      <c r="H20" s="15">
        <v>22</v>
      </c>
    </row>
    <row r="21" spans="2:8" ht="18" customHeight="1" x14ac:dyDescent="0.25">
      <c r="B21" s="49" t="s">
        <v>13</v>
      </c>
      <c r="C21" s="15">
        <v>3</v>
      </c>
      <c r="D21" s="15"/>
      <c r="E21" s="15"/>
      <c r="F21" s="15">
        <v>1</v>
      </c>
      <c r="G21" s="15">
        <v>1</v>
      </c>
      <c r="H21" s="15">
        <v>5</v>
      </c>
    </row>
    <row r="22" spans="2:8" ht="18" customHeight="1" x14ac:dyDescent="0.25">
      <c r="B22" s="49" t="s">
        <v>26</v>
      </c>
      <c r="C22" s="15">
        <v>5</v>
      </c>
      <c r="D22" s="15">
        <v>1</v>
      </c>
      <c r="E22" s="15">
        <v>2</v>
      </c>
      <c r="F22" s="15">
        <v>4</v>
      </c>
      <c r="G22" s="15">
        <v>2</v>
      </c>
      <c r="H22" s="15">
        <v>14</v>
      </c>
    </row>
    <row r="23" spans="2:8" ht="18" customHeight="1" x14ac:dyDescent="0.25">
      <c r="B23" s="49" t="s">
        <v>9</v>
      </c>
      <c r="C23" s="15">
        <v>1</v>
      </c>
      <c r="D23" s="15">
        <v>1</v>
      </c>
      <c r="E23" s="15">
        <v>2</v>
      </c>
      <c r="F23" s="15">
        <v>2</v>
      </c>
      <c r="G23" s="15">
        <v>3</v>
      </c>
      <c r="H23" s="15">
        <v>9</v>
      </c>
    </row>
    <row r="24" spans="2:8" ht="18" customHeight="1" x14ac:dyDescent="0.25">
      <c r="B24" s="49" t="s">
        <v>0</v>
      </c>
      <c r="C24" s="15">
        <v>19</v>
      </c>
      <c r="D24" s="15">
        <v>40</v>
      </c>
      <c r="E24" s="15">
        <v>10</v>
      </c>
      <c r="F24" s="15">
        <v>17</v>
      </c>
      <c r="G24" s="15">
        <v>14</v>
      </c>
      <c r="H24" s="15">
        <v>100</v>
      </c>
    </row>
    <row r="26" spans="2:8" x14ac:dyDescent="0.25">
      <c r="B26" s="5"/>
      <c r="C26" s="5"/>
      <c r="D26" s="5"/>
    </row>
    <row r="27" spans="2:8" ht="19.5" x14ac:dyDescent="0.3">
      <c r="B27" s="13" t="s">
        <v>139</v>
      </c>
    </row>
    <row r="28" spans="2:8" x14ac:dyDescent="0.25">
      <c r="B28" s="6" t="s">
        <v>128</v>
      </c>
    </row>
    <row r="29" spans="2:8" ht="15.75" x14ac:dyDescent="0.25">
      <c r="C29" s="51" t="s">
        <v>10</v>
      </c>
      <c r="D29" s="51" t="s">
        <v>4</v>
      </c>
      <c r="E29" s="51" t="s">
        <v>34</v>
      </c>
      <c r="F29" s="51" t="s">
        <v>20</v>
      </c>
      <c r="G29" s="51" t="s">
        <v>27</v>
      </c>
      <c r="H29" s="51" t="s">
        <v>0</v>
      </c>
    </row>
    <row r="30" spans="2:8" ht="18" customHeight="1" x14ac:dyDescent="0.25">
      <c r="B30" s="49" t="s">
        <v>1</v>
      </c>
      <c r="C30" s="15">
        <v>4</v>
      </c>
      <c r="D30" s="15">
        <v>14</v>
      </c>
      <c r="E30" s="15">
        <v>2</v>
      </c>
      <c r="F30" s="15">
        <v>2</v>
      </c>
      <c r="G30" s="15">
        <v>3</v>
      </c>
      <c r="H30" s="15">
        <v>25</v>
      </c>
    </row>
    <row r="31" spans="2:8" ht="18" customHeight="1" x14ac:dyDescent="0.25">
      <c r="B31" s="49" t="s">
        <v>2</v>
      </c>
      <c r="C31" s="15">
        <v>3</v>
      </c>
      <c r="D31" s="15">
        <v>7</v>
      </c>
      <c r="E31" s="15"/>
      <c r="F31" s="15">
        <v>2</v>
      </c>
      <c r="G31" s="15">
        <v>1</v>
      </c>
      <c r="H31" s="15">
        <v>13</v>
      </c>
    </row>
    <row r="32" spans="2:8" ht="18" customHeight="1" x14ac:dyDescent="0.25">
      <c r="B32" s="49" t="s">
        <v>18</v>
      </c>
      <c r="C32" s="15">
        <v>2</v>
      </c>
      <c r="D32" s="15">
        <v>10</v>
      </c>
      <c r="E32" s="15">
        <v>1</v>
      </c>
      <c r="F32" s="15">
        <v>1</v>
      </c>
      <c r="G32" s="15">
        <v>1</v>
      </c>
      <c r="H32" s="15">
        <v>15</v>
      </c>
    </row>
    <row r="33" spans="2:8" ht="18" customHeight="1" x14ac:dyDescent="0.25">
      <c r="B33" s="49" t="s">
        <v>8</v>
      </c>
      <c r="C33" s="15">
        <v>7</v>
      </c>
      <c r="D33" s="15">
        <v>2</v>
      </c>
      <c r="E33" s="15">
        <v>3</v>
      </c>
      <c r="F33" s="15">
        <v>6</v>
      </c>
      <c r="G33" s="15">
        <v>3</v>
      </c>
      <c r="H33" s="15">
        <v>21</v>
      </c>
    </row>
    <row r="34" spans="2:8" ht="18" customHeight="1" x14ac:dyDescent="0.25">
      <c r="B34" s="49" t="s">
        <v>13</v>
      </c>
      <c r="C34" s="15">
        <v>2</v>
      </c>
      <c r="D34" s="15">
        <v>5</v>
      </c>
      <c r="E34" s="15">
        <v>2</v>
      </c>
      <c r="F34" s="15">
        <v>2</v>
      </c>
      <c r="G34" s="15">
        <v>5</v>
      </c>
      <c r="H34" s="15">
        <v>16</v>
      </c>
    </row>
    <row r="35" spans="2:8" ht="18" customHeight="1" x14ac:dyDescent="0.25">
      <c r="B35" s="49" t="s">
        <v>26</v>
      </c>
      <c r="C35" s="15">
        <v>1</v>
      </c>
      <c r="D35" s="15">
        <v>2</v>
      </c>
      <c r="E35" s="15">
        <v>2</v>
      </c>
      <c r="F35" s="15">
        <v>4</v>
      </c>
      <c r="G35" s="15"/>
      <c r="H35" s="15">
        <v>9</v>
      </c>
    </row>
    <row r="36" spans="2:8" ht="18" customHeight="1" x14ac:dyDescent="0.25">
      <c r="B36" s="49" t="s">
        <v>9</v>
      </c>
      <c r="C36" s="15"/>
      <c r="D36" s="15"/>
      <c r="E36" s="15"/>
      <c r="F36" s="15"/>
      <c r="G36" s="15">
        <v>1</v>
      </c>
      <c r="H36" s="15">
        <v>1</v>
      </c>
    </row>
    <row r="37" spans="2:8" ht="18" customHeight="1" x14ac:dyDescent="0.25">
      <c r="B37" s="49" t="s">
        <v>0</v>
      </c>
      <c r="C37" s="15">
        <v>19</v>
      </c>
      <c r="D37" s="15">
        <v>40</v>
      </c>
      <c r="E37" s="15">
        <v>10</v>
      </c>
      <c r="F37" s="15">
        <v>17</v>
      </c>
      <c r="G37" s="15">
        <v>14</v>
      </c>
      <c r="H37" s="15">
        <v>100</v>
      </c>
    </row>
  </sheetData>
  <mergeCells count="1">
    <mergeCell ref="B3:H3"/>
  </mergeCells>
  <conditionalFormatting pivot="1" sqref="C7:C11">
    <cfRule type="dataBar" priority="1">
      <dataBar>
        <cfvo type="min"/>
        <cfvo type="max"/>
        <color theme="8" tint="0.59999389629810485"/>
      </dataBar>
      <extLst>
        <ext xmlns:x14="http://schemas.microsoft.com/office/spreadsheetml/2009/9/main" uri="{B025F937-C7B1-47D3-B67F-A62EFF666E3E}">
          <x14:id>{4D34EA4D-80E3-4460-A4D4-73BD5997CCDB}</x14:id>
        </ext>
      </extLst>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4D34EA4D-80E3-4460-A4D4-73BD5997CCDB}">
            <x14:dataBar minLength="0" maxLength="100" gradient="0">
              <x14:cfvo type="autoMin"/>
              <x14:cfvo type="autoMax"/>
              <x14:negativeFillColor rgb="FFFF0000"/>
              <x14:axisColor indexed="18" tint="0.75783562730796228"/>
            </x14:dataBar>
          </x14:cfRule>
          <xm:sqref>C7:C11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105"/>
  <sheetViews>
    <sheetView showGridLines="0" workbookViewId="0"/>
  </sheetViews>
  <sheetFormatPr defaultRowHeight="15" x14ac:dyDescent="0.25"/>
  <cols>
    <col min="1" max="1" width="17.625" style="5" customWidth="1"/>
    <col min="2" max="2" width="27.25" customWidth="1"/>
    <col min="3" max="3" width="18.375" customWidth="1"/>
    <col min="4" max="4" width="10.5" customWidth="1"/>
    <col min="5" max="5" width="14.375" customWidth="1"/>
    <col min="6" max="6" width="17.75" customWidth="1"/>
    <col min="7" max="7" width="12.75" customWidth="1"/>
    <col min="8" max="8" width="14.375" customWidth="1"/>
    <col min="9" max="9" width="16.875" customWidth="1"/>
    <col min="10" max="10" width="15.625" customWidth="1"/>
    <col min="11" max="11" width="14.625" customWidth="1"/>
  </cols>
  <sheetData>
    <row r="1" spans="2:9" s="5" customFormat="1" ht="21" customHeight="1" x14ac:dyDescent="0.25"/>
    <row r="2" spans="2:9" ht="33.75" customHeight="1" x14ac:dyDescent="0.25">
      <c r="B2" s="3" t="s">
        <v>148</v>
      </c>
      <c r="I2" s="39" t="s">
        <v>154</v>
      </c>
    </row>
    <row r="3" spans="2:9" s="5" customFormat="1" ht="23.25" customHeight="1" x14ac:dyDescent="0.25">
      <c r="I3" s="4"/>
    </row>
    <row r="4" spans="2:9" ht="37.5" customHeight="1" x14ac:dyDescent="0.25">
      <c r="C4" s="34" t="s">
        <v>142</v>
      </c>
      <c r="D4" s="35" t="s">
        <v>143</v>
      </c>
      <c r="E4" s="34" t="s">
        <v>144</v>
      </c>
      <c r="F4" s="29" t="s">
        <v>145</v>
      </c>
      <c r="G4" s="35" t="s">
        <v>146</v>
      </c>
      <c r="H4" s="35" t="s">
        <v>147</v>
      </c>
      <c r="I4" s="35" t="s">
        <v>181</v>
      </c>
    </row>
    <row r="5" spans="2:9" ht="21" customHeight="1" x14ac:dyDescent="0.25">
      <c r="C5" s="16" t="s">
        <v>125</v>
      </c>
      <c r="D5" s="18" t="s">
        <v>21</v>
      </c>
      <c r="E5" s="18" t="s">
        <v>5</v>
      </c>
      <c r="F5" s="19" t="s">
        <v>20</v>
      </c>
      <c r="G5" s="18" t="s">
        <v>14</v>
      </c>
      <c r="H5" s="18" t="s">
        <v>18</v>
      </c>
      <c r="I5" s="18" t="s">
        <v>1</v>
      </c>
    </row>
    <row r="6" spans="2:9" ht="21" customHeight="1" x14ac:dyDescent="0.25">
      <c r="C6" s="16" t="s">
        <v>124</v>
      </c>
      <c r="D6" s="18" t="s">
        <v>6</v>
      </c>
      <c r="E6" s="18" t="s">
        <v>28</v>
      </c>
      <c r="F6" s="18" t="s">
        <v>4</v>
      </c>
      <c r="G6" s="18" t="s">
        <v>3</v>
      </c>
      <c r="H6" s="18" t="s">
        <v>1</v>
      </c>
      <c r="I6" s="18" t="s">
        <v>1</v>
      </c>
    </row>
    <row r="7" spans="2:9" ht="21" customHeight="1" x14ac:dyDescent="0.25">
      <c r="C7" s="16" t="s">
        <v>123</v>
      </c>
      <c r="D7" s="18" t="s">
        <v>6</v>
      </c>
      <c r="E7" s="18" t="s">
        <v>28</v>
      </c>
      <c r="F7" s="19" t="s">
        <v>4</v>
      </c>
      <c r="G7" s="18" t="s">
        <v>3</v>
      </c>
      <c r="H7" s="18" t="s">
        <v>2</v>
      </c>
      <c r="I7" s="18" t="s">
        <v>1</v>
      </c>
    </row>
    <row r="8" spans="2:9" ht="21" customHeight="1" x14ac:dyDescent="0.25">
      <c r="C8" s="16" t="s">
        <v>122</v>
      </c>
      <c r="D8" s="18" t="s">
        <v>42</v>
      </c>
      <c r="E8" s="18" t="s">
        <v>5</v>
      </c>
      <c r="F8" s="19" t="s">
        <v>4</v>
      </c>
      <c r="G8" s="18" t="s">
        <v>23</v>
      </c>
      <c r="H8" s="18" t="s">
        <v>1</v>
      </c>
      <c r="I8" s="18" t="s">
        <v>18</v>
      </c>
    </row>
    <row r="9" spans="2:9" ht="21" customHeight="1" x14ac:dyDescent="0.25">
      <c r="C9" s="16" t="s">
        <v>121</v>
      </c>
      <c r="D9" s="18" t="s">
        <v>11</v>
      </c>
      <c r="E9" s="18" t="s">
        <v>28</v>
      </c>
      <c r="F9" s="19" t="s">
        <v>4</v>
      </c>
      <c r="G9" s="18" t="s">
        <v>3</v>
      </c>
      <c r="H9" s="18" t="s">
        <v>8</v>
      </c>
      <c r="I9" s="18" t="s">
        <v>1</v>
      </c>
    </row>
    <row r="10" spans="2:9" ht="21" customHeight="1" x14ac:dyDescent="0.25">
      <c r="C10" s="16" t="s">
        <v>120</v>
      </c>
      <c r="D10" s="18" t="s">
        <v>6</v>
      </c>
      <c r="E10" s="18" t="s">
        <v>28</v>
      </c>
      <c r="F10" s="18" t="s">
        <v>10</v>
      </c>
      <c r="G10" s="18" t="s">
        <v>3</v>
      </c>
      <c r="H10" s="18" t="s">
        <v>13</v>
      </c>
      <c r="I10" s="18" t="s">
        <v>8</v>
      </c>
    </row>
    <row r="11" spans="2:9" ht="21" customHeight="1" x14ac:dyDescent="0.25">
      <c r="C11" s="16" t="s">
        <v>119</v>
      </c>
      <c r="D11" s="18" t="s">
        <v>11</v>
      </c>
      <c r="E11" s="18" t="s">
        <v>28</v>
      </c>
      <c r="F11" s="18" t="s">
        <v>10</v>
      </c>
      <c r="G11" s="18" t="s">
        <v>3</v>
      </c>
      <c r="H11" s="18" t="s">
        <v>26</v>
      </c>
      <c r="I11" s="18" t="s">
        <v>13</v>
      </c>
    </row>
    <row r="12" spans="2:9" ht="21" customHeight="1" x14ac:dyDescent="0.25">
      <c r="C12" s="16" t="s">
        <v>118</v>
      </c>
      <c r="D12" s="18" t="s">
        <v>42</v>
      </c>
      <c r="E12" s="18" t="s">
        <v>28</v>
      </c>
      <c r="F12" s="19" t="s">
        <v>20</v>
      </c>
      <c r="G12" s="18" t="s">
        <v>33</v>
      </c>
      <c r="H12" s="18" t="s">
        <v>8</v>
      </c>
      <c r="I12" s="18" t="s">
        <v>26</v>
      </c>
    </row>
    <row r="13" spans="2:9" ht="21" customHeight="1" x14ac:dyDescent="0.25">
      <c r="C13" s="16" t="s">
        <v>117</v>
      </c>
      <c r="D13" s="18" t="s">
        <v>11</v>
      </c>
      <c r="E13" s="18" t="s">
        <v>5</v>
      </c>
      <c r="F13" s="19" t="s">
        <v>20</v>
      </c>
      <c r="G13" s="18" t="s">
        <v>3</v>
      </c>
      <c r="H13" s="18" t="s">
        <v>13</v>
      </c>
      <c r="I13" s="18" t="s">
        <v>13</v>
      </c>
    </row>
    <row r="14" spans="2:9" ht="21" customHeight="1" x14ac:dyDescent="0.25">
      <c r="C14" s="16" t="s">
        <v>116</v>
      </c>
      <c r="D14" s="18" t="s">
        <v>21</v>
      </c>
      <c r="E14" s="18" t="s">
        <v>28</v>
      </c>
      <c r="F14" s="18" t="s">
        <v>4</v>
      </c>
      <c r="G14" s="18" t="s">
        <v>3</v>
      </c>
      <c r="H14" s="18" t="s">
        <v>8</v>
      </c>
      <c r="I14" s="18" t="s">
        <v>2</v>
      </c>
    </row>
    <row r="15" spans="2:9" ht="21" customHeight="1" x14ac:dyDescent="0.25">
      <c r="C15" s="16" t="s">
        <v>115</v>
      </c>
      <c r="D15" s="18" t="s">
        <v>6</v>
      </c>
      <c r="E15" s="18" t="s">
        <v>5</v>
      </c>
      <c r="F15" s="18" t="s">
        <v>4</v>
      </c>
      <c r="G15" s="18" t="s">
        <v>33</v>
      </c>
      <c r="H15" s="18" t="s">
        <v>8</v>
      </c>
      <c r="I15" s="18" t="s">
        <v>13</v>
      </c>
    </row>
    <row r="16" spans="2:9" ht="21" customHeight="1" x14ac:dyDescent="0.25">
      <c r="C16" s="16" t="s">
        <v>114</v>
      </c>
      <c r="D16" s="18" t="s">
        <v>16</v>
      </c>
      <c r="E16" s="18" t="s">
        <v>5</v>
      </c>
      <c r="F16" s="18" t="s">
        <v>34</v>
      </c>
      <c r="G16" s="18" t="s">
        <v>23</v>
      </c>
      <c r="H16" s="18" t="s">
        <v>8</v>
      </c>
      <c r="I16" s="18" t="s">
        <v>26</v>
      </c>
    </row>
    <row r="17" spans="3:9" ht="21" customHeight="1" x14ac:dyDescent="0.25">
      <c r="C17" s="16" t="s">
        <v>113</v>
      </c>
      <c r="D17" s="18" t="s">
        <v>11</v>
      </c>
      <c r="E17" s="18" t="s">
        <v>5</v>
      </c>
      <c r="F17" s="18" t="s">
        <v>10</v>
      </c>
      <c r="G17" s="18" t="s">
        <v>68</v>
      </c>
      <c r="H17" s="18" t="s">
        <v>8</v>
      </c>
      <c r="I17" s="18" t="s">
        <v>8</v>
      </c>
    </row>
    <row r="18" spans="3:9" ht="21" customHeight="1" x14ac:dyDescent="0.25">
      <c r="C18" s="16" t="s">
        <v>112</v>
      </c>
      <c r="D18" s="18" t="s">
        <v>11</v>
      </c>
      <c r="E18" s="18" t="s">
        <v>5</v>
      </c>
      <c r="F18" s="19" t="s">
        <v>4</v>
      </c>
      <c r="G18" s="18" t="s">
        <v>3</v>
      </c>
      <c r="H18" s="18" t="s">
        <v>8</v>
      </c>
      <c r="I18" s="18" t="s">
        <v>18</v>
      </c>
    </row>
    <row r="19" spans="3:9" ht="21" customHeight="1" x14ac:dyDescent="0.25">
      <c r="C19" s="16" t="s">
        <v>111</v>
      </c>
      <c r="D19" s="18" t="s">
        <v>11</v>
      </c>
      <c r="E19" s="18" t="s">
        <v>28</v>
      </c>
      <c r="F19" s="18" t="s">
        <v>10</v>
      </c>
      <c r="G19" s="18" t="s">
        <v>33</v>
      </c>
      <c r="H19" s="18" t="s">
        <v>26</v>
      </c>
      <c r="I19" s="18" t="s">
        <v>8</v>
      </c>
    </row>
    <row r="20" spans="3:9" ht="21" customHeight="1" x14ac:dyDescent="0.25">
      <c r="C20" s="16" t="s">
        <v>110</v>
      </c>
      <c r="D20" s="18" t="s">
        <v>24</v>
      </c>
      <c r="E20" s="18" t="s">
        <v>5</v>
      </c>
      <c r="F20" s="19" t="s">
        <v>4</v>
      </c>
      <c r="G20" s="18" t="s">
        <v>23</v>
      </c>
      <c r="H20" s="18" t="s">
        <v>26</v>
      </c>
      <c r="I20" s="18" t="s">
        <v>26</v>
      </c>
    </row>
    <row r="21" spans="3:9" ht="21" customHeight="1" x14ac:dyDescent="0.25">
      <c r="C21" s="16" t="s">
        <v>109</v>
      </c>
      <c r="D21" s="18" t="s">
        <v>24</v>
      </c>
      <c r="E21" s="18" t="s">
        <v>5</v>
      </c>
      <c r="F21" s="19" t="s">
        <v>34</v>
      </c>
      <c r="G21" s="18" t="s">
        <v>68</v>
      </c>
      <c r="H21" s="18" t="s">
        <v>18</v>
      </c>
      <c r="I21" s="18" t="s">
        <v>1</v>
      </c>
    </row>
    <row r="22" spans="3:9" ht="21" customHeight="1" x14ac:dyDescent="0.25">
      <c r="C22" s="16" t="s">
        <v>108</v>
      </c>
      <c r="D22" s="18" t="s">
        <v>21</v>
      </c>
      <c r="E22" s="18" t="s">
        <v>5</v>
      </c>
      <c r="F22" s="18" t="s">
        <v>20</v>
      </c>
      <c r="G22" s="18" t="s">
        <v>3</v>
      </c>
      <c r="H22" s="18" t="s">
        <v>1</v>
      </c>
      <c r="I22" s="18" t="s">
        <v>18</v>
      </c>
    </row>
    <row r="23" spans="3:9" ht="21" customHeight="1" x14ac:dyDescent="0.25">
      <c r="C23" s="16" t="s">
        <v>107</v>
      </c>
      <c r="D23" s="18" t="s">
        <v>11</v>
      </c>
      <c r="E23" s="18" t="s">
        <v>5</v>
      </c>
      <c r="F23" s="18" t="s">
        <v>20</v>
      </c>
      <c r="G23" s="18" t="s">
        <v>3</v>
      </c>
      <c r="H23" s="18" t="s">
        <v>8</v>
      </c>
      <c r="I23" s="18" t="s">
        <v>8</v>
      </c>
    </row>
    <row r="24" spans="3:9" ht="21" customHeight="1" x14ac:dyDescent="0.25">
      <c r="C24" s="16" t="s">
        <v>106</v>
      </c>
      <c r="D24" s="18" t="s">
        <v>6</v>
      </c>
      <c r="E24" s="18" t="s">
        <v>28</v>
      </c>
      <c r="F24" s="19" t="s">
        <v>27</v>
      </c>
      <c r="G24" s="18" t="s">
        <v>3</v>
      </c>
      <c r="H24" s="18" t="s">
        <v>2</v>
      </c>
      <c r="I24" s="18" t="s">
        <v>18</v>
      </c>
    </row>
    <row r="25" spans="3:9" ht="21" customHeight="1" x14ac:dyDescent="0.25">
      <c r="C25" s="16" t="s">
        <v>105</v>
      </c>
      <c r="D25" s="18" t="s">
        <v>6</v>
      </c>
      <c r="E25" s="18" t="s">
        <v>28</v>
      </c>
      <c r="F25" s="19" t="s">
        <v>27</v>
      </c>
      <c r="G25" s="18" t="s">
        <v>3</v>
      </c>
      <c r="H25" s="18" t="s">
        <v>9</v>
      </c>
      <c r="I25" s="18" t="s">
        <v>9</v>
      </c>
    </row>
    <row r="26" spans="3:9" ht="21" customHeight="1" x14ac:dyDescent="0.25">
      <c r="C26" s="16" t="s">
        <v>104</v>
      </c>
      <c r="D26" s="18" t="s">
        <v>16</v>
      </c>
      <c r="E26" s="18" t="s">
        <v>5</v>
      </c>
      <c r="F26" s="19" t="s">
        <v>27</v>
      </c>
      <c r="G26" s="18" t="s">
        <v>68</v>
      </c>
      <c r="H26" s="18" t="s">
        <v>13</v>
      </c>
      <c r="I26" s="18" t="s">
        <v>8</v>
      </c>
    </row>
    <row r="27" spans="3:9" ht="21" customHeight="1" x14ac:dyDescent="0.25">
      <c r="C27" s="16" t="s">
        <v>103</v>
      </c>
      <c r="D27" s="18" t="s">
        <v>21</v>
      </c>
      <c r="E27" s="18" t="s">
        <v>28</v>
      </c>
      <c r="F27" s="19" t="s">
        <v>4</v>
      </c>
      <c r="G27" s="18" t="s">
        <v>14</v>
      </c>
      <c r="H27" s="18" t="s">
        <v>2</v>
      </c>
      <c r="I27" s="18" t="s">
        <v>1</v>
      </c>
    </row>
    <row r="28" spans="3:9" ht="21" customHeight="1" x14ac:dyDescent="0.25">
      <c r="C28" s="16" t="s">
        <v>102</v>
      </c>
      <c r="D28" s="18" t="s">
        <v>6</v>
      </c>
      <c r="E28" s="18" t="s">
        <v>5</v>
      </c>
      <c r="F28" s="18" t="s">
        <v>34</v>
      </c>
      <c r="G28" s="18" t="s">
        <v>3</v>
      </c>
      <c r="H28" s="18" t="s">
        <v>9</v>
      </c>
      <c r="I28" s="18" t="s">
        <v>26</v>
      </c>
    </row>
    <row r="29" spans="3:9" ht="21" customHeight="1" x14ac:dyDescent="0.25">
      <c r="C29" s="16" t="s">
        <v>101</v>
      </c>
      <c r="D29" s="18" t="s">
        <v>16</v>
      </c>
      <c r="E29" s="18" t="s">
        <v>5</v>
      </c>
      <c r="F29" s="19" t="s">
        <v>10</v>
      </c>
      <c r="G29" s="18" t="s">
        <v>3</v>
      </c>
      <c r="H29" s="18" t="s">
        <v>18</v>
      </c>
      <c r="I29" s="18" t="s">
        <v>1</v>
      </c>
    </row>
    <row r="30" spans="3:9" ht="21" customHeight="1" x14ac:dyDescent="0.25">
      <c r="C30" s="16" t="s">
        <v>100</v>
      </c>
      <c r="D30" s="18" t="s">
        <v>42</v>
      </c>
      <c r="E30" s="18" t="s">
        <v>5</v>
      </c>
      <c r="F30" s="19" t="s">
        <v>10</v>
      </c>
      <c r="G30" s="18" t="s">
        <v>23</v>
      </c>
      <c r="H30" s="18" t="s">
        <v>1</v>
      </c>
      <c r="I30" s="18" t="s">
        <v>18</v>
      </c>
    </row>
    <row r="31" spans="3:9" ht="21" customHeight="1" x14ac:dyDescent="0.25">
      <c r="C31" s="16" t="s">
        <v>99</v>
      </c>
      <c r="D31" s="18" t="s">
        <v>11</v>
      </c>
      <c r="E31" s="18" t="s">
        <v>28</v>
      </c>
      <c r="F31" s="18" t="s">
        <v>4</v>
      </c>
      <c r="G31" s="18" t="s">
        <v>3</v>
      </c>
      <c r="H31" s="18" t="s">
        <v>8</v>
      </c>
      <c r="I31" s="18" t="s">
        <v>2</v>
      </c>
    </row>
    <row r="32" spans="3:9" ht="21" customHeight="1" x14ac:dyDescent="0.25">
      <c r="C32" s="16" t="s">
        <v>98</v>
      </c>
      <c r="D32" s="18" t="s">
        <v>11</v>
      </c>
      <c r="E32" s="18" t="s">
        <v>5</v>
      </c>
      <c r="F32" s="19" t="s">
        <v>4</v>
      </c>
      <c r="G32" s="18" t="s">
        <v>3</v>
      </c>
      <c r="H32" s="18" t="s">
        <v>1</v>
      </c>
      <c r="I32" s="18" t="s">
        <v>18</v>
      </c>
    </row>
    <row r="33" spans="3:9" ht="21" customHeight="1" x14ac:dyDescent="0.25">
      <c r="C33" s="16" t="s">
        <v>97</v>
      </c>
      <c r="D33" s="18" t="s">
        <v>21</v>
      </c>
      <c r="E33" s="18" t="s">
        <v>28</v>
      </c>
      <c r="F33" s="18" t="s">
        <v>10</v>
      </c>
      <c r="G33" s="18" t="s">
        <v>14</v>
      </c>
      <c r="H33" s="18" t="s">
        <v>26</v>
      </c>
      <c r="I33" s="18" t="s">
        <v>8</v>
      </c>
    </row>
    <row r="34" spans="3:9" ht="21" customHeight="1" x14ac:dyDescent="0.25">
      <c r="C34" s="16" t="s">
        <v>96</v>
      </c>
      <c r="D34" s="18" t="s">
        <v>42</v>
      </c>
      <c r="E34" s="18" t="s">
        <v>28</v>
      </c>
      <c r="F34" s="18" t="s">
        <v>34</v>
      </c>
      <c r="G34" s="18" t="s">
        <v>3</v>
      </c>
      <c r="H34" s="18" t="s">
        <v>2</v>
      </c>
      <c r="I34" s="18" t="s">
        <v>8</v>
      </c>
    </row>
    <row r="35" spans="3:9" ht="21" customHeight="1" x14ac:dyDescent="0.25">
      <c r="C35" s="16" t="s">
        <v>95</v>
      </c>
      <c r="D35" s="18" t="s">
        <v>42</v>
      </c>
      <c r="E35" s="18" t="s">
        <v>28</v>
      </c>
      <c r="F35" s="18" t="s">
        <v>34</v>
      </c>
      <c r="G35" s="18" t="s">
        <v>3</v>
      </c>
      <c r="H35" s="18" t="s">
        <v>18</v>
      </c>
      <c r="I35" s="18" t="s">
        <v>1</v>
      </c>
    </row>
    <row r="36" spans="3:9" ht="21" customHeight="1" x14ac:dyDescent="0.25">
      <c r="C36" s="16" t="s">
        <v>94</v>
      </c>
      <c r="D36" s="18" t="s">
        <v>11</v>
      </c>
      <c r="E36" s="18" t="s">
        <v>28</v>
      </c>
      <c r="F36" s="19" t="s">
        <v>10</v>
      </c>
      <c r="G36" s="18" t="s">
        <v>3</v>
      </c>
      <c r="H36" s="18" t="s">
        <v>26</v>
      </c>
      <c r="I36" s="18" t="s">
        <v>13</v>
      </c>
    </row>
    <row r="37" spans="3:9" ht="21" customHeight="1" x14ac:dyDescent="0.25">
      <c r="C37" s="16" t="s">
        <v>93</v>
      </c>
      <c r="D37" s="18" t="s">
        <v>24</v>
      </c>
      <c r="E37" s="18" t="s">
        <v>5</v>
      </c>
      <c r="F37" s="19" t="s">
        <v>4</v>
      </c>
      <c r="G37" s="18" t="s">
        <v>3</v>
      </c>
      <c r="H37" s="18" t="s">
        <v>18</v>
      </c>
      <c r="I37" s="18" t="s">
        <v>18</v>
      </c>
    </row>
    <row r="38" spans="3:9" ht="21" customHeight="1" x14ac:dyDescent="0.25">
      <c r="C38" s="16" t="s">
        <v>92</v>
      </c>
      <c r="D38" s="18" t="s">
        <v>6</v>
      </c>
      <c r="E38" s="18" t="s">
        <v>28</v>
      </c>
      <c r="F38" s="19" t="s">
        <v>4</v>
      </c>
      <c r="G38" s="18" t="s">
        <v>3</v>
      </c>
      <c r="H38" s="18" t="s">
        <v>2</v>
      </c>
      <c r="I38" s="18" t="s">
        <v>1</v>
      </c>
    </row>
    <row r="39" spans="3:9" ht="21" customHeight="1" x14ac:dyDescent="0.25">
      <c r="C39" s="16" t="s">
        <v>91</v>
      </c>
      <c r="D39" s="18" t="s">
        <v>21</v>
      </c>
      <c r="E39" s="18" t="s">
        <v>28</v>
      </c>
      <c r="F39" s="18" t="s">
        <v>4</v>
      </c>
      <c r="G39" s="18" t="s">
        <v>14</v>
      </c>
      <c r="H39" s="18" t="s">
        <v>18</v>
      </c>
      <c r="I39" s="18" t="s">
        <v>18</v>
      </c>
    </row>
    <row r="40" spans="3:9" ht="21" customHeight="1" x14ac:dyDescent="0.25">
      <c r="C40" s="16" t="s">
        <v>90</v>
      </c>
      <c r="D40" s="18" t="s">
        <v>21</v>
      </c>
      <c r="E40" s="18" t="s">
        <v>5</v>
      </c>
      <c r="F40" s="18" t="s">
        <v>4</v>
      </c>
      <c r="G40" s="18" t="s">
        <v>14</v>
      </c>
      <c r="H40" s="18" t="s">
        <v>1</v>
      </c>
      <c r="I40" s="18" t="s">
        <v>18</v>
      </c>
    </row>
    <row r="41" spans="3:9" ht="21" customHeight="1" x14ac:dyDescent="0.25">
      <c r="C41" s="16" t="s">
        <v>89</v>
      </c>
      <c r="D41" s="18" t="s">
        <v>6</v>
      </c>
      <c r="E41" s="18" t="s">
        <v>28</v>
      </c>
      <c r="F41" s="18" t="s">
        <v>34</v>
      </c>
      <c r="G41" s="18" t="s">
        <v>3</v>
      </c>
      <c r="H41" s="18" t="s">
        <v>2</v>
      </c>
      <c r="I41" s="18" t="s">
        <v>8</v>
      </c>
    </row>
    <row r="42" spans="3:9" ht="21" customHeight="1" x14ac:dyDescent="0.25">
      <c r="C42" s="16" t="s">
        <v>88</v>
      </c>
      <c r="D42" s="18" t="s">
        <v>11</v>
      </c>
      <c r="E42" s="18" t="s">
        <v>28</v>
      </c>
      <c r="F42" s="19" t="s">
        <v>4</v>
      </c>
      <c r="G42" s="18" t="s">
        <v>14</v>
      </c>
      <c r="H42" s="18" t="s">
        <v>1</v>
      </c>
      <c r="I42" s="18" t="s">
        <v>18</v>
      </c>
    </row>
    <row r="43" spans="3:9" ht="21" customHeight="1" x14ac:dyDescent="0.25">
      <c r="C43" s="16" t="s">
        <v>87</v>
      </c>
      <c r="D43" s="18" t="s">
        <v>24</v>
      </c>
      <c r="E43" s="18" t="s">
        <v>5</v>
      </c>
      <c r="F43" s="19" t="s">
        <v>4</v>
      </c>
      <c r="G43" s="18" t="s">
        <v>14</v>
      </c>
      <c r="H43" s="18" t="s">
        <v>8</v>
      </c>
      <c r="I43" s="18" t="s">
        <v>2</v>
      </c>
    </row>
    <row r="44" spans="3:9" ht="21" customHeight="1" x14ac:dyDescent="0.25">
      <c r="C44" s="16" t="s">
        <v>86</v>
      </c>
      <c r="D44" s="18" t="s">
        <v>6</v>
      </c>
      <c r="E44" s="18" t="s">
        <v>5</v>
      </c>
      <c r="F44" s="19" t="s">
        <v>20</v>
      </c>
      <c r="G44" s="18" t="s">
        <v>3</v>
      </c>
      <c r="H44" s="18" t="s">
        <v>1</v>
      </c>
      <c r="I44" s="18" t="s">
        <v>1</v>
      </c>
    </row>
    <row r="45" spans="3:9" ht="21" customHeight="1" x14ac:dyDescent="0.25">
      <c r="C45" s="16" t="s">
        <v>85</v>
      </c>
      <c r="D45" s="18" t="s">
        <v>11</v>
      </c>
      <c r="E45" s="18" t="s">
        <v>5</v>
      </c>
      <c r="F45" s="19" t="s">
        <v>4</v>
      </c>
      <c r="G45" s="18" t="s">
        <v>14</v>
      </c>
      <c r="H45" s="18" t="s">
        <v>1</v>
      </c>
      <c r="I45" s="18" t="s">
        <v>1</v>
      </c>
    </row>
    <row r="46" spans="3:9" ht="21" customHeight="1" x14ac:dyDescent="0.25">
      <c r="C46" s="16" t="s">
        <v>84</v>
      </c>
      <c r="D46" s="18" t="s">
        <v>16</v>
      </c>
      <c r="E46" s="18" t="s">
        <v>5</v>
      </c>
      <c r="F46" s="18" t="s">
        <v>20</v>
      </c>
      <c r="G46" s="18" t="s">
        <v>68</v>
      </c>
      <c r="H46" s="18" t="s">
        <v>1</v>
      </c>
      <c r="I46" s="18" t="s">
        <v>2</v>
      </c>
    </row>
    <row r="47" spans="3:9" ht="21" customHeight="1" x14ac:dyDescent="0.25">
      <c r="C47" s="16" t="s">
        <v>83</v>
      </c>
      <c r="D47" s="18" t="s">
        <v>11</v>
      </c>
      <c r="E47" s="18" t="s">
        <v>5</v>
      </c>
      <c r="F47" s="18" t="s">
        <v>10</v>
      </c>
      <c r="G47" s="18" t="s">
        <v>23</v>
      </c>
      <c r="H47" s="18" t="s">
        <v>1</v>
      </c>
      <c r="I47" s="18" t="s">
        <v>1</v>
      </c>
    </row>
    <row r="48" spans="3:9" ht="21" customHeight="1" x14ac:dyDescent="0.25">
      <c r="C48" s="16" t="s">
        <v>82</v>
      </c>
      <c r="D48" s="18" t="s">
        <v>6</v>
      </c>
      <c r="E48" s="18" t="s">
        <v>5</v>
      </c>
      <c r="F48" s="19" t="s">
        <v>4</v>
      </c>
      <c r="G48" s="18" t="s">
        <v>14</v>
      </c>
      <c r="H48" s="18" t="s">
        <v>8</v>
      </c>
      <c r="I48" s="18" t="s">
        <v>26</v>
      </c>
    </row>
    <row r="49" spans="3:9" ht="21" customHeight="1" x14ac:dyDescent="0.25">
      <c r="C49" s="16" t="s">
        <v>81</v>
      </c>
      <c r="D49" s="18" t="s">
        <v>6</v>
      </c>
      <c r="E49" s="18" t="s">
        <v>5</v>
      </c>
      <c r="F49" s="19" t="s">
        <v>34</v>
      </c>
      <c r="G49" s="18" t="s">
        <v>14</v>
      </c>
      <c r="H49" s="18" t="s">
        <v>26</v>
      </c>
      <c r="I49" s="18" t="s">
        <v>13</v>
      </c>
    </row>
    <row r="50" spans="3:9" ht="21" customHeight="1" x14ac:dyDescent="0.25">
      <c r="C50" s="16" t="s">
        <v>80</v>
      </c>
      <c r="D50" s="18" t="s">
        <v>6</v>
      </c>
      <c r="E50" s="18" t="s">
        <v>28</v>
      </c>
      <c r="F50" s="19" t="s">
        <v>4</v>
      </c>
      <c r="G50" s="18" t="s">
        <v>14</v>
      </c>
      <c r="H50" s="18" t="s">
        <v>8</v>
      </c>
      <c r="I50" s="18" t="s">
        <v>2</v>
      </c>
    </row>
    <row r="51" spans="3:9" ht="21" customHeight="1" x14ac:dyDescent="0.25">
      <c r="C51" s="16" t="s">
        <v>79</v>
      </c>
      <c r="D51" s="18" t="s">
        <v>21</v>
      </c>
      <c r="E51" s="18" t="s">
        <v>28</v>
      </c>
      <c r="F51" s="19" t="s">
        <v>10</v>
      </c>
      <c r="G51" s="18" t="s">
        <v>3</v>
      </c>
      <c r="H51" s="18" t="s">
        <v>2</v>
      </c>
      <c r="I51" s="18" t="s">
        <v>1</v>
      </c>
    </row>
    <row r="52" spans="3:9" ht="21" customHeight="1" x14ac:dyDescent="0.25">
      <c r="C52" s="16" t="s">
        <v>78</v>
      </c>
      <c r="D52" s="18" t="s">
        <v>11</v>
      </c>
      <c r="E52" s="18" t="s">
        <v>28</v>
      </c>
      <c r="F52" s="18" t="s">
        <v>4</v>
      </c>
      <c r="G52" s="18" t="s">
        <v>3</v>
      </c>
      <c r="H52" s="18" t="s">
        <v>8</v>
      </c>
      <c r="I52" s="18" t="s">
        <v>1</v>
      </c>
    </row>
    <row r="53" spans="3:9" ht="21" customHeight="1" x14ac:dyDescent="0.25">
      <c r="C53" s="16" t="s">
        <v>77</v>
      </c>
      <c r="D53" s="18" t="s">
        <v>24</v>
      </c>
      <c r="E53" s="18" t="s">
        <v>28</v>
      </c>
      <c r="F53" s="19" t="s">
        <v>10</v>
      </c>
      <c r="G53" s="18" t="s">
        <v>68</v>
      </c>
      <c r="H53" s="18" t="s">
        <v>13</v>
      </c>
      <c r="I53" s="18" t="s">
        <v>8</v>
      </c>
    </row>
    <row r="54" spans="3:9" ht="21" customHeight="1" x14ac:dyDescent="0.25">
      <c r="C54" s="16" t="s">
        <v>76</v>
      </c>
      <c r="D54" s="18" t="s">
        <v>24</v>
      </c>
      <c r="E54" s="18" t="s">
        <v>5</v>
      </c>
      <c r="F54" s="18" t="s">
        <v>10</v>
      </c>
      <c r="G54" s="18" t="s">
        <v>68</v>
      </c>
      <c r="H54" s="18" t="s">
        <v>18</v>
      </c>
      <c r="I54" s="18" t="s">
        <v>2</v>
      </c>
    </row>
    <row r="55" spans="3:9" ht="21" customHeight="1" x14ac:dyDescent="0.25">
      <c r="C55" s="16" t="s">
        <v>75</v>
      </c>
      <c r="D55" s="18" t="s">
        <v>6</v>
      </c>
      <c r="E55" s="18" t="s">
        <v>5</v>
      </c>
      <c r="F55" s="19" t="s">
        <v>4</v>
      </c>
      <c r="G55" s="18" t="s">
        <v>14</v>
      </c>
      <c r="H55" s="18" t="s">
        <v>8</v>
      </c>
      <c r="I55" s="18" t="s">
        <v>13</v>
      </c>
    </row>
    <row r="56" spans="3:9" ht="21" customHeight="1" x14ac:dyDescent="0.25">
      <c r="C56" s="16" t="s">
        <v>74</v>
      </c>
      <c r="D56" s="18" t="s">
        <v>16</v>
      </c>
      <c r="E56" s="18" t="s">
        <v>5</v>
      </c>
      <c r="F56" s="19" t="s">
        <v>20</v>
      </c>
      <c r="G56" s="18" t="s">
        <v>14</v>
      </c>
      <c r="H56" s="18" t="s">
        <v>1</v>
      </c>
      <c r="I56" s="18" t="s">
        <v>2</v>
      </c>
    </row>
    <row r="57" spans="3:9" ht="21" customHeight="1" x14ac:dyDescent="0.25">
      <c r="C57" s="16" t="s">
        <v>73</v>
      </c>
      <c r="D57" s="18" t="s">
        <v>24</v>
      </c>
      <c r="E57" s="18" t="s">
        <v>28</v>
      </c>
      <c r="F57" s="19" t="s">
        <v>27</v>
      </c>
      <c r="G57" s="18" t="s">
        <v>14</v>
      </c>
      <c r="H57" s="18" t="s">
        <v>18</v>
      </c>
      <c r="I57" s="18" t="s">
        <v>1</v>
      </c>
    </row>
    <row r="58" spans="3:9" ht="21" customHeight="1" x14ac:dyDescent="0.25">
      <c r="C58" s="16" t="s">
        <v>72</v>
      </c>
      <c r="D58" s="18" t="s">
        <v>6</v>
      </c>
      <c r="E58" s="18" t="s">
        <v>5</v>
      </c>
      <c r="F58" s="19" t="s">
        <v>27</v>
      </c>
      <c r="G58" s="18" t="s">
        <v>3</v>
      </c>
      <c r="H58" s="18" t="s">
        <v>8</v>
      </c>
      <c r="I58" s="18" t="s">
        <v>13</v>
      </c>
    </row>
    <row r="59" spans="3:9" ht="21" customHeight="1" x14ac:dyDescent="0.25">
      <c r="C59" s="16" t="s">
        <v>71</v>
      </c>
      <c r="D59" s="18" t="s">
        <v>42</v>
      </c>
      <c r="E59" s="18" t="s">
        <v>28</v>
      </c>
      <c r="F59" s="19" t="s">
        <v>4</v>
      </c>
      <c r="G59" s="18" t="s">
        <v>14</v>
      </c>
      <c r="H59" s="18" t="s">
        <v>1</v>
      </c>
      <c r="I59" s="18" t="s">
        <v>1</v>
      </c>
    </row>
    <row r="60" spans="3:9" ht="21" customHeight="1" x14ac:dyDescent="0.25">
      <c r="C60" s="16" t="s">
        <v>70</v>
      </c>
      <c r="D60" s="18" t="s">
        <v>11</v>
      </c>
      <c r="E60" s="18" t="s">
        <v>28</v>
      </c>
      <c r="F60" s="19" t="s">
        <v>10</v>
      </c>
      <c r="G60" s="18" t="s">
        <v>3</v>
      </c>
      <c r="H60" s="18" t="s">
        <v>1</v>
      </c>
      <c r="I60" s="18" t="s">
        <v>1</v>
      </c>
    </row>
    <row r="61" spans="3:9" ht="21" customHeight="1" x14ac:dyDescent="0.25">
      <c r="C61" s="16" t="s">
        <v>69</v>
      </c>
      <c r="D61" s="18" t="s">
        <v>42</v>
      </c>
      <c r="E61" s="18" t="s">
        <v>28</v>
      </c>
      <c r="F61" s="18" t="s">
        <v>4</v>
      </c>
      <c r="G61" s="18" t="s">
        <v>68</v>
      </c>
      <c r="H61" s="18" t="s">
        <v>1</v>
      </c>
      <c r="I61" s="18" t="s">
        <v>8</v>
      </c>
    </row>
    <row r="62" spans="3:9" ht="21" customHeight="1" x14ac:dyDescent="0.25">
      <c r="C62" s="16" t="s">
        <v>67</v>
      </c>
      <c r="D62" s="18" t="s">
        <v>24</v>
      </c>
      <c r="E62" s="18" t="s">
        <v>5</v>
      </c>
      <c r="F62" s="19" t="s">
        <v>27</v>
      </c>
      <c r="G62" s="18" t="s">
        <v>33</v>
      </c>
      <c r="H62" s="18" t="s">
        <v>18</v>
      </c>
      <c r="I62" s="18" t="s">
        <v>8</v>
      </c>
    </row>
    <row r="63" spans="3:9" ht="21" customHeight="1" x14ac:dyDescent="0.25">
      <c r="C63" s="16" t="s">
        <v>66</v>
      </c>
      <c r="D63" s="18" t="s">
        <v>42</v>
      </c>
      <c r="E63" s="18" t="s">
        <v>5</v>
      </c>
      <c r="F63" s="18" t="s">
        <v>4</v>
      </c>
      <c r="G63" s="18" t="s">
        <v>23</v>
      </c>
      <c r="H63" s="18" t="s">
        <v>8</v>
      </c>
      <c r="I63" s="18" t="s">
        <v>18</v>
      </c>
    </row>
    <row r="64" spans="3:9" ht="21" customHeight="1" x14ac:dyDescent="0.25">
      <c r="C64" s="16" t="s">
        <v>65</v>
      </c>
      <c r="D64" s="18" t="s">
        <v>11</v>
      </c>
      <c r="E64" s="18" t="s">
        <v>5</v>
      </c>
      <c r="F64" s="19" t="s">
        <v>4</v>
      </c>
      <c r="G64" s="18" t="s">
        <v>3</v>
      </c>
      <c r="H64" s="18" t="s">
        <v>18</v>
      </c>
      <c r="I64" s="18" t="s">
        <v>2</v>
      </c>
    </row>
    <row r="65" spans="3:9" ht="21" customHeight="1" x14ac:dyDescent="0.25">
      <c r="C65" s="16" t="s">
        <v>64</v>
      </c>
      <c r="D65" s="18" t="s">
        <v>16</v>
      </c>
      <c r="E65" s="18" t="s">
        <v>5</v>
      </c>
      <c r="F65" s="19" t="s">
        <v>4</v>
      </c>
      <c r="G65" s="18" t="s">
        <v>14</v>
      </c>
      <c r="H65" s="18" t="s">
        <v>1</v>
      </c>
      <c r="I65" s="18" t="s">
        <v>18</v>
      </c>
    </row>
    <row r="66" spans="3:9" ht="21" customHeight="1" x14ac:dyDescent="0.25">
      <c r="C66" s="16" t="s">
        <v>63</v>
      </c>
      <c r="D66" s="18" t="s">
        <v>21</v>
      </c>
      <c r="E66" s="18" t="s">
        <v>28</v>
      </c>
      <c r="F66" s="19" t="s">
        <v>20</v>
      </c>
      <c r="G66" s="18" t="s">
        <v>14</v>
      </c>
      <c r="H66" s="18" t="s">
        <v>26</v>
      </c>
      <c r="I66" s="18" t="s">
        <v>8</v>
      </c>
    </row>
    <row r="67" spans="3:9" ht="21" customHeight="1" x14ac:dyDescent="0.25">
      <c r="C67" s="16" t="s">
        <v>62</v>
      </c>
      <c r="D67" s="18" t="s">
        <v>11</v>
      </c>
      <c r="E67" s="18" t="s">
        <v>5</v>
      </c>
      <c r="F67" s="19" t="s">
        <v>27</v>
      </c>
      <c r="G67" s="18" t="s">
        <v>3</v>
      </c>
      <c r="H67" s="18" t="s">
        <v>18</v>
      </c>
      <c r="I67" s="18" t="s">
        <v>1</v>
      </c>
    </row>
    <row r="68" spans="3:9" ht="21" customHeight="1" x14ac:dyDescent="0.25">
      <c r="C68" s="16" t="s">
        <v>61</v>
      </c>
      <c r="D68" s="18" t="s">
        <v>6</v>
      </c>
      <c r="E68" s="18" t="s">
        <v>28</v>
      </c>
      <c r="F68" s="19" t="s">
        <v>10</v>
      </c>
      <c r="G68" s="18" t="s">
        <v>3</v>
      </c>
      <c r="H68" s="18" t="s">
        <v>13</v>
      </c>
      <c r="I68" s="18" t="s">
        <v>26</v>
      </c>
    </row>
    <row r="69" spans="3:9" ht="21" customHeight="1" x14ac:dyDescent="0.25">
      <c r="C69" s="16" t="s">
        <v>60</v>
      </c>
      <c r="D69" s="18" t="s">
        <v>21</v>
      </c>
      <c r="E69" s="18" t="s">
        <v>28</v>
      </c>
      <c r="F69" s="18" t="s">
        <v>4</v>
      </c>
      <c r="G69" s="18" t="s">
        <v>3</v>
      </c>
      <c r="H69" s="18" t="s">
        <v>2</v>
      </c>
      <c r="I69" s="18" t="s">
        <v>1</v>
      </c>
    </row>
    <row r="70" spans="3:9" ht="21" customHeight="1" x14ac:dyDescent="0.25">
      <c r="C70" s="16" t="s">
        <v>59</v>
      </c>
      <c r="D70" s="18" t="s">
        <v>42</v>
      </c>
      <c r="E70" s="18" t="s">
        <v>28</v>
      </c>
      <c r="F70" s="19" t="s">
        <v>27</v>
      </c>
      <c r="G70" s="18" t="s">
        <v>23</v>
      </c>
      <c r="H70" s="18" t="s">
        <v>18</v>
      </c>
      <c r="I70" s="18" t="s">
        <v>8</v>
      </c>
    </row>
    <row r="71" spans="3:9" ht="21" customHeight="1" x14ac:dyDescent="0.25">
      <c r="C71" s="16" t="s">
        <v>58</v>
      </c>
      <c r="D71" s="18" t="s">
        <v>21</v>
      </c>
      <c r="E71" s="18" t="s">
        <v>28</v>
      </c>
      <c r="F71" s="18" t="s">
        <v>4</v>
      </c>
      <c r="G71" s="18" t="s">
        <v>14</v>
      </c>
      <c r="H71" s="18" t="s">
        <v>8</v>
      </c>
      <c r="I71" s="18" t="s">
        <v>2</v>
      </c>
    </row>
    <row r="72" spans="3:9" ht="21" customHeight="1" x14ac:dyDescent="0.25">
      <c r="C72" s="16" t="s">
        <v>57</v>
      </c>
      <c r="D72" s="18" t="s">
        <v>6</v>
      </c>
      <c r="E72" s="18" t="s">
        <v>5</v>
      </c>
      <c r="F72" s="19" t="s">
        <v>4</v>
      </c>
      <c r="G72" s="18" t="s">
        <v>3</v>
      </c>
      <c r="H72" s="18" t="s">
        <v>8</v>
      </c>
      <c r="I72" s="18" t="s">
        <v>18</v>
      </c>
    </row>
    <row r="73" spans="3:9" ht="21" customHeight="1" x14ac:dyDescent="0.25">
      <c r="C73" s="16" t="s">
        <v>56</v>
      </c>
      <c r="D73" s="18" t="s">
        <v>21</v>
      </c>
      <c r="E73" s="18" t="s">
        <v>28</v>
      </c>
      <c r="F73" s="19" t="s">
        <v>4</v>
      </c>
      <c r="G73" s="18" t="s">
        <v>3</v>
      </c>
      <c r="H73" s="18" t="s">
        <v>18</v>
      </c>
      <c r="I73" s="18" t="s">
        <v>1</v>
      </c>
    </row>
    <row r="74" spans="3:9" ht="21" customHeight="1" x14ac:dyDescent="0.25">
      <c r="C74" s="16" t="s">
        <v>55</v>
      </c>
      <c r="D74" s="18" t="s">
        <v>11</v>
      </c>
      <c r="E74" s="18" t="s">
        <v>28</v>
      </c>
      <c r="F74" s="19" t="s">
        <v>20</v>
      </c>
      <c r="G74" s="18" t="s">
        <v>23</v>
      </c>
      <c r="H74" s="18" t="s">
        <v>2</v>
      </c>
      <c r="I74" s="18" t="s">
        <v>8</v>
      </c>
    </row>
    <row r="75" spans="3:9" ht="21" customHeight="1" x14ac:dyDescent="0.25">
      <c r="C75" s="16" t="s">
        <v>54</v>
      </c>
      <c r="D75" s="18" t="s">
        <v>6</v>
      </c>
      <c r="E75" s="18" t="s">
        <v>5</v>
      </c>
      <c r="F75" s="19" t="s">
        <v>34</v>
      </c>
      <c r="G75" s="18" t="s">
        <v>3</v>
      </c>
      <c r="H75" s="18" t="s">
        <v>26</v>
      </c>
      <c r="I75" s="18" t="s">
        <v>8</v>
      </c>
    </row>
    <row r="76" spans="3:9" ht="21" customHeight="1" x14ac:dyDescent="0.25">
      <c r="C76" s="16" t="s">
        <v>53</v>
      </c>
      <c r="D76" s="18" t="s">
        <v>21</v>
      </c>
      <c r="E76" s="18" t="s">
        <v>28</v>
      </c>
      <c r="F76" s="19" t="s">
        <v>4</v>
      </c>
      <c r="G76" s="18" t="s">
        <v>14</v>
      </c>
      <c r="H76" s="18" t="s">
        <v>8</v>
      </c>
      <c r="I76" s="18" t="s">
        <v>13</v>
      </c>
    </row>
    <row r="77" spans="3:9" ht="21" customHeight="1" x14ac:dyDescent="0.25">
      <c r="C77" s="16" t="s">
        <v>52</v>
      </c>
      <c r="D77" s="18" t="s">
        <v>11</v>
      </c>
      <c r="E77" s="18" t="s">
        <v>28</v>
      </c>
      <c r="F77" s="19" t="s">
        <v>34</v>
      </c>
      <c r="G77" s="18" t="s">
        <v>14</v>
      </c>
      <c r="H77" s="18" t="s">
        <v>9</v>
      </c>
      <c r="I77" s="18" t="s">
        <v>13</v>
      </c>
    </row>
    <row r="78" spans="3:9" ht="21" customHeight="1" x14ac:dyDescent="0.25">
      <c r="C78" s="16" t="s">
        <v>51</v>
      </c>
      <c r="D78" s="18" t="s">
        <v>11</v>
      </c>
      <c r="E78" s="18" t="s">
        <v>28</v>
      </c>
      <c r="F78" s="19" t="s">
        <v>4</v>
      </c>
      <c r="G78" s="18" t="s">
        <v>3</v>
      </c>
      <c r="H78" s="18" t="s">
        <v>8</v>
      </c>
      <c r="I78" s="18" t="s">
        <v>1</v>
      </c>
    </row>
    <row r="79" spans="3:9" ht="21" customHeight="1" x14ac:dyDescent="0.25">
      <c r="C79" s="16" t="s">
        <v>50</v>
      </c>
      <c r="D79" s="18" t="s">
        <v>42</v>
      </c>
      <c r="E79" s="18" t="s">
        <v>28</v>
      </c>
      <c r="F79" s="19" t="s">
        <v>27</v>
      </c>
      <c r="G79" s="18" t="s">
        <v>33</v>
      </c>
      <c r="H79" s="18" t="s">
        <v>1</v>
      </c>
      <c r="I79" s="18" t="s">
        <v>1</v>
      </c>
    </row>
    <row r="80" spans="3:9" ht="21" customHeight="1" x14ac:dyDescent="0.25">
      <c r="C80" s="16" t="s">
        <v>49</v>
      </c>
      <c r="D80" s="18" t="s">
        <v>42</v>
      </c>
      <c r="E80" s="18" t="s">
        <v>5</v>
      </c>
      <c r="F80" s="19" t="s">
        <v>20</v>
      </c>
      <c r="G80" s="18" t="s">
        <v>23</v>
      </c>
      <c r="H80" s="18" t="s">
        <v>9</v>
      </c>
      <c r="I80" s="18" t="s">
        <v>26</v>
      </c>
    </row>
    <row r="81" spans="3:9" ht="21" customHeight="1" x14ac:dyDescent="0.25">
      <c r="C81" s="16" t="s">
        <v>48</v>
      </c>
      <c r="D81" s="18" t="s">
        <v>16</v>
      </c>
      <c r="E81" s="18" t="s">
        <v>5</v>
      </c>
      <c r="F81" s="19" t="s">
        <v>27</v>
      </c>
      <c r="G81" s="18" t="s">
        <v>3</v>
      </c>
      <c r="H81" s="18" t="s">
        <v>9</v>
      </c>
      <c r="I81" s="18" t="s">
        <v>13</v>
      </c>
    </row>
    <row r="82" spans="3:9" ht="21" customHeight="1" x14ac:dyDescent="0.25">
      <c r="C82" s="16" t="s">
        <v>47</v>
      </c>
      <c r="D82" s="18" t="s">
        <v>16</v>
      </c>
      <c r="E82" s="18" t="s">
        <v>5</v>
      </c>
      <c r="F82" s="19" t="s">
        <v>27</v>
      </c>
      <c r="G82" s="18" t="s">
        <v>3</v>
      </c>
      <c r="H82" s="18" t="s">
        <v>1</v>
      </c>
      <c r="I82" s="18" t="s">
        <v>2</v>
      </c>
    </row>
    <row r="83" spans="3:9" ht="21" customHeight="1" x14ac:dyDescent="0.25">
      <c r="C83" s="16" t="s">
        <v>46</v>
      </c>
      <c r="D83" s="18" t="s">
        <v>11</v>
      </c>
      <c r="E83" s="18" t="s">
        <v>5</v>
      </c>
      <c r="F83" s="19" t="s">
        <v>10</v>
      </c>
      <c r="G83" s="18" t="s">
        <v>14</v>
      </c>
      <c r="H83" s="18" t="s">
        <v>18</v>
      </c>
      <c r="I83" s="18" t="s">
        <v>18</v>
      </c>
    </row>
    <row r="84" spans="3:9" ht="21" customHeight="1" x14ac:dyDescent="0.25">
      <c r="C84" s="16" t="s">
        <v>45</v>
      </c>
      <c r="D84" s="18" t="s">
        <v>21</v>
      </c>
      <c r="E84" s="18" t="s">
        <v>5</v>
      </c>
      <c r="F84" s="19" t="s">
        <v>20</v>
      </c>
      <c r="G84" s="18" t="s">
        <v>3</v>
      </c>
      <c r="H84" s="18" t="s">
        <v>26</v>
      </c>
      <c r="I84" s="18" t="s">
        <v>26</v>
      </c>
    </row>
    <row r="85" spans="3:9" ht="21" customHeight="1" x14ac:dyDescent="0.25">
      <c r="C85" s="16" t="s">
        <v>44</v>
      </c>
      <c r="D85" s="18" t="s">
        <v>16</v>
      </c>
      <c r="E85" s="18" t="s">
        <v>5</v>
      </c>
      <c r="F85" s="18" t="s">
        <v>20</v>
      </c>
      <c r="G85" s="18" t="s">
        <v>23</v>
      </c>
      <c r="H85" s="18" t="s">
        <v>26</v>
      </c>
      <c r="I85" s="18" t="s">
        <v>13</v>
      </c>
    </row>
    <row r="86" spans="3:9" ht="21" customHeight="1" x14ac:dyDescent="0.25">
      <c r="C86" s="16" t="s">
        <v>43</v>
      </c>
      <c r="D86" s="18" t="s">
        <v>42</v>
      </c>
      <c r="E86" s="18" t="s">
        <v>28</v>
      </c>
      <c r="F86" s="19" t="s">
        <v>27</v>
      </c>
      <c r="G86" s="18" t="s">
        <v>23</v>
      </c>
      <c r="H86" s="18" t="s">
        <v>9</v>
      </c>
      <c r="I86" s="18" t="s">
        <v>13</v>
      </c>
    </row>
    <row r="87" spans="3:9" ht="21" customHeight="1" x14ac:dyDescent="0.25">
      <c r="C87" s="16" t="s">
        <v>41</v>
      </c>
      <c r="D87" s="18" t="s">
        <v>11</v>
      </c>
      <c r="E87" s="18" t="s">
        <v>5</v>
      </c>
      <c r="F87" s="18" t="s">
        <v>4</v>
      </c>
      <c r="G87" s="18" t="s">
        <v>3</v>
      </c>
      <c r="H87" s="18" t="s">
        <v>18</v>
      </c>
      <c r="I87" s="18" t="s">
        <v>1</v>
      </c>
    </row>
    <row r="88" spans="3:9" ht="21" customHeight="1" x14ac:dyDescent="0.25">
      <c r="C88" s="16" t="s">
        <v>40</v>
      </c>
      <c r="D88" s="18" t="s">
        <v>6</v>
      </c>
      <c r="E88" s="18" t="s">
        <v>28</v>
      </c>
      <c r="F88" s="19" t="s">
        <v>20</v>
      </c>
      <c r="G88" s="18" t="s">
        <v>3</v>
      </c>
      <c r="H88" s="18" t="s">
        <v>26</v>
      </c>
      <c r="I88" s="18" t="s">
        <v>8</v>
      </c>
    </row>
    <row r="89" spans="3:9" ht="21" customHeight="1" x14ac:dyDescent="0.25">
      <c r="C89" s="16" t="s">
        <v>39</v>
      </c>
      <c r="D89" s="18" t="s">
        <v>6</v>
      </c>
      <c r="E89" s="18" t="s">
        <v>28</v>
      </c>
      <c r="F89" s="19" t="s">
        <v>27</v>
      </c>
      <c r="G89" s="18" t="s">
        <v>14</v>
      </c>
      <c r="H89" s="18" t="s">
        <v>26</v>
      </c>
      <c r="I89" s="18" t="s">
        <v>13</v>
      </c>
    </row>
    <row r="90" spans="3:9" ht="21" customHeight="1" x14ac:dyDescent="0.25">
      <c r="C90" s="16" t="s">
        <v>38</v>
      </c>
      <c r="D90" s="18" t="s">
        <v>16</v>
      </c>
      <c r="E90" s="18" t="s">
        <v>5</v>
      </c>
      <c r="F90" s="19" t="s">
        <v>20</v>
      </c>
      <c r="G90" s="18" t="s">
        <v>14</v>
      </c>
      <c r="H90" s="18" t="s">
        <v>9</v>
      </c>
      <c r="I90" s="18" t="s">
        <v>26</v>
      </c>
    </row>
    <row r="91" spans="3:9" ht="21" customHeight="1" x14ac:dyDescent="0.25">
      <c r="C91" s="16" t="s">
        <v>37</v>
      </c>
      <c r="D91" s="18" t="s">
        <v>11</v>
      </c>
      <c r="E91" s="18" t="s">
        <v>5</v>
      </c>
      <c r="F91" s="19" t="s">
        <v>10</v>
      </c>
      <c r="G91" s="18" t="s">
        <v>14</v>
      </c>
      <c r="H91" s="18" t="s">
        <v>1</v>
      </c>
      <c r="I91" s="18" t="s">
        <v>2</v>
      </c>
    </row>
    <row r="92" spans="3:9" ht="21" customHeight="1" x14ac:dyDescent="0.25">
      <c r="C92" s="16" t="s">
        <v>36</v>
      </c>
      <c r="D92" s="18" t="s">
        <v>16</v>
      </c>
      <c r="E92" s="18" t="s">
        <v>28</v>
      </c>
      <c r="F92" s="19" t="s">
        <v>4</v>
      </c>
      <c r="G92" s="18" t="s">
        <v>3</v>
      </c>
      <c r="H92" s="18" t="s">
        <v>9</v>
      </c>
      <c r="I92" s="18" t="s">
        <v>13</v>
      </c>
    </row>
    <row r="93" spans="3:9" ht="21" customHeight="1" x14ac:dyDescent="0.25">
      <c r="C93" s="16" t="s">
        <v>35</v>
      </c>
      <c r="D93" s="18" t="s">
        <v>24</v>
      </c>
      <c r="E93" s="18" t="s">
        <v>5</v>
      </c>
      <c r="F93" s="19" t="s">
        <v>34</v>
      </c>
      <c r="G93" s="18" t="s">
        <v>33</v>
      </c>
      <c r="H93" s="18" t="s">
        <v>18</v>
      </c>
      <c r="I93" s="18" t="s">
        <v>18</v>
      </c>
    </row>
    <row r="94" spans="3:9" ht="21" customHeight="1" x14ac:dyDescent="0.25">
      <c r="C94" s="16" t="s">
        <v>32</v>
      </c>
      <c r="D94" s="18" t="s">
        <v>6</v>
      </c>
      <c r="E94" s="18" t="s">
        <v>5</v>
      </c>
      <c r="F94" s="18" t="s">
        <v>10</v>
      </c>
      <c r="G94" s="18" t="s">
        <v>3</v>
      </c>
      <c r="H94" s="18" t="s">
        <v>26</v>
      </c>
      <c r="I94" s="18" t="s">
        <v>8</v>
      </c>
    </row>
    <row r="95" spans="3:9" ht="21" customHeight="1" x14ac:dyDescent="0.25">
      <c r="C95" s="16" t="s">
        <v>31</v>
      </c>
      <c r="D95" s="18" t="s">
        <v>11</v>
      </c>
      <c r="E95" s="18" t="s">
        <v>28</v>
      </c>
      <c r="F95" s="19" t="s">
        <v>10</v>
      </c>
      <c r="G95" s="18" t="s">
        <v>3</v>
      </c>
      <c r="H95" s="18" t="s">
        <v>2</v>
      </c>
      <c r="I95" s="18" t="s">
        <v>2</v>
      </c>
    </row>
    <row r="96" spans="3:9" ht="21" customHeight="1" x14ac:dyDescent="0.25">
      <c r="C96" s="16" t="s">
        <v>30</v>
      </c>
      <c r="D96" s="18" t="s">
        <v>16</v>
      </c>
      <c r="E96" s="18" t="s">
        <v>5</v>
      </c>
      <c r="F96" s="18" t="s">
        <v>4</v>
      </c>
      <c r="G96" s="18" t="s">
        <v>3</v>
      </c>
      <c r="H96" s="18" t="s">
        <v>1</v>
      </c>
      <c r="I96" s="18" t="s">
        <v>2</v>
      </c>
    </row>
    <row r="97" spans="3:9" ht="21" customHeight="1" x14ac:dyDescent="0.25">
      <c r="C97" s="16" t="s">
        <v>29</v>
      </c>
      <c r="D97" s="18" t="s">
        <v>6</v>
      </c>
      <c r="E97" s="18" t="s">
        <v>28</v>
      </c>
      <c r="F97" s="19" t="s">
        <v>27</v>
      </c>
      <c r="G97" s="18" t="s">
        <v>23</v>
      </c>
      <c r="H97" s="18" t="s">
        <v>26</v>
      </c>
      <c r="I97" s="18" t="s">
        <v>13</v>
      </c>
    </row>
    <row r="98" spans="3:9" ht="21" customHeight="1" x14ac:dyDescent="0.25">
      <c r="C98" s="16" t="s">
        <v>25</v>
      </c>
      <c r="D98" s="18" t="s">
        <v>24</v>
      </c>
      <c r="E98" s="18" t="s">
        <v>5</v>
      </c>
      <c r="F98" s="18" t="s">
        <v>20</v>
      </c>
      <c r="G98" s="18" t="s">
        <v>23</v>
      </c>
      <c r="H98" s="18" t="s">
        <v>2</v>
      </c>
      <c r="I98" s="18" t="s">
        <v>8</v>
      </c>
    </row>
    <row r="99" spans="3:9" ht="21" customHeight="1" x14ac:dyDescent="0.25">
      <c r="C99" s="16" t="s">
        <v>22</v>
      </c>
      <c r="D99" s="18" t="s">
        <v>21</v>
      </c>
      <c r="E99" s="18" t="s">
        <v>5</v>
      </c>
      <c r="F99" s="19" t="s">
        <v>20</v>
      </c>
      <c r="G99" s="18" t="s">
        <v>3</v>
      </c>
      <c r="H99" s="18" t="s">
        <v>8</v>
      </c>
      <c r="I99" s="18" t="s">
        <v>8</v>
      </c>
    </row>
    <row r="100" spans="3:9" ht="21" customHeight="1" x14ac:dyDescent="0.25">
      <c r="C100" s="16" t="s">
        <v>19</v>
      </c>
      <c r="D100" s="18" t="s">
        <v>11</v>
      </c>
      <c r="E100" s="18" t="s">
        <v>5</v>
      </c>
      <c r="F100" s="19" t="s">
        <v>4</v>
      </c>
      <c r="G100" s="18" t="s">
        <v>14</v>
      </c>
      <c r="H100" s="18" t="s">
        <v>18</v>
      </c>
      <c r="I100" s="18" t="s">
        <v>8</v>
      </c>
    </row>
    <row r="101" spans="3:9" ht="21" customHeight="1" x14ac:dyDescent="0.25">
      <c r="C101" s="16" t="s">
        <v>17</v>
      </c>
      <c r="D101" s="18" t="s">
        <v>16</v>
      </c>
      <c r="E101" s="18" t="s">
        <v>5</v>
      </c>
      <c r="F101" s="19" t="s">
        <v>4</v>
      </c>
      <c r="G101" s="18" t="s">
        <v>3</v>
      </c>
      <c r="H101" s="18" t="s">
        <v>1</v>
      </c>
      <c r="I101" s="18" t="s">
        <v>1</v>
      </c>
    </row>
    <row r="102" spans="3:9" ht="21" customHeight="1" x14ac:dyDescent="0.25">
      <c r="C102" s="16" t="s">
        <v>15</v>
      </c>
      <c r="D102" s="18" t="s">
        <v>6</v>
      </c>
      <c r="E102" s="18" t="s">
        <v>5</v>
      </c>
      <c r="F102" s="19" t="s">
        <v>4</v>
      </c>
      <c r="G102" s="18" t="s">
        <v>14</v>
      </c>
      <c r="H102" s="18" t="s">
        <v>8</v>
      </c>
      <c r="I102" s="18" t="s">
        <v>13</v>
      </c>
    </row>
    <row r="103" spans="3:9" ht="21" customHeight="1" x14ac:dyDescent="0.25">
      <c r="C103" s="16" t="s">
        <v>12</v>
      </c>
      <c r="D103" s="18" t="s">
        <v>11</v>
      </c>
      <c r="E103" s="18" t="s">
        <v>5</v>
      </c>
      <c r="F103" s="18" t="s">
        <v>10</v>
      </c>
      <c r="G103" s="18" t="s">
        <v>3</v>
      </c>
      <c r="H103" s="18" t="s">
        <v>9</v>
      </c>
      <c r="I103" s="18" t="s">
        <v>8</v>
      </c>
    </row>
    <row r="104" spans="3:9" ht="21" customHeight="1" x14ac:dyDescent="0.25">
      <c r="C104" s="16" t="s">
        <v>7</v>
      </c>
      <c r="D104" s="18" t="s">
        <v>6</v>
      </c>
      <c r="E104" s="18" t="s">
        <v>5</v>
      </c>
      <c r="F104" s="18" t="s">
        <v>4</v>
      </c>
      <c r="G104" s="18" t="s">
        <v>3</v>
      </c>
      <c r="H104" s="18" t="s">
        <v>2</v>
      </c>
      <c r="I104" s="18" t="s">
        <v>1</v>
      </c>
    </row>
    <row r="105" spans="3:9" ht="21" customHeight="1" x14ac:dyDescent="0.25">
      <c r="C105" s="16" t="s">
        <v>0</v>
      </c>
      <c r="D105" s="17"/>
      <c r="E105" s="17"/>
      <c r="F105" s="17"/>
      <c r="G105" s="17"/>
      <c r="H105" s="18"/>
      <c r="I105" s="18">
        <f>SUBTOTAL(103,FocusGroupResults[DESIGN VS. CONTENT])</f>
        <v>100</v>
      </c>
    </row>
  </sheetData>
  <hyperlinks>
    <hyperlink ref="I2" location="Menu!A1" tooltip="Click to view Menu" display="Return to Menu"/>
  </hyperlink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43"/>
  <sheetViews>
    <sheetView showGridLines="0" workbookViewId="0"/>
  </sheetViews>
  <sheetFormatPr defaultRowHeight="15" x14ac:dyDescent="0.25"/>
  <cols>
    <col min="1" max="1" width="17.625" style="5" customWidth="1"/>
    <col min="2" max="2" width="15.375" customWidth="1"/>
    <col min="3" max="5" width="14.875" customWidth="1"/>
    <col min="6" max="6" width="17.75" customWidth="1"/>
    <col min="7" max="7" width="14.875" customWidth="1"/>
    <col min="8" max="8" width="16.25" customWidth="1"/>
    <col min="9" max="9" width="15.875" customWidth="1"/>
    <col min="10" max="10" width="34.25" customWidth="1"/>
  </cols>
  <sheetData>
    <row r="1" spans="1:9" s="5" customFormat="1" ht="21" customHeight="1" x14ac:dyDescent="0.25"/>
    <row r="2" spans="1:9" s="5" customFormat="1" ht="33.75" customHeight="1" x14ac:dyDescent="0.25">
      <c r="B2" s="12" t="s">
        <v>182</v>
      </c>
      <c r="H2" s="39" t="s">
        <v>154</v>
      </c>
    </row>
    <row r="3" spans="1:9" x14ac:dyDescent="0.25">
      <c r="E3" s="9"/>
      <c r="F3" s="9"/>
      <c r="G3" s="9"/>
      <c r="H3" s="9"/>
    </row>
    <row r="4" spans="1:9" s="5" customFormat="1" ht="35.25" customHeight="1" x14ac:dyDescent="0.25">
      <c r="C4" s="20" t="s">
        <v>149</v>
      </c>
      <c r="D4" s="54"/>
      <c r="E4" s="54"/>
      <c r="F4" s="54"/>
      <c r="G4" s="54"/>
      <c r="H4" s="54"/>
    </row>
    <row r="5" spans="1:9" ht="7.5" customHeight="1" x14ac:dyDescent="0.25">
      <c r="A5"/>
    </row>
    <row r="6" spans="1:9" ht="37.5" customHeight="1" x14ac:dyDescent="0.25">
      <c r="B6" s="30" t="s">
        <v>135</v>
      </c>
      <c r="C6" s="31" t="s">
        <v>134</v>
      </c>
      <c r="D6" s="31" t="s">
        <v>133</v>
      </c>
      <c r="E6" s="31" t="s">
        <v>132</v>
      </c>
      <c r="F6" s="32" t="s">
        <v>131</v>
      </c>
      <c r="G6" s="31" t="s">
        <v>130</v>
      </c>
      <c r="H6" s="33" t="s">
        <v>129</v>
      </c>
    </row>
    <row r="7" spans="1:9" ht="21" customHeight="1" x14ac:dyDescent="0.25">
      <c r="B7" s="21">
        <v>39844</v>
      </c>
      <c r="C7" s="22">
        <v>30614</v>
      </c>
      <c r="D7" s="22">
        <v>8090</v>
      </c>
      <c r="E7" s="23">
        <v>95859</v>
      </c>
      <c r="F7" s="23">
        <f>SUM(HistoricalCosts[[#This Row],[Materials]:[Assembly]])</f>
        <v>134563</v>
      </c>
      <c r="G7" s="23">
        <v>28816</v>
      </c>
      <c r="H7" s="23">
        <f>SUM(HistoricalCosts[[#This Row],[Production Total]:[Shipping]])</f>
        <v>163379</v>
      </c>
    </row>
    <row r="8" spans="1:9" ht="21" customHeight="1" x14ac:dyDescent="0.25">
      <c r="B8" s="21">
        <v>39872</v>
      </c>
      <c r="C8" s="22">
        <v>31595</v>
      </c>
      <c r="D8" s="22">
        <v>8489</v>
      </c>
      <c r="E8" s="23">
        <v>81864</v>
      </c>
      <c r="F8" s="23">
        <f>SUM(HistoricalCosts[[#This Row],[Materials]:[Assembly]])</f>
        <v>121948</v>
      </c>
      <c r="G8" s="23">
        <v>22570</v>
      </c>
      <c r="H8" s="23">
        <f>SUM(HistoricalCosts[[#This Row],[Production Total]:[Shipping]])</f>
        <v>144518</v>
      </c>
    </row>
    <row r="9" spans="1:9" ht="21" customHeight="1" x14ac:dyDescent="0.25">
      <c r="B9" s="21">
        <v>39903</v>
      </c>
      <c r="C9" s="22">
        <v>30948</v>
      </c>
      <c r="D9" s="22">
        <v>8194</v>
      </c>
      <c r="E9" s="23">
        <v>83246</v>
      </c>
      <c r="F9" s="23">
        <f>SUM(HistoricalCosts[[#This Row],[Materials]:[Assembly]])</f>
        <v>122388</v>
      </c>
      <c r="G9" s="23">
        <v>26079</v>
      </c>
      <c r="H9" s="23">
        <f>SUM(HistoricalCosts[[#This Row],[Production Total]:[Shipping]])</f>
        <v>148467</v>
      </c>
    </row>
    <row r="10" spans="1:9" ht="21" customHeight="1" x14ac:dyDescent="0.25">
      <c r="B10" s="21">
        <v>39933</v>
      </c>
      <c r="C10" s="22">
        <v>29287</v>
      </c>
      <c r="D10" s="22">
        <v>8326</v>
      </c>
      <c r="E10" s="23">
        <v>80645</v>
      </c>
      <c r="F10" s="23">
        <f>SUM(HistoricalCosts[[#This Row],[Materials]:[Assembly]])</f>
        <v>118258</v>
      </c>
      <c r="G10" s="23">
        <v>24597</v>
      </c>
      <c r="H10" s="23">
        <f>SUM(HistoricalCosts[[#This Row],[Production Total]:[Shipping]])</f>
        <v>142855</v>
      </c>
    </row>
    <row r="11" spans="1:9" ht="21" customHeight="1" x14ac:dyDescent="0.25">
      <c r="B11" s="21">
        <v>39964</v>
      </c>
      <c r="C11" s="22">
        <v>31676</v>
      </c>
      <c r="D11" s="22">
        <v>8948</v>
      </c>
      <c r="E11" s="23">
        <v>94245</v>
      </c>
      <c r="F11" s="23">
        <f>SUM(HistoricalCosts[[#This Row],[Materials]:[Assembly]])</f>
        <v>134869</v>
      </c>
      <c r="G11" s="23">
        <v>23228</v>
      </c>
      <c r="H11" s="23">
        <f>SUM(HistoricalCosts[[#This Row],[Production Total]:[Shipping]])</f>
        <v>158097</v>
      </c>
    </row>
    <row r="12" spans="1:9" ht="21" customHeight="1" x14ac:dyDescent="0.25">
      <c r="B12" s="21">
        <v>39994</v>
      </c>
      <c r="C12" s="22">
        <v>31310</v>
      </c>
      <c r="D12" s="22">
        <v>8607</v>
      </c>
      <c r="E12" s="23">
        <v>87495</v>
      </c>
      <c r="F12" s="23">
        <f>SUM(HistoricalCosts[[#This Row],[Materials]:[Assembly]])</f>
        <v>127412</v>
      </c>
      <c r="G12" s="23">
        <v>22313</v>
      </c>
      <c r="H12" s="23">
        <f>SUM(HistoricalCosts[[#This Row],[Production Total]:[Shipping]])</f>
        <v>149725</v>
      </c>
    </row>
    <row r="13" spans="1:9" ht="21" customHeight="1" x14ac:dyDescent="0.25">
      <c r="B13" s="21">
        <v>40025</v>
      </c>
      <c r="C13" s="22">
        <v>29228</v>
      </c>
      <c r="D13" s="22">
        <v>8527</v>
      </c>
      <c r="E13" s="23">
        <v>84604</v>
      </c>
      <c r="F13" s="23">
        <f>SUM(HistoricalCosts[[#This Row],[Materials]:[Assembly]])</f>
        <v>122359</v>
      </c>
      <c r="G13" s="23">
        <v>21398</v>
      </c>
      <c r="H13" s="23">
        <f>SUM(HistoricalCosts[[#This Row],[Production Total]:[Shipping]])</f>
        <v>143757</v>
      </c>
      <c r="I13" s="10"/>
    </row>
    <row r="14" spans="1:9" ht="21" customHeight="1" x14ac:dyDescent="0.25">
      <c r="B14" s="21">
        <v>40056</v>
      </c>
      <c r="C14" s="22">
        <v>29237</v>
      </c>
      <c r="D14" s="22">
        <v>8392</v>
      </c>
      <c r="E14" s="23">
        <v>85483</v>
      </c>
      <c r="F14" s="23">
        <f>SUM(HistoricalCosts[[#This Row],[Materials]:[Assembly]])</f>
        <v>123112</v>
      </c>
      <c r="G14" s="23">
        <v>20484</v>
      </c>
      <c r="H14" s="23">
        <f>SUM(HistoricalCosts[[#This Row],[Production Total]:[Shipping]])</f>
        <v>143596</v>
      </c>
    </row>
    <row r="15" spans="1:9" ht="21" customHeight="1" x14ac:dyDescent="0.25">
      <c r="B15" s="21">
        <v>40086</v>
      </c>
      <c r="C15" s="22">
        <v>29799</v>
      </c>
      <c r="D15" s="22">
        <v>8730</v>
      </c>
      <c r="E15" s="23">
        <v>95105</v>
      </c>
      <c r="F15" s="23">
        <f>SUM(HistoricalCosts[[#This Row],[Materials]:[Assembly]])</f>
        <v>133634</v>
      </c>
      <c r="G15" s="23">
        <v>19569</v>
      </c>
      <c r="H15" s="23">
        <f>SUM(HistoricalCosts[[#This Row],[Production Total]:[Shipping]])</f>
        <v>153203</v>
      </c>
    </row>
    <row r="16" spans="1:9" ht="21" customHeight="1" x14ac:dyDescent="0.25">
      <c r="B16" s="21">
        <v>40117</v>
      </c>
      <c r="C16" s="22">
        <v>31009</v>
      </c>
      <c r="D16" s="22">
        <v>8013</v>
      </c>
      <c r="E16" s="23">
        <v>99366</v>
      </c>
      <c r="F16" s="23">
        <f>SUM(HistoricalCosts[[#This Row],[Materials]:[Assembly]])</f>
        <v>138388</v>
      </c>
      <c r="G16" s="23">
        <v>18654</v>
      </c>
      <c r="H16" s="23">
        <f>SUM(HistoricalCosts[[#This Row],[Production Total]:[Shipping]])</f>
        <v>157042</v>
      </c>
    </row>
    <row r="17" spans="2:8" ht="21" customHeight="1" x14ac:dyDescent="0.25">
      <c r="B17" s="21">
        <v>40147</v>
      </c>
      <c r="C17" s="22">
        <v>31879</v>
      </c>
      <c r="D17" s="22">
        <v>8240</v>
      </c>
      <c r="E17" s="23">
        <v>90938</v>
      </c>
      <c r="F17" s="23">
        <f>SUM(HistoricalCosts[[#This Row],[Materials]:[Assembly]])</f>
        <v>131057</v>
      </c>
      <c r="G17" s="23">
        <v>17739</v>
      </c>
      <c r="H17" s="23">
        <f>SUM(HistoricalCosts[[#This Row],[Production Total]:[Shipping]])</f>
        <v>148796</v>
      </c>
    </row>
    <row r="18" spans="2:8" ht="21" customHeight="1" x14ac:dyDescent="0.25">
      <c r="B18" s="21">
        <v>40178</v>
      </c>
      <c r="C18" s="22">
        <v>28962</v>
      </c>
      <c r="D18" s="22">
        <v>8303</v>
      </c>
      <c r="E18" s="23">
        <v>90819</v>
      </c>
      <c r="F18" s="23">
        <f>SUM(HistoricalCosts[[#This Row],[Materials]:[Assembly]])</f>
        <v>128084</v>
      </c>
      <c r="G18" s="23">
        <v>16824</v>
      </c>
      <c r="H18" s="23">
        <f>SUM(HistoricalCosts[[#This Row],[Production Total]:[Shipping]])</f>
        <v>144908</v>
      </c>
    </row>
    <row r="19" spans="2:8" ht="21" customHeight="1" x14ac:dyDescent="0.25">
      <c r="B19" s="21">
        <v>40209</v>
      </c>
      <c r="C19" s="22">
        <v>51365</v>
      </c>
      <c r="D19" s="22">
        <v>8808</v>
      </c>
      <c r="E19" s="23">
        <v>77195</v>
      </c>
      <c r="F19" s="23">
        <f>SUM(HistoricalCosts[[#This Row],[Materials]:[Assembly]])</f>
        <v>137368</v>
      </c>
      <c r="G19" s="23">
        <v>52985</v>
      </c>
      <c r="H19" s="23">
        <f>SUM(HistoricalCosts[[#This Row],[Production Total]:[Shipping]])</f>
        <v>190353</v>
      </c>
    </row>
    <row r="20" spans="2:8" ht="21" customHeight="1" x14ac:dyDescent="0.25">
      <c r="B20" s="21">
        <v>40237</v>
      </c>
      <c r="C20" s="22">
        <v>59085</v>
      </c>
      <c r="D20" s="22">
        <v>8174</v>
      </c>
      <c r="E20" s="23">
        <v>76761</v>
      </c>
      <c r="F20" s="23">
        <f>SUM(HistoricalCosts[[#This Row],[Materials]:[Assembly]])</f>
        <v>144020</v>
      </c>
      <c r="G20" s="23">
        <v>48592</v>
      </c>
      <c r="H20" s="23">
        <f>SUM(HistoricalCosts[[#This Row],[Production Total]:[Shipping]])</f>
        <v>192612</v>
      </c>
    </row>
    <row r="21" spans="2:8" ht="21" customHeight="1" x14ac:dyDescent="0.25">
      <c r="B21" s="21">
        <v>40268</v>
      </c>
      <c r="C21" s="22">
        <v>55524</v>
      </c>
      <c r="D21" s="22">
        <v>8634</v>
      </c>
      <c r="E21" s="23">
        <v>78607</v>
      </c>
      <c r="F21" s="23">
        <f>SUM(HistoricalCosts[[#This Row],[Materials]:[Assembly]])</f>
        <v>142765</v>
      </c>
      <c r="G21" s="23">
        <v>45987</v>
      </c>
      <c r="H21" s="23">
        <f>SUM(HistoricalCosts[[#This Row],[Production Total]:[Shipping]])</f>
        <v>188752</v>
      </c>
    </row>
    <row r="22" spans="2:8" ht="21" customHeight="1" x14ac:dyDescent="0.25">
      <c r="B22" s="21">
        <v>40298</v>
      </c>
      <c r="C22" s="22">
        <v>51987</v>
      </c>
      <c r="D22" s="22">
        <v>8048</v>
      </c>
      <c r="E22" s="23">
        <v>70451</v>
      </c>
      <c r="F22" s="23">
        <f>SUM(HistoricalCosts[[#This Row],[Materials]:[Assembly]])</f>
        <v>130486</v>
      </c>
      <c r="G22" s="23">
        <v>38543</v>
      </c>
      <c r="H22" s="23">
        <f>SUM(HistoricalCosts[[#This Row],[Production Total]:[Shipping]])</f>
        <v>169029</v>
      </c>
    </row>
    <row r="23" spans="2:8" ht="21" customHeight="1" x14ac:dyDescent="0.25">
      <c r="B23" s="21">
        <v>40329</v>
      </c>
      <c r="C23" s="22">
        <v>58716</v>
      </c>
      <c r="D23" s="22">
        <v>8728</v>
      </c>
      <c r="E23" s="23">
        <v>79737</v>
      </c>
      <c r="F23" s="23">
        <f>SUM(HistoricalCosts[[#This Row],[Materials]:[Assembly]])</f>
        <v>147181</v>
      </c>
      <c r="G23" s="23">
        <v>32765</v>
      </c>
      <c r="H23" s="23">
        <f>SUM(HistoricalCosts[[#This Row],[Production Total]:[Shipping]])</f>
        <v>179946</v>
      </c>
    </row>
    <row r="24" spans="2:8" ht="21" customHeight="1" x14ac:dyDescent="0.25">
      <c r="B24" s="21">
        <v>40359</v>
      </c>
      <c r="C24" s="22">
        <v>51091</v>
      </c>
      <c r="D24" s="22">
        <v>8934</v>
      </c>
      <c r="E24" s="23">
        <v>76130</v>
      </c>
      <c r="F24" s="23">
        <f>SUM(HistoricalCosts[[#This Row],[Materials]:[Assembly]])</f>
        <v>136155</v>
      </c>
      <c r="G24" s="23">
        <v>28765</v>
      </c>
      <c r="H24" s="23">
        <f>SUM(HistoricalCosts[[#This Row],[Production Total]:[Shipping]])</f>
        <v>164920</v>
      </c>
    </row>
    <row r="25" spans="2:8" ht="21" customHeight="1" x14ac:dyDescent="0.25">
      <c r="B25" s="21">
        <v>40390</v>
      </c>
      <c r="C25" s="22">
        <v>51776</v>
      </c>
      <c r="D25" s="22">
        <v>8598</v>
      </c>
      <c r="E25" s="23">
        <v>74014</v>
      </c>
      <c r="F25" s="23">
        <f>SUM(HistoricalCosts[[#This Row],[Materials]:[Assembly]])</f>
        <v>134388</v>
      </c>
      <c r="G25" s="23">
        <v>22178</v>
      </c>
      <c r="H25" s="23">
        <f>SUM(HistoricalCosts[[#This Row],[Production Total]:[Shipping]])</f>
        <v>156566</v>
      </c>
    </row>
    <row r="26" spans="2:8" ht="21" customHeight="1" x14ac:dyDescent="0.25">
      <c r="B26" s="21">
        <v>40421</v>
      </c>
      <c r="C26" s="22">
        <v>24680</v>
      </c>
      <c r="D26" s="22">
        <v>8768</v>
      </c>
      <c r="E26" s="23">
        <v>73681</v>
      </c>
      <c r="F26" s="23">
        <f>SUM(HistoricalCosts[[#This Row],[Materials]:[Assembly]])</f>
        <v>107129</v>
      </c>
      <c r="G26" s="23">
        <v>19432</v>
      </c>
      <c r="H26" s="23">
        <f>SUM(HistoricalCosts[[#This Row],[Production Total]:[Shipping]])</f>
        <v>126561</v>
      </c>
    </row>
    <row r="27" spans="2:8" ht="21" customHeight="1" x14ac:dyDescent="0.25">
      <c r="B27" s="21">
        <v>40451</v>
      </c>
      <c r="C27" s="22">
        <v>29206</v>
      </c>
      <c r="D27" s="22">
        <v>8707</v>
      </c>
      <c r="E27" s="23">
        <v>70486</v>
      </c>
      <c r="F27" s="23">
        <f>SUM(HistoricalCosts[[#This Row],[Materials]:[Assembly]])</f>
        <v>108399</v>
      </c>
      <c r="G27" s="23">
        <v>16987</v>
      </c>
      <c r="H27" s="23">
        <f>SUM(HistoricalCosts[[#This Row],[Production Total]:[Shipping]])</f>
        <v>125386</v>
      </c>
    </row>
    <row r="28" spans="2:8" ht="21" customHeight="1" x14ac:dyDescent="0.25">
      <c r="B28" s="21">
        <v>40482</v>
      </c>
      <c r="C28" s="22">
        <v>20644</v>
      </c>
      <c r="D28" s="22">
        <v>8286</v>
      </c>
      <c r="E28" s="23">
        <v>75964</v>
      </c>
      <c r="F28" s="23">
        <f>SUM(HistoricalCosts[[#This Row],[Materials]:[Assembly]])</f>
        <v>104894</v>
      </c>
      <c r="G28" s="23">
        <v>15345</v>
      </c>
      <c r="H28" s="23">
        <f>SUM(HistoricalCosts[[#This Row],[Production Total]:[Shipping]])</f>
        <v>120239</v>
      </c>
    </row>
    <row r="29" spans="2:8" ht="21" customHeight="1" x14ac:dyDescent="0.25">
      <c r="B29" s="21">
        <v>40512</v>
      </c>
      <c r="C29" s="22">
        <v>25093</v>
      </c>
      <c r="D29" s="22">
        <v>8735</v>
      </c>
      <c r="E29" s="23">
        <v>72140</v>
      </c>
      <c r="F29" s="23">
        <f>SUM(HistoricalCosts[[#This Row],[Materials]:[Assembly]])</f>
        <v>105968</v>
      </c>
      <c r="G29" s="23">
        <v>14461</v>
      </c>
      <c r="H29" s="23">
        <f>SUM(HistoricalCosts[[#This Row],[Production Total]:[Shipping]])</f>
        <v>120429</v>
      </c>
    </row>
    <row r="30" spans="2:8" ht="21" customHeight="1" x14ac:dyDescent="0.25">
      <c r="B30" s="21">
        <v>40543</v>
      </c>
      <c r="C30" s="22">
        <v>25280</v>
      </c>
      <c r="D30" s="22">
        <v>8130</v>
      </c>
      <c r="E30" s="23">
        <v>71684</v>
      </c>
      <c r="F30" s="23">
        <f>SUM(HistoricalCosts[[#This Row],[Materials]:[Assembly]])</f>
        <v>105094</v>
      </c>
      <c r="G30" s="23">
        <v>12866</v>
      </c>
      <c r="H30" s="23">
        <f>SUM(HistoricalCosts[[#This Row],[Production Total]:[Shipping]])</f>
        <v>117960</v>
      </c>
    </row>
    <row r="31" spans="2:8" ht="21" customHeight="1" x14ac:dyDescent="0.25">
      <c r="B31" s="21">
        <v>40574</v>
      </c>
      <c r="C31" s="22">
        <v>27395</v>
      </c>
      <c r="D31" s="22">
        <v>8013</v>
      </c>
      <c r="E31" s="23">
        <v>78218</v>
      </c>
      <c r="F31" s="23">
        <f>SUM(HistoricalCosts[[#This Row],[Materials]:[Assembly]])</f>
        <v>113626</v>
      </c>
      <c r="G31" s="23">
        <v>13835</v>
      </c>
      <c r="H31" s="23">
        <f>SUM(HistoricalCosts[[#This Row],[Production Total]:[Shipping]])</f>
        <v>127461</v>
      </c>
    </row>
    <row r="32" spans="2:8" ht="21" customHeight="1" x14ac:dyDescent="0.25">
      <c r="B32" s="21">
        <v>40602</v>
      </c>
      <c r="C32" s="22">
        <v>25466</v>
      </c>
      <c r="D32" s="22">
        <v>8245</v>
      </c>
      <c r="E32" s="23">
        <v>71732</v>
      </c>
      <c r="F32" s="23">
        <f>SUM(HistoricalCosts[[#This Row],[Materials]:[Assembly]])</f>
        <v>105443</v>
      </c>
      <c r="G32" s="23">
        <v>13986</v>
      </c>
      <c r="H32" s="23">
        <f>SUM(HistoricalCosts[[#This Row],[Production Total]:[Shipping]])</f>
        <v>119429</v>
      </c>
    </row>
    <row r="33" spans="2:8" ht="21" customHeight="1" x14ac:dyDescent="0.25">
      <c r="B33" s="21">
        <v>40633</v>
      </c>
      <c r="C33" s="22">
        <v>21170</v>
      </c>
      <c r="D33" s="22">
        <v>8966</v>
      </c>
      <c r="E33" s="23">
        <v>78980</v>
      </c>
      <c r="F33" s="23">
        <f>SUM(HistoricalCosts[[#This Row],[Materials]:[Assembly]])</f>
        <v>109116</v>
      </c>
      <c r="G33" s="23">
        <v>12886</v>
      </c>
      <c r="H33" s="23">
        <f>SUM(HistoricalCosts[[#This Row],[Production Total]:[Shipping]])</f>
        <v>122002</v>
      </c>
    </row>
    <row r="34" spans="2:8" ht="21" customHeight="1" x14ac:dyDescent="0.25">
      <c r="B34" s="21">
        <v>40663</v>
      </c>
      <c r="C34" s="22">
        <v>29583</v>
      </c>
      <c r="D34" s="22">
        <v>8937</v>
      </c>
      <c r="E34" s="23">
        <v>70359</v>
      </c>
      <c r="F34" s="23">
        <f>SUM(HistoricalCosts[[#This Row],[Materials]:[Assembly]])</f>
        <v>108879</v>
      </c>
      <c r="G34" s="23">
        <v>12292</v>
      </c>
      <c r="H34" s="23">
        <f>SUM(HistoricalCosts[[#This Row],[Production Total]:[Shipping]])</f>
        <v>121171</v>
      </c>
    </row>
    <row r="35" spans="2:8" ht="21" customHeight="1" x14ac:dyDescent="0.25">
      <c r="B35" s="21">
        <v>40694</v>
      </c>
      <c r="C35" s="22">
        <v>28011</v>
      </c>
      <c r="D35" s="22">
        <v>8118</v>
      </c>
      <c r="E35" s="23">
        <v>78192</v>
      </c>
      <c r="F35" s="23">
        <f>SUM(HistoricalCosts[[#This Row],[Materials]:[Assembly]])</f>
        <v>114321</v>
      </c>
      <c r="G35" s="23">
        <v>14969</v>
      </c>
      <c r="H35" s="23">
        <f>SUM(HistoricalCosts[[#This Row],[Production Total]:[Shipping]])</f>
        <v>129290</v>
      </c>
    </row>
    <row r="36" spans="2:8" ht="21" customHeight="1" x14ac:dyDescent="0.25">
      <c r="B36" s="21">
        <v>40724</v>
      </c>
      <c r="C36" s="22">
        <v>26519</v>
      </c>
      <c r="D36" s="22">
        <v>8927</v>
      </c>
      <c r="E36" s="23">
        <v>70489</v>
      </c>
      <c r="F36" s="23">
        <f>SUM(HistoricalCosts[[#This Row],[Materials]:[Assembly]])</f>
        <v>105935</v>
      </c>
      <c r="G36" s="23">
        <v>13011</v>
      </c>
      <c r="H36" s="23">
        <f>SUM(HistoricalCosts[[#This Row],[Production Total]:[Shipping]])</f>
        <v>118946</v>
      </c>
    </row>
    <row r="37" spans="2:8" ht="21" customHeight="1" x14ac:dyDescent="0.25">
      <c r="B37" s="21">
        <v>40755</v>
      </c>
      <c r="C37" s="22">
        <v>20856</v>
      </c>
      <c r="D37" s="22">
        <v>8205</v>
      </c>
      <c r="E37" s="23">
        <v>71024</v>
      </c>
      <c r="F37" s="23">
        <f>SUM(HistoricalCosts[[#This Row],[Materials]:[Assembly]])</f>
        <v>100085</v>
      </c>
      <c r="G37" s="23">
        <v>12973</v>
      </c>
      <c r="H37" s="23">
        <f>SUM(HistoricalCosts[[#This Row],[Production Total]:[Shipping]])</f>
        <v>113058</v>
      </c>
    </row>
    <row r="38" spans="2:8" ht="21" customHeight="1" x14ac:dyDescent="0.25">
      <c r="B38" s="21">
        <v>40786</v>
      </c>
      <c r="C38" s="22">
        <v>20592</v>
      </c>
      <c r="D38" s="22">
        <v>8161</v>
      </c>
      <c r="E38" s="23">
        <v>74524</v>
      </c>
      <c r="F38" s="23">
        <f>SUM(HistoricalCosts[[#This Row],[Materials]:[Assembly]])</f>
        <v>103277</v>
      </c>
      <c r="G38" s="23">
        <v>13622</v>
      </c>
      <c r="H38" s="23">
        <f>SUM(HistoricalCosts[[#This Row],[Production Total]:[Shipping]])</f>
        <v>116899</v>
      </c>
    </row>
    <row r="39" spans="2:8" ht="21" customHeight="1" x14ac:dyDescent="0.25">
      <c r="B39" s="21">
        <v>40816</v>
      </c>
      <c r="C39" s="22">
        <v>29226</v>
      </c>
      <c r="D39" s="22">
        <v>8240</v>
      </c>
      <c r="E39" s="23">
        <v>76633</v>
      </c>
      <c r="F39" s="23">
        <f>SUM(HistoricalCosts[[#This Row],[Materials]:[Assembly]])</f>
        <v>114099</v>
      </c>
      <c r="G39" s="23">
        <v>14998</v>
      </c>
      <c r="H39" s="23">
        <f>SUM(HistoricalCosts[[#This Row],[Production Total]:[Shipping]])</f>
        <v>129097</v>
      </c>
    </row>
    <row r="40" spans="2:8" ht="21" customHeight="1" x14ac:dyDescent="0.25">
      <c r="B40" s="21">
        <v>40847</v>
      </c>
      <c r="C40" s="22">
        <v>23044</v>
      </c>
      <c r="D40" s="22">
        <v>8471</v>
      </c>
      <c r="E40" s="23">
        <v>78721</v>
      </c>
      <c r="F40" s="23">
        <f>SUM(HistoricalCosts[[#This Row],[Materials]:[Assembly]])</f>
        <v>110236</v>
      </c>
      <c r="G40" s="23">
        <v>13132</v>
      </c>
      <c r="H40" s="23">
        <f>SUM(HistoricalCosts[[#This Row],[Production Total]:[Shipping]])</f>
        <v>123368</v>
      </c>
    </row>
    <row r="41" spans="2:8" ht="21" customHeight="1" x14ac:dyDescent="0.25">
      <c r="B41" s="21">
        <v>40877</v>
      </c>
      <c r="C41" s="22">
        <v>25145</v>
      </c>
      <c r="D41" s="22">
        <v>8713</v>
      </c>
      <c r="E41" s="23">
        <v>73297</v>
      </c>
      <c r="F41" s="23">
        <f>SUM(HistoricalCosts[[#This Row],[Materials]:[Assembly]])</f>
        <v>107155</v>
      </c>
      <c r="G41" s="23">
        <v>13033</v>
      </c>
      <c r="H41" s="23">
        <f>SUM(HistoricalCosts[[#This Row],[Production Total]:[Shipping]])</f>
        <v>120188</v>
      </c>
    </row>
    <row r="42" spans="2:8" ht="21" customHeight="1" x14ac:dyDescent="0.25">
      <c r="B42" s="21">
        <v>40908</v>
      </c>
      <c r="C42" s="22">
        <v>25537</v>
      </c>
      <c r="D42" s="22">
        <v>8689</v>
      </c>
      <c r="E42" s="23">
        <v>70926</v>
      </c>
      <c r="F42" s="23">
        <f>SUM(HistoricalCosts[[#This Row],[Materials]:[Assembly]])</f>
        <v>105152</v>
      </c>
      <c r="G42" s="23">
        <v>12249</v>
      </c>
      <c r="H42" s="23">
        <f>SUM(HistoricalCosts[[#This Row],[Production Total]:[Shipping]])</f>
        <v>117401</v>
      </c>
    </row>
    <row r="43" spans="2:8" ht="21" customHeight="1" x14ac:dyDescent="0.25">
      <c r="B43" s="26" t="s">
        <v>0</v>
      </c>
      <c r="C43" s="25">
        <f>SUBTOTAL(109,HistoricalCosts[Materials])</f>
        <v>1172535</v>
      </c>
      <c r="D43" s="24">
        <f>SUBTOTAL(109,HistoricalCosts[Printing])</f>
        <v>305094</v>
      </c>
      <c r="E43" s="25">
        <f>SUBTOTAL(109,HistoricalCosts[Assembly])</f>
        <v>2859614</v>
      </c>
      <c r="F43" s="25">
        <f>SUBTOTAL(109,HistoricalCosts[Production Total])</f>
        <v>4337243</v>
      </c>
      <c r="G43" s="25">
        <f>SUBTOTAL(109,HistoricalCosts[Shipping])</f>
        <v>772163</v>
      </c>
      <c r="H43" s="25">
        <f>SUBTOTAL(109,HistoricalCosts[Package Total])</f>
        <v>5109406</v>
      </c>
    </row>
  </sheetData>
  <mergeCells count="1">
    <mergeCell ref="D4:H4"/>
  </mergeCells>
  <conditionalFormatting sqref="H7:H42">
    <cfRule type="iconSet" priority="1">
      <iconSet iconSet="5ArrowsGray">
        <cfvo type="percent" val="0"/>
        <cfvo type="percent" val="20"/>
        <cfvo type="percent" val="40"/>
        <cfvo type="percent" val="60"/>
        <cfvo type="percent" val="80"/>
      </iconSet>
    </cfRule>
  </conditionalFormatting>
  <hyperlinks>
    <hyperlink ref="H2" location="Menu!A1" tooltip="Click to view Menu" display="Return to Menu"/>
  </hyperlinks>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markers="1" high="1" low="1">
          <x14:colorSeries theme="5" tint="0.59999389629810485"/>
          <x14:colorNegative rgb="FFFFC7CE"/>
          <x14:colorAxis rgb="FF000000"/>
          <x14:colorMarkers theme="5" tint="0.39997558519241921"/>
          <x14:colorFirst rgb="FFFFDC47"/>
          <x14:colorLast rgb="FFFFEB9C"/>
          <x14:colorHigh theme="7"/>
          <x14:colorLow theme="4"/>
          <x14:sparklines>
            <x14:sparkline>
              <xm:f>'Historical Cost Data'!H7:H42</xm:f>
              <xm:sqref>D4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42"/>
  <sheetViews>
    <sheetView showGridLines="0" workbookViewId="0"/>
  </sheetViews>
  <sheetFormatPr defaultRowHeight="15" x14ac:dyDescent="0.25"/>
  <cols>
    <col min="1" max="1" width="17.625" style="5" customWidth="1"/>
    <col min="2" max="2" width="10.75" customWidth="1"/>
    <col min="3" max="4" width="13.125" customWidth="1"/>
    <col min="5" max="5" width="7" customWidth="1"/>
    <col min="6" max="11" width="5.875" customWidth="1"/>
    <col min="12" max="19" width="6.875" customWidth="1"/>
    <col min="20" max="38" width="6.125" customWidth="1"/>
    <col min="39" max="39" width="9.875" bestFit="1" customWidth="1"/>
    <col min="40" max="40" width="9.5" bestFit="1" customWidth="1"/>
    <col min="41" max="41" width="6.875" bestFit="1" customWidth="1"/>
    <col min="42" max="42" width="9.5" bestFit="1" customWidth="1"/>
    <col min="43" max="43" width="6.875" bestFit="1" customWidth="1"/>
    <col min="44" max="44" width="9.5" bestFit="1" customWidth="1"/>
    <col min="45" max="45" width="6.875" bestFit="1" customWidth="1"/>
    <col min="46" max="46" width="9.5" bestFit="1" customWidth="1"/>
    <col min="47" max="47" width="6.875" bestFit="1" customWidth="1"/>
    <col min="48" max="48" width="9.5" bestFit="1" customWidth="1"/>
    <col min="49" max="49" width="6.875" bestFit="1" customWidth="1"/>
    <col min="50" max="50" width="9.5" bestFit="1" customWidth="1"/>
    <col min="51" max="51" width="6.875" bestFit="1" customWidth="1"/>
    <col min="52" max="52" width="9.5" bestFit="1" customWidth="1"/>
    <col min="53" max="53" width="6.875" bestFit="1" customWidth="1"/>
    <col min="54" max="54" width="9.5" bestFit="1" customWidth="1"/>
    <col min="55" max="55" width="6.875" bestFit="1" customWidth="1"/>
    <col min="56" max="56" width="9.5" bestFit="1" customWidth="1"/>
    <col min="57" max="57" width="6.875" bestFit="1" customWidth="1"/>
    <col min="58" max="58" width="9.5" bestFit="1" customWidth="1"/>
    <col min="59" max="59" width="6.875" bestFit="1" customWidth="1"/>
    <col min="60" max="60" width="9.5" bestFit="1" customWidth="1"/>
    <col min="61" max="61" width="6.875" bestFit="1" customWidth="1"/>
    <col min="62" max="62" width="9.5" bestFit="1" customWidth="1"/>
    <col min="63" max="63" width="6.875" bestFit="1" customWidth="1"/>
    <col min="64" max="64" width="9.5" bestFit="1" customWidth="1"/>
    <col min="65" max="65" width="6.875" bestFit="1" customWidth="1"/>
    <col min="66" max="66" width="9.5" bestFit="1" customWidth="1"/>
    <col min="67" max="67" width="6.875" bestFit="1" customWidth="1"/>
    <col min="68" max="68" width="9.5" bestFit="1" customWidth="1"/>
    <col min="69" max="69" width="6.875" bestFit="1" customWidth="1"/>
    <col min="70" max="70" width="9.5" bestFit="1" customWidth="1"/>
    <col min="71" max="71" width="6.875" bestFit="1" customWidth="1"/>
    <col min="72" max="72" width="9.5" bestFit="1" customWidth="1"/>
    <col min="73" max="73" width="6.875" bestFit="1" customWidth="1"/>
    <col min="74" max="74" width="9.5" bestFit="1" customWidth="1"/>
    <col min="75" max="75" width="9.875" bestFit="1" customWidth="1"/>
  </cols>
  <sheetData>
    <row r="1" spans="2:18" s="5" customFormat="1" ht="21" customHeight="1" x14ac:dyDescent="0.25"/>
    <row r="2" spans="2:18" ht="33.75" customHeight="1" x14ac:dyDescent="0.25">
      <c r="B2" s="12" t="s">
        <v>150</v>
      </c>
      <c r="P2" s="52" t="s">
        <v>154</v>
      </c>
      <c r="Q2" s="52"/>
      <c r="R2" s="52"/>
    </row>
    <row r="3" spans="2:18" s="5" customFormat="1" x14ac:dyDescent="0.25">
      <c r="R3" s="4"/>
    </row>
    <row r="5" spans="2:18" ht="37.5" x14ac:dyDescent="0.55000000000000004">
      <c r="B5" s="47" t="s">
        <v>135</v>
      </c>
      <c r="C5" s="48" t="s">
        <v>138</v>
      </c>
      <c r="D5" s="48" t="s">
        <v>137</v>
      </c>
      <c r="E5" s="38"/>
    </row>
    <row r="6" spans="2:18" s="17" customFormat="1" ht="21" customHeight="1" x14ac:dyDescent="0.25">
      <c r="B6" s="37">
        <v>39844</v>
      </c>
      <c r="C6" s="36">
        <v>134563</v>
      </c>
      <c r="D6" s="36">
        <v>28816</v>
      </c>
    </row>
    <row r="7" spans="2:18" s="17" customFormat="1" ht="21" customHeight="1" x14ac:dyDescent="0.25">
      <c r="B7" s="37">
        <v>39872</v>
      </c>
      <c r="C7" s="36">
        <v>121948</v>
      </c>
      <c r="D7" s="36">
        <v>22570</v>
      </c>
    </row>
    <row r="8" spans="2:18" s="17" customFormat="1" ht="21" customHeight="1" x14ac:dyDescent="0.25">
      <c r="B8" s="37">
        <v>39903</v>
      </c>
      <c r="C8" s="36">
        <v>122388</v>
      </c>
      <c r="D8" s="36">
        <v>26079</v>
      </c>
    </row>
    <row r="9" spans="2:18" s="17" customFormat="1" ht="21" customHeight="1" x14ac:dyDescent="0.25">
      <c r="B9" s="37">
        <v>39933</v>
      </c>
      <c r="C9" s="36">
        <v>118258</v>
      </c>
      <c r="D9" s="36">
        <v>24597</v>
      </c>
    </row>
    <row r="10" spans="2:18" s="17" customFormat="1" ht="21" customHeight="1" x14ac:dyDescent="0.25">
      <c r="B10" s="37">
        <v>39964</v>
      </c>
      <c r="C10" s="36">
        <v>134869</v>
      </c>
      <c r="D10" s="36">
        <v>23228</v>
      </c>
    </row>
    <row r="11" spans="2:18" s="17" customFormat="1" ht="21" customHeight="1" x14ac:dyDescent="0.25">
      <c r="B11" s="37">
        <v>39994</v>
      </c>
      <c r="C11" s="36">
        <v>127412</v>
      </c>
      <c r="D11" s="36">
        <v>22313</v>
      </c>
    </row>
    <row r="12" spans="2:18" s="17" customFormat="1" ht="21" customHeight="1" x14ac:dyDescent="0.25">
      <c r="B12" s="37">
        <v>40025</v>
      </c>
      <c r="C12" s="36">
        <v>122359</v>
      </c>
      <c r="D12" s="36">
        <v>21398</v>
      </c>
    </row>
    <row r="13" spans="2:18" s="17" customFormat="1" ht="21" customHeight="1" x14ac:dyDescent="0.25">
      <c r="B13" s="37">
        <v>40056</v>
      </c>
      <c r="C13" s="36">
        <v>123112</v>
      </c>
      <c r="D13" s="36">
        <v>20484</v>
      </c>
    </row>
    <row r="14" spans="2:18" s="17" customFormat="1" ht="21" customHeight="1" x14ac:dyDescent="0.25">
      <c r="B14" s="37">
        <v>40086</v>
      </c>
      <c r="C14" s="36">
        <v>133634</v>
      </c>
      <c r="D14" s="36">
        <v>19569</v>
      </c>
    </row>
    <row r="15" spans="2:18" s="17" customFormat="1" ht="21" customHeight="1" x14ac:dyDescent="0.25">
      <c r="B15" s="37">
        <v>40117</v>
      </c>
      <c r="C15" s="36">
        <v>138388</v>
      </c>
      <c r="D15" s="36">
        <v>18654</v>
      </c>
    </row>
    <row r="16" spans="2:18" s="17" customFormat="1" ht="21" customHeight="1" x14ac:dyDescent="0.25">
      <c r="B16" s="37">
        <v>40147</v>
      </c>
      <c r="C16" s="36">
        <v>131057</v>
      </c>
      <c r="D16" s="36">
        <v>17739</v>
      </c>
    </row>
    <row r="17" spans="2:4" s="17" customFormat="1" ht="21" customHeight="1" x14ac:dyDescent="0.25">
      <c r="B17" s="37">
        <v>40178</v>
      </c>
      <c r="C17" s="36">
        <v>128084</v>
      </c>
      <c r="D17" s="36">
        <v>16824</v>
      </c>
    </row>
    <row r="18" spans="2:4" s="17" customFormat="1" ht="21" customHeight="1" x14ac:dyDescent="0.25">
      <c r="B18" s="37">
        <v>40209</v>
      </c>
      <c r="C18" s="36">
        <v>137368</v>
      </c>
      <c r="D18" s="36">
        <v>52985</v>
      </c>
    </row>
    <row r="19" spans="2:4" s="17" customFormat="1" ht="21" customHeight="1" x14ac:dyDescent="0.25">
      <c r="B19" s="37">
        <v>40237</v>
      </c>
      <c r="C19" s="36">
        <v>144020</v>
      </c>
      <c r="D19" s="36">
        <v>48592</v>
      </c>
    </row>
    <row r="20" spans="2:4" ht="21" customHeight="1" x14ac:dyDescent="0.25">
      <c r="B20" s="37">
        <v>40268</v>
      </c>
      <c r="C20" s="36">
        <v>142765</v>
      </c>
      <c r="D20" s="36">
        <v>45987</v>
      </c>
    </row>
    <row r="21" spans="2:4" ht="21" customHeight="1" x14ac:dyDescent="0.25">
      <c r="B21" s="37">
        <v>40298</v>
      </c>
      <c r="C21" s="36">
        <v>130486</v>
      </c>
      <c r="D21" s="36">
        <v>38543</v>
      </c>
    </row>
    <row r="22" spans="2:4" ht="21" customHeight="1" x14ac:dyDescent="0.25">
      <c r="B22" s="37">
        <v>40329</v>
      </c>
      <c r="C22" s="36">
        <v>147181</v>
      </c>
      <c r="D22" s="36">
        <v>32765</v>
      </c>
    </row>
    <row r="23" spans="2:4" ht="21" customHeight="1" x14ac:dyDescent="0.25">
      <c r="B23" s="37">
        <v>40359</v>
      </c>
      <c r="C23" s="36">
        <v>136155</v>
      </c>
      <c r="D23" s="36">
        <v>28765</v>
      </c>
    </row>
    <row r="24" spans="2:4" ht="21" customHeight="1" x14ac:dyDescent="0.25">
      <c r="B24" s="37">
        <v>40390</v>
      </c>
      <c r="C24" s="36">
        <v>134388</v>
      </c>
      <c r="D24" s="36">
        <v>22178</v>
      </c>
    </row>
    <row r="25" spans="2:4" ht="21" customHeight="1" x14ac:dyDescent="0.25">
      <c r="B25" s="37">
        <v>40421</v>
      </c>
      <c r="C25" s="36">
        <v>107129</v>
      </c>
      <c r="D25" s="36">
        <v>19432</v>
      </c>
    </row>
    <row r="26" spans="2:4" ht="21" customHeight="1" x14ac:dyDescent="0.25">
      <c r="B26" s="37">
        <v>40451</v>
      </c>
      <c r="C26" s="36">
        <v>108399</v>
      </c>
      <c r="D26" s="36">
        <v>16987</v>
      </c>
    </row>
    <row r="27" spans="2:4" ht="21" customHeight="1" x14ac:dyDescent="0.25">
      <c r="B27" s="37">
        <v>40482</v>
      </c>
      <c r="C27" s="36">
        <v>104894</v>
      </c>
      <c r="D27" s="36">
        <v>15345</v>
      </c>
    </row>
    <row r="28" spans="2:4" ht="21" customHeight="1" x14ac:dyDescent="0.25">
      <c r="B28" s="37">
        <v>40512</v>
      </c>
      <c r="C28" s="36">
        <v>105968</v>
      </c>
      <c r="D28" s="36">
        <v>14461</v>
      </c>
    </row>
    <row r="29" spans="2:4" ht="21" customHeight="1" x14ac:dyDescent="0.25">
      <c r="B29" s="37">
        <v>40543</v>
      </c>
      <c r="C29" s="36">
        <v>105094</v>
      </c>
      <c r="D29" s="36">
        <v>12866</v>
      </c>
    </row>
    <row r="30" spans="2:4" ht="21" customHeight="1" x14ac:dyDescent="0.25">
      <c r="B30" s="37">
        <v>40574</v>
      </c>
      <c r="C30" s="36">
        <v>113626</v>
      </c>
      <c r="D30" s="36">
        <v>13835</v>
      </c>
    </row>
    <row r="31" spans="2:4" ht="21" customHeight="1" x14ac:dyDescent="0.25">
      <c r="B31" s="37">
        <v>40602</v>
      </c>
      <c r="C31" s="36">
        <v>105443</v>
      </c>
      <c r="D31" s="36">
        <v>13986</v>
      </c>
    </row>
    <row r="32" spans="2:4" ht="21" customHeight="1" x14ac:dyDescent="0.25">
      <c r="B32" s="37">
        <v>40633</v>
      </c>
      <c r="C32" s="36">
        <v>109116</v>
      </c>
      <c r="D32" s="36">
        <v>12886</v>
      </c>
    </row>
    <row r="33" spans="2:4" ht="21" customHeight="1" x14ac:dyDescent="0.25">
      <c r="B33" s="37">
        <v>40663</v>
      </c>
      <c r="C33" s="36">
        <v>108879</v>
      </c>
      <c r="D33" s="36">
        <v>12292</v>
      </c>
    </row>
    <row r="34" spans="2:4" ht="21" customHeight="1" x14ac:dyDescent="0.25">
      <c r="B34" s="37">
        <v>40694</v>
      </c>
      <c r="C34" s="36">
        <v>114321</v>
      </c>
      <c r="D34" s="36">
        <v>14969</v>
      </c>
    </row>
    <row r="35" spans="2:4" ht="21" customHeight="1" x14ac:dyDescent="0.25">
      <c r="B35" s="37">
        <v>40724</v>
      </c>
      <c r="C35" s="36">
        <v>105935</v>
      </c>
      <c r="D35" s="36">
        <v>13011</v>
      </c>
    </row>
    <row r="36" spans="2:4" ht="21" customHeight="1" x14ac:dyDescent="0.25">
      <c r="B36" s="37">
        <v>40755</v>
      </c>
      <c r="C36" s="36">
        <v>100085</v>
      </c>
      <c r="D36" s="36">
        <v>12973</v>
      </c>
    </row>
    <row r="37" spans="2:4" ht="21" customHeight="1" x14ac:dyDescent="0.25">
      <c r="B37" s="37">
        <v>40786</v>
      </c>
      <c r="C37" s="36">
        <v>103277</v>
      </c>
      <c r="D37" s="36">
        <v>13622</v>
      </c>
    </row>
    <row r="38" spans="2:4" ht="21" customHeight="1" x14ac:dyDescent="0.25">
      <c r="B38" s="37">
        <v>40816</v>
      </c>
      <c r="C38" s="36">
        <v>114099</v>
      </c>
      <c r="D38" s="36">
        <v>14998</v>
      </c>
    </row>
    <row r="39" spans="2:4" ht="21" customHeight="1" x14ac:dyDescent="0.25">
      <c r="B39" s="37">
        <v>40847</v>
      </c>
      <c r="C39" s="36">
        <v>110236</v>
      </c>
      <c r="D39" s="36">
        <v>13132</v>
      </c>
    </row>
    <row r="40" spans="2:4" ht="21" customHeight="1" x14ac:dyDescent="0.25">
      <c r="B40" s="37">
        <v>40877</v>
      </c>
      <c r="C40" s="36">
        <v>107155</v>
      </c>
      <c r="D40" s="36">
        <v>13033</v>
      </c>
    </row>
    <row r="41" spans="2:4" ht="21" customHeight="1" x14ac:dyDescent="0.25">
      <c r="B41" s="37">
        <v>40908</v>
      </c>
      <c r="C41" s="36">
        <v>105152</v>
      </c>
      <c r="D41" s="36">
        <v>12249</v>
      </c>
    </row>
    <row r="42" spans="2:4" ht="21" customHeight="1" x14ac:dyDescent="0.25">
      <c r="B42" s="27" t="s">
        <v>136</v>
      </c>
      <c r="C42" s="36">
        <v>4337243</v>
      </c>
      <c r="D42" s="36">
        <v>772163</v>
      </c>
    </row>
  </sheetData>
  <mergeCells count="1">
    <mergeCell ref="P2:R2"/>
  </mergeCells>
  <hyperlinks>
    <hyperlink ref="P2" location="Menu!A1" tooltip="Click to view Menu" display="Return to Menu"/>
  </hyperlinks>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G27"/>
  <sheetViews>
    <sheetView showGridLines="0" zoomScaleNormal="100" workbookViewId="0"/>
  </sheetViews>
  <sheetFormatPr defaultRowHeight="15" x14ac:dyDescent="0.25"/>
  <cols>
    <col min="1" max="1" width="17.625" customWidth="1"/>
    <col min="2" max="2" width="25.75" customWidth="1"/>
    <col min="3" max="3" width="39.125" customWidth="1"/>
    <col min="4" max="4" width="22.125" customWidth="1"/>
  </cols>
  <sheetData>
    <row r="1" spans="2:7" s="5" customFormat="1" ht="21" customHeight="1" x14ac:dyDescent="0.25"/>
    <row r="2" spans="2:7" ht="33.75" customHeight="1" x14ac:dyDescent="0.25">
      <c r="B2" s="8" t="s">
        <v>151</v>
      </c>
      <c r="D2" s="39" t="s">
        <v>154</v>
      </c>
      <c r="E2" s="5"/>
      <c r="F2" s="5"/>
      <c r="G2" s="5"/>
    </row>
    <row r="4" spans="2:7" s="5" customFormat="1" ht="31.5" customHeight="1" x14ac:dyDescent="0.25">
      <c r="B4" s="46" t="s">
        <v>152</v>
      </c>
    </row>
    <row r="5" spans="2:7" ht="37.5" customHeight="1" x14ac:dyDescent="0.25">
      <c r="B5" s="41" t="s">
        <v>164</v>
      </c>
      <c r="C5" s="41" t="s">
        <v>156</v>
      </c>
      <c r="D5" s="41" t="s">
        <v>165</v>
      </c>
    </row>
    <row r="6" spans="2:7" ht="21" customHeight="1" x14ac:dyDescent="0.25">
      <c r="B6" s="42" t="s">
        <v>173</v>
      </c>
      <c r="C6" s="16" t="s">
        <v>157</v>
      </c>
      <c r="D6" s="43" t="s">
        <v>166</v>
      </c>
    </row>
    <row r="7" spans="2:7" ht="21" customHeight="1" x14ac:dyDescent="0.25">
      <c r="B7" s="42" t="s">
        <v>174</v>
      </c>
      <c r="C7" s="16" t="s">
        <v>184</v>
      </c>
      <c r="D7" s="43" t="s">
        <v>167</v>
      </c>
    </row>
    <row r="8" spans="2:7" ht="21" customHeight="1" x14ac:dyDescent="0.25">
      <c r="B8" s="42" t="s">
        <v>175</v>
      </c>
      <c r="C8" s="16" t="s">
        <v>158</v>
      </c>
      <c r="D8" s="43" t="s">
        <v>183</v>
      </c>
    </row>
    <row r="9" spans="2:7" ht="21" customHeight="1" x14ac:dyDescent="0.25">
      <c r="B9" s="42" t="s">
        <v>176</v>
      </c>
      <c r="C9" s="16" t="s">
        <v>159</v>
      </c>
      <c r="D9" s="43" t="s">
        <v>168</v>
      </c>
    </row>
    <row r="10" spans="2:7" ht="21" customHeight="1" x14ac:dyDescent="0.25">
      <c r="B10" s="42" t="s">
        <v>177</v>
      </c>
      <c r="C10" s="16" t="s">
        <v>160</v>
      </c>
      <c r="D10" s="43" t="s">
        <v>169</v>
      </c>
    </row>
    <row r="11" spans="2:7" ht="21" customHeight="1" x14ac:dyDescent="0.25">
      <c r="B11" s="42" t="s">
        <v>178</v>
      </c>
      <c r="C11" s="16" t="s">
        <v>161</v>
      </c>
      <c r="D11" s="43" t="s">
        <v>170</v>
      </c>
    </row>
    <row r="12" spans="2:7" ht="21" customHeight="1" x14ac:dyDescent="0.25">
      <c r="B12" s="42" t="s">
        <v>179</v>
      </c>
      <c r="C12" s="16" t="s">
        <v>162</v>
      </c>
      <c r="D12" s="43" t="s">
        <v>171</v>
      </c>
    </row>
    <row r="13" spans="2:7" ht="21" customHeight="1" x14ac:dyDescent="0.25">
      <c r="B13" s="42" t="s">
        <v>180</v>
      </c>
      <c r="C13" s="16" t="s">
        <v>163</v>
      </c>
      <c r="D13" s="43" t="s">
        <v>172</v>
      </c>
    </row>
    <row r="14" spans="2:7" ht="21" customHeight="1" x14ac:dyDescent="0.25"/>
    <row r="15" spans="2:7" ht="25.5" customHeight="1" x14ac:dyDescent="0.25">
      <c r="B15" s="44" t="s">
        <v>153</v>
      </c>
    </row>
    <row r="16" spans="2:7"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sheetData>
  <hyperlinks>
    <hyperlink ref="D2" location="Menu!A1" tooltip="Click to view menu" display="RETURN TO MENU"/>
    <hyperlink ref="D6" r:id="rId1"/>
    <hyperlink ref="D7" r:id="rId2"/>
    <hyperlink ref="D8" r:id="rId3"/>
    <hyperlink ref="D9" r:id="rId4"/>
    <hyperlink ref="D10" r:id="rId5"/>
    <hyperlink ref="D11" r:id="rId6"/>
    <hyperlink ref="D12" r:id="rId7"/>
    <hyperlink ref="D13" r:id="rId8"/>
  </hyperlinks>
  <pageMargins left="0.7" right="0.7" top="0.75" bottom="0.75" header="0.3" footer="0.3"/>
  <drawing r:id="rId9"/>
  <tableParts count="1">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D8C07ABC94BA4E998089D5E6B1289F" ma:contentTypeVersion="6" ma:contentTypeDescription="Create a new document." ma:contentTypeScope="" ma:versionID="60a5d92ca723f829c7a93c4be244b56c">
  <xsd:schema xmlns:xsd="http://www.w3.org/2001/XMLSchema" xmlns:xs="http://www.w3.org/2001/XMLSchema" xmlns:p="http://schemas.microsoft.com/office/2006/metadata/properties" xmlns:ns2="ce461b8b-6f38-4841-98fb-1583b93f96f3" xmlns:ns3="0ff863c6-4f13-44f6-88c9-b0421a3b8ee8" targetNamespace="http://schemas.microsoft.com/office/2006/metadata/properties" ma:root="true" ma:fieldsID="4fc7c851e371b6edc289e0a9c473c293" ns2:_="" ns3:_="">
    <xsd:import namespace="ce461b8b-6f38-4841-98fb-1583b93f96f3"/>
    <xsd:import namespace="0ff863c6-4f13-44f6-88c9-b0421a3b8ee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461b8b-6f38-4841-98fb-1583b93f96f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f863c6-4f13-44f6-88c9-b0421a3b8ee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9968DF-3804-46C9-B85D-DAE6CA0ABBD1}"/>
</file>

<file path=customXml/itemProps2.xml><?xml version="1.0" encoding="utf-8"?>
<ds:datastoreItem xmlns:ds="http://schemas.openxmlformats.org/officeDocument/2006/customXml" ds:itemID="{2714543A-6E15-42E9-BDCD-39D51DE045E4}"/>
</file>

<file path=customXml/itemProps3.xml><?xml version="1.0" encoding="utf-8"?>
<ds:datastoreItem xmlns:ds="http://schemas.openxmlformats.org/officeDocument/2006/customXml" ds:itemID="{F65147E6-825B-4E73-8D73-30CFA70171A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Focus Group 2 Results</vt:lpstr>
      <vt:lpstr>Focus Group PivotChart Data</vt:lpstr>
      <vt:lpstr>Focus Group Data</vt:lpstr>
      <vt:lpstr>Historical Cost Data</vt:lpstr>
      <vt:lpstr>Historical Cost Summary</vt:lpstr>
      <vt:lpstr>Other Project Information</vt:lpstr>
      <vt:lpstr>PackageDescriptions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Policy Reference FY2012</dc:title>
  <dc:creator>Toby Nixon</dc:creator>
  <cp:lastModifiedBy>Garth Fort</cp:lastModifiedBy>
  <dcterms:created xsi:type="dcterms:W3CDTF">2012-01-21T21:14:40Z</dcterms:created>
  <dcterms:modified xsi:type="dcterms:W3CDTF">2012-07-31T21:29:31Z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0x010100FAD8C07ABC94BA4E998089D5E6B1289F</vt:lpwstr>
  </property>
  <property fmtid="{D5CDD505-2E9C-101B-9397-08002B2CF9AE}" pid="3" name="HR Category">
    <vt:lpwstr>4;#Policies|3554cf9c-ce05-4efe-8415-9072cc5b8b5e</vt:lpwstr>
  </property>
  <property fmtid="{D5CDD505-2E9C-101B-9397-08002B2CF9AE}" pid="4" name="HRCategory">
    <vt:lpwstr>4;#Policies|79fb396a-d7ff-4d27-a840-f17a004f3677</vt:lpwstr>
  </property>
</Properties>
</file>