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ion" sheetId="1" r:id="rId4"/>
  </sheets>
  <definedNames/>
  <calcPr/>
</workbook>
</file>

<file path=xl/sharedStrings.xml><?xml version="1.0" encoding="utf-8"?>
<sst xmlns="http://schemas.openxmlformats.org/spreadsheetml/2006/main" count="30" uniqueCount="30">
  <si>
    <t>Eléments</t>
  </si>
  <si>
    <t>Octobre</t>
  </si>
  <si>
    <t>Novembre</t>
  </si>
  <si>
    <t>Decembre</t>
  </si>
  <si>
    <t>Janvier</t>
  </si>
  <si>
    <t>Fevrier</t>
  </si>
  <si>
    <t>Mars</t>
  </si>
  <si>
    <t>Avril</t>
  </si>
  <si>
    <t>May</t>
  </si>
  <si>
    <t>Juin</t>
  </si>
  <si>
    <r>
      <rPr>
        <rFont val="Times New Roman"/>
        <b/>
        <color theme="1"/>
        <sz val="12.0"/>
      </rPr>
      <t xml:space="preserve">Quantités réelles produites </t>
    </r>
    <r>
      <rPr>
        <rFont val="Times New Roman"/>
        <b val="0"/>
        <color theme="1"/>
        <sz val="12.0"/>
      </rPr>
      <t>(nombre d'unités)</t>
    </r>
  </si>
  <si>
    <t>Activité normale</t>
  </si>
  <si>
    <r>
      <rPr>
        <rFont val="Times New Roman"/>
        <b/>
        <color theme="1"/>
        <sz val="12.0"/>
      </rPr>
      <t xml:space="preserve">Charges variables </t>
    </r>
    <r>
      <rPr>
        <rFont val="Times New Roman"/>
        <b val="0"/>
        <color theme="1"/>
        <sz val="12.0"/>
      </rPr>
      <t xml:space="preserve">ou proportionnelles </t>
    </r>
    <r>
      <rPr>
        <rFont val="Times New Roman"/>
        <b/>
        <color theme="1"/>
        <sz val="12.0"/>
      </rPr>
      <t>réelles</t>
    </r>
  </si>
  <si>
    <r>
      <rPr>
        <rFont val="Times New Roman"/>
        <b/>
        <color theme="1"/>
        <sz val="12.0"/>
      </rPr>
      <t xml:space="preserve">Charges fixes </t>
    </r>
    <r>
      <rPr>
        <rFont val="Times New Roman"/>
        <b val="0"/>
        <color theme="1"/>
        <sz val="12.0"/>
      </rPr>
      <t xml:space="preserve">ou de structure </t>
    </r>
    <r>
      <rPr>
        <rFont val="Times New Roman"/>
        <b/>
        <color theme="1"/>
        <sz val="12.0"/>
      </rPr>
      <t>réelles</t>
    </r>
  </si>
  <si>
    <t>Coefficient d'imputation rationnelle (1)</t>
  </si>
  <si>
    <r>
      <rPr>
        <rFont val="Times New Roman"/>
        <b/>
        <color theme="1"/>
        <sz val="12.0"/>
      </rPr>
      <t xml:space="preserve">Charges fixes </t>
    </r>
    <r>
      <rPr>
        <rFont val="Times New Roman"/>
        <b val="0"/>
        <color theme="1"/>
        <sz val="12.0"/>
      </rPr>
      <t xml:space="preserve">ou de structure </t>
    </r>
    <r>
      <rPr>
        <rFont val="Times New Roman"/>
        <b/>
        <color theme="1"/>
        <sz val="12.0"/>
      </rPr>
      <t>imputées (2)</t>
    </r>
  </si>
  <si>
    <t>Différences d'imputation des charges fixes (3)</t>
  </si>
  <si>
    <t>Mali / Boni</t>
  </si>
  <si>
    <t>Coût de production total (4)</t>
  </si>
  <si>
    <t>Coût de production unitaire (5)</t>
  </si>
  <si>
    <t>Coût variable unitaire (6)</t>
  </si>
  <si>
    <t>Coût fixe unitaire (7)</t>
  </si>
  <si>
    <t>(1) Activité Réelle / Activité Normale</t>
  </si>
  <si>
    <t>(2) Charges fixes réelles x Coefficient d'imputation rationnelle</t>
  </si>
  <si>
    <t>(3) Charges fixes réelles - Charges fixes imputées</t>
  </si>
  <si>
    <t>(4) Charges variables réelles + Charges fixes imputées</t>
  </si>
  <si>
    <t xml:space="preserve"> </t>
  </si>
  <si>
    <t>(5) Coût de production total / Quantités réelles produites</t>
  </si>
  <si>
    <t>(6) Charges variables réelles  / Quantités réelles produites</t>
  </si>
  <si>
    <t>(7) Charges fixes imputées / Quantités réelles produites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</si>
</sst>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b/>
      <sz val="12.0"/>
      <color rgb="FF008000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left" readingOrder="0" shrinkToFit="0" vertical="bottom" wrapText="1"/>
    </xf>
    <xf borderId="1" fillId="3" fontId="1" numFmtId="3" xfId="0" applyAlignment="1" applyBorder="1" applyFill="1" applyFont="1" applyNumberFormat="1">
      <alignment horizontal="center" readingOrder="0" shrinkToFit="0" vertical="bottom" wrapText="0"/>
    </xf>
    <xf borderId="1" fillId="3" fontId="1" numFmtId="3" xfId="0" applyAlignment="1" applyBorder="1" applyFont="1" applyNumberFormat="1">
      <alignment horizontal="center" readingOrder="0" vertical="bottom"/>
    </xf>
    <xf borderId="1" fillId="3" fontId="1" numFmtId="3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left" shrinkToFit="0" vertical="bottom" wrapText="1"/>
    </xf>
    <xf borderId="2" fillId="3" fontId="1" numFmtId="3" xfId="0" applyAlignment="1" applyBorder="1" applyFont="1" applyNumberForma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left" readingOrder="0" shrinkToFit="0" vertical="bottom" wrapText="1"/>
    </xf>
    <xf borderId="6" fillId="3" fontId="1" numFmtId="4" xfId="0" applyAlignment="1" applyBorder="1" applyFont="1" applyNumberFormat="1">
      <alignment horizontal="right" vertical="bottom"/>
    </xf>
    <xf borderId="6" fillId="3" fontId="1" numFmtId="4" xfId="0" applyAlignment="1" applyBorder="1" applyFont="1" applyNumberFormat="1">
      <alignment horizontal="right" readingOrder="0" vertical="bottom"/>
    </xf>
    <xf borderId="7" fillId="0" fontId="2" numFmtId="0" xfId="0" applyAlignment="1" applyBorder="1" applyFont="1">
      <alignment horizontal="left" readingOrder="0" shrinkToFit="0" vertical="bottom" wrapText="1"/>
    </xf>
    <xf borderId="8" fillId="3" fontId="1" numFmtId="4" xfId="0" applyAlignment="1" applyBorder="1" applyFont="1" applyNumberFormat="1">
      <alignment horizontal="right" readingOrder="0" vertical="bottom"/>
    </xf>
    <xf borderId="8" fillId="3" fontId="1" numFmtId="4" xfId="0" applyAlignment="1" applyBorder="1" applyFont="1" applyNumberFormat="1">
      <alignment horizontal="right" vertical="bottom"/>
    </xf>
    <xf borderId="7" fillId="0" fontId="2" numFmtId="0" xfId="0" applyAlignment="1" applyBorder="1" applyFont="1">
      <alignment horizontal="left" shrinkToFit="0" vertical="bottom" wrapText="1"/>
    </xf>
    <xf borderId="7" fillId="0" fontId="2" numFmtId="4" xfId="0" applyAlignment="1" applyBorder="1" applyFont="1" applyNumberFormat="1">
      <alignment horizontal="center" vertical="bottom"/>
    </xf>
    <xf borderId="7" fillId="0" fontId="2" numFmtId="4" xfId="0" applyAlignment="1" applyBorder="1" applyFont="1" applyNumberFormat="1">
      <alignment horizontal="right" vertical="bottom"/>
    </xf>
    <xf borderId="7" fillId="0" fontId="4" numFmtId="4" xfId="0" applyAlignment="1" applyBorder="1" applyFont="1" applyNumberFormat="1">
      <alignment horizontal="right" vertical="bottom"/>
    </xf>
    <xf borderId="7" fillId="0" fontId="5" numFmtId="4" xfId="0" applyAlignment="1" applyBorder="1" applyFont="1" applyNumberFormat="1">
      <alignment horizontal="right" vertical="bottom"/>
    </xf>
    <xf borderId="7" fillId="0" fontId="4" numFmtId="4" xfId="0" applyAlignment="1" applyBorder="1" applyFont="1" applyNumberFormat="1">
      <alignment horizontal="center" vertical="bottom"/>
    </xf>
    <xf borderId="7" fillId="0" fontId="5" numFmtId="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left" shrinkToFit="0" vertical="bottom" wrapText="0"/>
    </xf>
    <xf borderId="1" fillId="0" fontId="2" numFmtId="4" xfId="0" applyAlignment="1" applyBorder="1" applyFont="1" applyNumberFormat="1">
      <alignment horizontal="right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75"/>
    <col customWidth="1" min="2" max="2" width="46.75"/>
    <col customWidth="1" min="3" max="3" width="0.38"/>
    <col customWidth="1" min="4" max="5" width="12.75"/>
    <col customWidth="1" min="6" max="6" width="11.38"/>
    <col customWidth="1" min="7" max="24" width="10.0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"/>
      <c r="B4" s="4" t="s">
        <v>0</v>
      </c>
      <c r="C4" s="1"/>
      <c r="D4" s="4" t="s">
        <v>1</v>
      </c>
      <c r="E4" s="4" t="s">
        <v>2</v>
      </c>
      <c r="F4" s="5" t="s">
        <v>3</v>
      </c>
      <c r="G4" s="5" t="s">
        <v>4</v>
      </c>
      <c r="H4" s="5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"/>
      <c r="B5" s="7" t="s">
        <v>10</v>
      </c>
      <c r="C5" s="1"/>
      <c r="D5" s="8">
        <v>5000.0</v>
      </c>
      <c r="E5" s="8">
        <v>1990.0</v>
      </c>
      <c r="F5" s="8">
        <v>4000.0</v>
      </c>
      <c r="G5" s="8">
        <v>2500.0</v>
      </c>
      <c r="H5" s="8">
        <v>6000.0</v>
      </c>
      <c r="I5" s="9">
        <v>5000.0</v>
      </c>
      <c r="J5" s="9">
        <v>3478.0</v>
      </c>
      <c r="K5" s="10">
        <v>4025.0</v>
      </c>
      <c r="L5" s="10">
        <v>1990.0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"/>
      <c r="B6" s="11" t="s">
        <v>11</v>
      </c>
      <c r="C6" s="1"/>
      <c r="D6" s="12">
        <v>4000.0</v>
      </c>
      <c r="E6" s="13"/>
      <c r="F6" s="14"/>
      <c r="G6" s="12">
        <v>4000.0</v>
      </c>
      <c r="H6" s="13"/>
      <c r="I6" s="14"/>
      <c r="J6" s="12">
        <v>4000.0</v>
      </c>
      <c r="K6" s="13"/>
      <c r="L6" s="1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"/>
      <c r="B7" s="15" t="s">
        <v>12</v>
      </c>
      <c r="C7" s="1"/>
      <c r="D7" s="16">
        <v>8750.0</v>
      </c>
      <c r="E7" s="16">
        <v>7000.0</v>
      </c>
      <c r="F7" s="16">
        <v>10062.5</v>
      </c>
      <c r="G7" s="16">
        <v>8750.0</v>
      </c>
      <c r="H7" s="17">
        <v>8600.0</v>
      </c>
      <c r="I7" s="17">
        <v>11200.0</v>
      </c>
      <c r="J7" s="17">
        <v>9900.0</v>
      </c>
      <c r="K7" s="17">
        <v>11890.0</v>
      </c>
      <c r="L7" s="17">
        <v>10500.0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/>
      <c r="B8" s="18" t="s">
        <v>13</v>
      </c>
      <c r="C8" s="1"/>
      <c r="D8" s="19">
        <v>4500.0</v>
      </c>
      <c r="E8" s="20">
        <v>4500.0</v>
      </c>
      <c r="F8" s="20">
        <v>4500.0</v>
      </c>
      <c r="G8" s="19">
        <v>4500.0</v>
      </c>
      <c r="H8" s="20">
        <v>4500.0</v>
      </c>
      <c r="I8" s="20">
        <v>4500.0</v>
      </c>
      <c r="J8" s="19">
        <v>4500.0</v>
      </c>
      <c r="K8" s="20">
        <v>4500.0</v>
      </c>
      <c r="L8" s="20">
        <v>4500.0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1"/>
      <c r="B9" s="21" t="s">
        <v>14</v>
      </c>
      <c r="C9" s="1"/>
      <c r="D9" s="22">
        <f>IF(OR(D6="",D5=""),"",D5/D6)</f>
        <v>1.25</v>
      </c>
      <c r="E9" s="22">
        <f>IF(OR(D6="",E5=""),"",E5/D6)</f>
        <v>0.4975</v>
      </c>
      <c r="F9" s="22">
        <f>IF(OR(D6="",F5=""),"",F5/D6)</f>
        <v>1</v>
      </c>
      <c r="G9" s="22">
        <f>IF(OR(G6="",G5=""),"",G5/G6)</f>
        <v>0.625</v>
      </c>
      <c r="H9" s="22">
        <f>IF(OR(G6="",H5=""),"",H5/G6)</f>
        <v>1.5</v>
      </c>
      <c r="I9" s="22">
        <f>IF(OR(G6="",I5=""),"",I5/G6)</f>
        <v>1.25</v>
      </c>
      <c r="J9" s="22">
        <f>IF(OR(J6="",J5=""),"",J5/J6)</f>
        <v>0.8695</v>
      </c>
      <c r="K9" s="22">
        <f>IF(OR(J6="",K5=""),"",K5/J6)</f>
        <v>1.00625</v>
      </c>
      <c r="L9" s="22">
        <f>IF(OR(J6="",L5=""),"",L5/J6)</f>
        <v>0.4975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"/>
      <c r="B10" s="18" t="s">
        <v>15</v>
      </c>
      <c r="C10" s="1"/>
      <c r="D10" s="23">
        <f t="shared" ref="D10:L10" si="1">IF(OR(D9="",D8=""),"",D9*D8)</f>
        <v>5625</v>
      </c>
      <c r="E10" s="23">
        <f t="shared" si="1"/>
        <v>2238.75</v>
      </c>
      <c r="F10" s="23">
        <f t="shared" si="1"/>
        <v>4500</v>
      </c>
      <c r="G10" s="23">
        <f t="shared" si="1"/>
        <v>2812.5</v>
      </c>
      <c r="H10" s="23">
        <f t="shared" si="1"/>
        <v>6750</v>
      </c>
      <c r="I10" s="23">
        <f t="shared" si="1"/>
        <v>5625</v>
      </c>
      <c r="J10" s="23">
        <f t="shared" si="1"/>
        <v>3912.75</v>
      </c>
      <c r="K10" s="23">
        <f t="shared" si="1"/>
        <v>4528.125</v>
      </c>
      <c r="L10" s="23">
        <f t="shared" si="1"/>
        <v>2238.75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"/>
      <c r="B11" s="21" t="s">
        <v>16</v>
      </c>
      <c r="C11" s="1"/>
      <c r="D11" s="24">
        <f t="shared" ref="D11:L11" si="2">IF(OR(D8="",D10=""),"",D8-D10)</f>
        <v>-1125</v>
      </c>
      <c r="E11" s="25">
        <f t="shared" si="2"/>
        <v>2261.25</v>
      </c>
      <c r="F11" s="24">
        <f t="shared" si="2"/>
        <v>0</v>
      </c>
      <c r="G11" s="24">
        <f t="shared" si="2"/>
        <v>1687.5</v>
      </c>
      <c r="H11" s="25">
        <f t="shared" si="2"/>
        <v>-2250</v>
      </c>
      <c r="I11" s="24">
        <f t="shared" si="2"/>
        <v>-1125</v>
      </c>
      <c r="J11" s="24">
        <f t="shared" si="2"/>
        <v>587.25</v>
      </c>
      <c r="K11" s="25">
        <f t="shared" si="2"/>
        <v>-28.125</v>
      </c>
      <c r="L11" s="24">
        <f t="shared" si="2"/>
        <v>2261.25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21" t="s">
        <v>17</v>
      </c>
      <c r="C12" s="1"/>
      <c r="D12" s="26" t="str">
        <f t="shared" ref="D12:L12" si="3">IF(D11="","",IF(D11=0,"",IF(D11&gt;0,"Mali","Boni")))</f>
        <v>Boni</v>
      </c>
      <c r="E12" s="27" t="str">
        <f t="shared" si="3"/>
        <v>Mali</v>
      </c>
      <c r="F12" s="26" t="str">
        <f t="shared" si="3"/>
        <v/>
      </c>
      <c r="G12" s="26" t="str">
        <f t="shared" si="3"/>
        <v>Mali</v>
      </c>
      <c r="H12" s="27" t="str">
        <f t="shared" si="3"/>
        <v>Boni</v>
      </c>
      <c r="I12" s="26" t="str">
        <f t="shared" si="3"/>
        <v>Boni</v>
      </c>
      <c r="J12" s="26" t="str">
        <f t="shared" si="3"/>
        <v>Mali</v>
      </c>
      <c r="K12" s="27" t="str">
        <f t="shared" si="3"/>
        <v>Boni</v>
      </c>
      <c r="L12" s="26" t="str">
        <f t="shared" si="3"/>
        <v>Mali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28" t="s">
        <v>18</v>
      </c>
      <c r="C13" s="1"/>
      <c r="D13" s="29">
        <f t="shared" ref="D13:L13" si="4">IF(OR(D7="",D10=""),"",D7+D10)</f>
        <v>14375</v>
      </c>
      <c r="E13" s="29">
        <f t="shared" si="4"/>
        <v>9238.75</v>
      </c>
      <c r="F13" s="29">
        <f t="shared" si="4"/>
        <v>14562.5</v>
      </c>
      <c r="G13" s="29">
        <f t="shared" si="4"/>
        <v>11562.5</v>
      </c>
      <c r="H13" s="29">
        <f t="shared" si="4"/>
        <v>15350</v>
      </c>
      <c r="I13" s="29">
        <f t="shared" si="4"/>
        <v>16825</v>
      </c>
      <c r="J13" s="29">
        <f t="shared" si="4"/>
        <v>13812.75</v>
      </c>
      <c r="K13" s="29">
        <f t="shared" si="4"/>
        <v>16418.125</v>
      </c>
      <c r="L13" s="29">
        <f t="shared" si="4"/>
        <v>12738.75</v>
      </c>
      <c r="M13" s="1"/>
      <c r="N13" s="1"/>
      <c r="O13" s="1"/>
      <c r="P13" s="1"/>
      <c r="Q13" s="1"/>
      <c r="R13" s="3"/>
      <c r="S13" s="1"/>
      <c r="T13" s="1"/>
      <c r="U13" s="1"/>
      <c r="V13" s="1"/>
      <c r="W13" s="1"/>
      <c r="X13" s="1"/>
    </row>
    <row r="14" ht="15.75" customHeight="1">
      <c r="A14" s="1"/>
      <c r="B14" s="28" t="s">
        <v>19</v>
      </c>
      <c r="C14" s="1"/>
      <c r="D14" s="29">
        <f t="shared" ref="D14:L14" si="5">IF(OR(D13="",D5=""),"",D13/D5)</f>
        <v>2.875</v>
      </c>
      <c r="E14" s="29">
        <f t="shared" si="5"/>
        <v>4.64258794</v>
      </c>
      <c r="F14" s="29">
        <f t="shared" si="5"/>
        <v>3.640625</v>
      </c>
      <c r="G14" s="29">
        <f t="shared" si="5"/>
        <v>4.625</v>
      </c>
      <c r="H14" s="29">
        <f t="shared" si="5"/>
        <v>2.558333333</v>
      </c>
      <c r="I14" s="29">
        <f t="shared" si="5"/>
        <v>3.365</v>
      </c>
      <c r="J14" s="29">
        <f t="shared" si="5"/>
        <v>3.971463485</v>
      </c>
      <c r="K14" s="29">
        <f t="shared" si="5"/>
        <v>4.079037267</v>
      </c>
      <c r="L14" s="29">
        <f t="shared" si="5"/>
        <v>6.40138191</v>
      </c>
      <c r="M14" s="1"/>
      <c r="N14" s="1"/>
      <c r="O14" s="1"/>
      <c r="P14" s="1"/>
      <c r="Q14" s="1"/>
      <c r="R14" s="3"/>
      <c r="S14" s="1"/>
      <c r="T14" s="1"/>
      <c r="U14" s="1"/>
      <c r="V14" s="1"/>
      <c r="W14" s="1"/>
      <c r="X14" s="1"/>
    </row>
    <row r="15" ht="15.75" customHeight="1">
      <c r="A15" s="1"/>
      <c r="B15" s="28" t="s">
        <v>20</v>
      </c>
      <c r="C15" s="1"/>
      <c r="D15" s="29">
        <f t="shared" ref="D15:L15" si="6">IF(OR(D7="",D5=""),"",D7/D5)</f>
        <v>1.75</v>
      </c>
      <c r="E15" s="29">
        <f t="shared" si="6"/>
        <v>3.51758794</v>
      </c>
      <c r="F15" s="29">
        <f t="shared" si="6"/>
        <v>2.515625</v>
      </c>
      <c r="G15" s="29">
        <f t="shared" si="6"/>
        <v>3.5</v>
      </c>
      <c r="H15" s="29">
        <f t="shared" si="6"/>
        <v>1.433333333</v>
      </c>
      <c r="I15" s="29">
        <f t="shared" si="6"/>
        <v>2.24</v>
      </c>
      <c r="J15" s="29">
        <f t="shared" si="6"/>
        <v>2.846463485</v>
      </c>
      <c r="K15" s="29">
        <f t="shared" si="6"/>
        <v>2.954037267</v>
      </c>
      <c r="L15" s="29">
        <f t="shared" si="6"/>
        <v>5.27638191</v>
      </c>
      <c r="N15" s="1"/>
      <c r="O15" s="1"/>
      <c r="P15" s="1"/>
      <c r="Q15" s="1"/>
      <c r="R15" s="30"/>
      <c r="S15" s="1"/>
      <c r="T15" s="1"/>
    </row>
    <row r="16" ht="15.75" customHeight="1">
      <c r="A16" s="1"/>
      <c r="B16" s="28" t="s">
        <v>21</v>
      </c>
      <c r="C16" s="1"/>
      <c r="D16" s="29">
        <f t="shared" ref="D16:L16" si="7">IF(OR(D5="",D10=""),"",D10/D5)</f>
        <v>1.125</v>
      </c>
      <c r="E16" s="29">
        <f t="shared" si="7"/>
        <v>1.125</v>
      </c>
      <c r="F16" s="29">
        <f t="shared" si="7"/>
        <v>1.125</v>
      </c>
      <c r="G16" s="29">
        <f t="shared" si="7"/>
        <v>1.125</v>
      </c>
      <c r="H16" s="29">
        <f t="shared" si="7"/>
        <v>1.125</v>
      </c>
      <c r="I16" s="29">
        <f t="shared" si="7"/>
        <v>1.125</v>
      </c>
      <c r="J16" s="29">
        <f t="shared" si="7"/>
        <v>1.125</v>
      </c>
      <c r="K16" s="29">
        <f t="shared" si="7"/>
        <v>1.125</v>
      </c>
      <c r="L16" s="29">
        <f t="shared" si="7"/>
        <v>1.125</v>
      </c>
      <c r="N16" s="1"/>
      <c r="O16" s="1"/>
      <c r="P16" s="1"/>
      <c r="Q16" s="1"/>
      <c r="R16" s="3"/>
      <c r="S16" s="1"/>
      <c r="T16" s="1"/>
    </row>
    <row r="17" ht="15.7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1"/>
      <c r="R17" s="1"/>
    </row>
    <row r="18" ht="15.75" customHeight="1">
      <c r="A18" s="1"/>
      <c r="B18" s="3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1"/>
      <c r="R18" s="1"/>
    </row>
    <row r="19" ht="15.75" customHeight="1">
      <c r="A19" s="1"/>
      <c r="B19" s="3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1"/>
      <c r="R19" s="1"/>
    </row>
    <row r="20" ht="15.75" customHeight="1">
      <c r="A20" s="1"/>
      <c r="B20" s="30" t="s">
        <v>24</v>
      </c>
      <c r="C20" s="1"/>
      <c r="D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1"/>
      <c r="R20" s="1"/>
    </row>
    <row r="21" ht="15.75" customHeight="1">
      <c r="A21" s="1"/>
      <c r="B21" s="3" t="s">
        <v>25</v>
      </c>
      <c r="C21" s="1"/>
      <c r="D21" s="1"/>
      <c r="E21" s="31" t="s">
        <v>26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3" t="s">
        <v>27</v>
      </c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3" t="s">
        <v>28</v>
      </c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3" t="s">
        <v>29</v>
      </c>
      <c r="C24" s="1"/>
      <c r="D24" s="30"/>
      <c r="E24" s="1"/>
      <c r="F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2"/>
      <c r="C25" s="1"/>
      <c r="D25" s="3"/>
      <c r="E25" s="1"/>
      <c r="F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2"/>
      <c r="C26" s="1"/>
      <c r="D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2"/>
      <c r="C27" s="1"/>
      <c r="D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2"/>
      <c r="C28" s="1"/>
      <c r="D28" s="1"/>
      <c r="J28" s="1"/>
      <c r="K28" s="1"/>
      <c r="L28" s="1"/>
      <c r="M28" s="1"/>
      <c r="S28" s="1"/>
      <c r="T28" s="1"/>
      <c r="U28" s="1"/>
      <c r="V28" s="1"/>
    </row>
    <row r="29" ht="15.75" customHeight="1">
      <c r="A29" s="1"/>
      <c r="B29" s="2"/>
      <c r="C29" s="1"/>
      <c r="D29" s="1"/>
      <c r="J29" s="1"/>
      <c r="K29" s="1"/>
      <c r="L29" s="1"/>
      <c r="M29" s="1"/>
      <c r="S29" s="1"/>
      <c r="T29" s="1"/>
      <c r="U29" s="1"/>
      <c r="V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3">
    <mergeCell ref="D6:F6"/>
    <mergeCell ref="G6:I6"/>
    <mergeCell ref="J6:L6"/>
  </mergeCells>
  <printOptions/>
  <pageMargins bottom="0.75" footer="0.0" header="0.0" left="0.7" right="0.7" top="0.75"/>
  <pageSetup scale="75" orientation="landscape"/>
  <drawing r:id="rId1"/>
</worksheet>
</file>