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vot_Table" sheetId="1" r:id="rId4"/>
    <sheet state="visible" name="Pivot Table 1" sheetId="2" r:id="rId5"/>
    <sheet state="visible" name="Financial Modelling" sheetId="3" r:id="rId6"/>
    <sheet state="visible" name="Cond. Format &amp; Charts" sheetId="4" r:id="rId7"/>
  </sheets>
  <definedNames/>
  <calcPr/>
  <pivotCaches>
    <pivotCache cacheId="0" r:id="rId8"/>
  </pivotCaches>
</workbook>
</file>

<file path=xl/sharedStrings.xml><?xml version="1.0" encoding="utf-8"?>
<sst xmlns="http://schemas.openxmlformats.org/spreadsheetml/2006/main" count="128" uniqueCount="71">
  <si>
    <t>Product</t>
  </si>
  <si>
    <t>Region</t>
  </si>
  <si>
    <t>Time Period</t>
  </si>
  <si>
    <t>Sales Amount</t>
  </si>
  <si>
    <t>1.Prepare your data: Make sure your sales data is organized in a table with columns for product, region, time period (such as month or quarter), and sales amount.</t>
  </si>
  <si>
    <t>Product A</t>
  </si>
  <si>
    <t>East</t>
  </si>
  <si>
    <t>Jan</t>
  </si>
  <si>
    <t>Product B</t>
  </si>
  <si>
    <t>2.Insert a PivotTable: Click anywhere inside the table and go to Insert &gt; PivotTable. In the Create PivotTable dialog box, select the range of data you want to analyze and choose where to place the PivotTable (such as a new worksheet or an existing one).</t>
  </si>
  <si>
    <t>Product C</t>
  </si>
  <si>
    <t>West</t>
  </si>
  <si>
    <t>3.Arrange the PivotTable fields: Drag the product, region, and time period fields to the Rows area, and drag the sales amount field to the Values area. Your PivotTable should now show the total sales for each product, region, and time period.</t>
  </si>
  <si>
    <t>4.Customize the PivotTable: You can customize the PivotTable by adding filters, sorting, and formatting options. For example, you can filter the data by a specific region or time period, or sort the data by sales amount in descending order.</t>
  </si>
  <si>
    <t>Feb</t>
  </si>
  <si>
    <t>5.Create a PivotChart: To create a PivotChart based on your PivotTable, select any cell inside the PivotTable and go to Analyze &gt; PivotChart. Choose the chart type you want to use (such as a column chart or a line chart) and customize the chart as needed (such as adding titles, labels, and legends).</t>
  </si>
  <si>
    <t>6.Analyze the sales data: With your PivotTable and PivotChart, you can now analyze the sales data by product, region, and time period. For example, you can identify which products are the best sellers in each region, or which time periods have the highest sales volume overall.</t>
  </si>
  <si>
    <t>SUM of Sales Amount</t>
  </si>
  <si>
    <t>East Total</t>
  </si>
  <si>
    <t>West Total</t>
  </si>
  <si>
    <t>Grand Total</t>
  </si>
  <si>
    <t>Investment</t>
  </si>
  <si>
    <t>cash flow1</t>
  </si>
  <si>
    <t>Pre-seed</t>
  </si>
  <si>
    <t>cf2</t>
  </si>
  <si>
    <t>Seed</t>
  </si>
  <si>
    <t>VC, angel investor</t>
  </si>
  <si>
    <t>Equity</t>
  </si>
  <si>
    <t>stake</t>
  </si>
  <si>
    <t>cf3</t>
  </si>
  <si>
    <t>R1</t>
  </si>
  <si>
    <t>cf4</t>
  </si>
  <si>
    <t>R2</t>
  </si>
  <si>
    <t>cf5</t>
  </si>
  <si>
    <t>R3</t>
  </si>
  <si>
    <t>IRR</t>
  </si>
  <si>
    <t>IPO</t>
  </si>
  <si>
    <t>public</t>
  </si>
  <si>
    <t>NPV</t>
  </si>
  <si>
    <t>PB PERIOD</t>
  </si>
  <si>
    <t>1.5-2%</t>
  </si>
  <si>
    <t>Internal rate of return</t>
  </si>
  <si>
    <t>Growth rate</t>
  </si>
  <si>
    <t>Sales</t>
  </si>
  <si>
    <t>Date</t>
  </si>
  <si>
    <t>A</t>
  </si>
  <si>
    <t>B</t>
  </si>
  <si>
    <t>C</t>
  </si>
  <si>
    <t>D</t>
  </si>
  <si>
    <t>E</t>
  </si>
  <si>
    <t>F</t>
  </si>
  <si>
    <t>G</t>
  </si>
  <si>
    <t>H</t>
  </si>
  <si>
    <t>I</t>
  </si>
  <si>
    <t>J</t>
  </si>
  <si>
    <t>Charts</t>
  </si>
  <si>
    <t>Select the data in the "Date" column and the "Sales" column.</t>
  </si>
  <si>
    <t>Click on the "Insert" tab in the Excel ribbon.</t>
  </si>
  <si>
    <t>In the "Charts" group, click on the "Line" chart type.</t>
  </si>
  <si>
    <t>Select the first chart subtype, "Line with markers" (or any other subtype that you prefer).</t>
  </si>
  <si>
    <t>The line chart will be inserted into your worksheet.</t>
  </si>
  <si>
    <t>You can customize the chart by adding axis titles, chart title, legend, etc.</t>
  </si>
  <si>
    <t>To add axis titles, click on the chart to select it, then click on the "Chart Elements" button (the plus sign icon) that appears next to the chart.</t>
  </si>
  <si>
    <t>From the dropdown menu, select "Axis Titles" and choose "Primary Horizontal Axis Title" and "Primary Vertical Axis Title". Enter the axis titles you want to use.</t>
  </si>
  <si>
    <t>To add a chart title, click on the chart to select it, then click on the "Chart Elements" button again. Select "Chart Title" and choose "Above Chart". Enter the chart title you want to use.</t>
  </si>
  <si>
    <t>You can customize other aspects of the chart, such as colors, fonts, and formatting options, using the formatting tools in the Excel ribbon.</t>
  </si>
  <si>
    <t>Conditional Formatting</t>
  </si>
  <si>
    <t>Select the cells in the "Sales" column.</t>
  </si>
  <si>
    <t>Click on the "Conditional Formatting" button in the "Format" tab.</t>
  </si>
  <si>
    <t>Choose "Highlight Cell Rules" and then select "Above Average".</t>
  </si>
  <si>
    <t>Excel will automatically calculate the average sales and apply the formatting to the cells that are above the average.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</si>
</sst>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quot;$&quot;#,##0.00"/>
    <numFmt numFmtId="166" formatCode="yyyy-mm-dd"/>
  </numFmts>
  <fonts count="3">
    <font>
      <sz val="10.0"/>
      <color rgb="FF000000"/>
      <name val="Arial"/>
      <scheme val="minor"/>
    </font>
    <font>
      <color rgb="FFD1D5DB"/>
      <name val="Söhne"/>
    </font>
    <font>
      <color theme="1"/>
      <name val="Arial"/>
      <scheme val="minor"/>
    </font>
  </fonts>
  <fills count="5">
    <fill>
      <patternFill patternType="none"/>
    </fill>
    <fill>
      <patternFill patternType="lightGray"/>
    </fill>
    <fill>
      <patternFill patternType="solid">
        <fgColor rgb="FF990000"/>
        <bgColor rgb="FF990000"/>
      </patternFill>
    </fill>
    <fill>
      <patternFill patternType="solid">
        <fgColor rgb="FF444654"/>
        <bgColor rgb="FF444654"/>
      </patternFill>
    </fill>
    <fill>
      <patternFill patternType="solid">
        <fgColor rgb="FFFF0000"/>
        <bgColor rgb="FFFF0000"/>
      </patternFill>
    </fill>
  </fills>
  <borders count="5">
    <border/>
    <border>
      <left style="thin">
        <color rgb="FFD9D9E3"/>
      </left>
      <top style="thin">
        <color rgb="FFD9D9E3"/>
      </top>
      <bottom style="thin">
        <color rgb="FFD9D9E3"/>
      </bottom>
    </border>
    <border>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2" fontId="1" numFmtId="0" xfId="0" applyAlignment="1" applyBorder="1" applyFont="1">
      <alignment horizontal="center" readingOrder="0" vertical="bottom"/>
    </xf>
    <xf borderId="0" fillId="0" fontId="2" numFmtId="0" xfId="0" applyAlignment="1" applyFont="1">
      <alignment readingOrder="0"/>
    </xf>
    <xf borderId="3" fillId="3" fontId="1" numFmtId="0" xfId="0" applyAlignment="1" applyBorder="1" applyFill="1" applyFont="1">
      <alignment horizontal="left" readingOrder="0"/>
    </xf>
    <xf borderId="4" fillId="3" fontId="1" numFmtId="164" xfId="0" applyAlignment="1" applyBorder="1" applyFont="1" applyNumberFormat="1">
      <alignment horizontal="left" readingOrder="0"/>
    </xf>
    <xf borderId="0" fillId="0" fontId="2" numFmtId="0" xfId="0" applyFont="1"/>
    <xf borderId="0" fillId="0" fontId="2" numFmtId="164" xfId="0" applyFont="1" applyNumberFormat="1"/>
    <xf borderId="0" fillId="0" fontId="2" numFmtId="9" xfId="0" applyFont="1" applyNumberFormat="1"/>
    <xf borderId="0" fillId="0" fontId="2" numFmtId="165" xfId="0" applyFont="1" applyNumberFormat="1"/>
    <xf borderId="0" fillId="0" fontId="2" numFmtId="9" xfId="0" applyAlignment="1" applyFont="1" applyNumberFormat="1">
      <alignment readingOrder="0"/>
    </xf>
    <xf borderId="1" fillId="4" fontId="1" numFmtId="0" xfId="0" applyAlignment="1" applyBorder="1" applyFill="1" applyFont="1">
      <alignment horizontal="center" readingOrder="0" vertical="bottom"/>
    </xf>
    <xf borderId="2" fillId="4" fontId="1" numFmtId="0" xfId="0" applyAlignment="1" applyBorder="1" applyFont="1">
      <alignment horizontal="center" readingOrder="0" vertical="bottom"/>
    </xf>
    <xf borderId="4" fillId="3" fontId="1" numFmtId="0" xfId="0" applyAlignment="1" applyBorder="1" applyFont="1">
      <alignment horizontal="left" readingOrder="0"/>
    </xf>
    <xf borderId="4" fillId="3" fontId="1" numFmtId="166" xfId="0" applyAlignment="1" applyBorder="1" applyFont="1" applyNumberFormat="1">
      <alignment horizontal="left" readingOrder="0"/>
    </xf>
  </cellXfs>
  <cellStyles count="1">
    <cellStyle xfId="0" name="Normal" builtinId="0"/>
  </cellStyles>
  <dxfs count="2">
    <dxf>
      <font/>
      <fill>
        <patternFill patternType="solid">
          <fgColor rgb="FFCC0000"/>
          <bgColor rgb="FFCC0000"/>
        </patternFill>
      </fill>
      <border/>
    </dxf>
    <dxf>
      <font/>
      <fill>
        <patternFill patternType="solid">
          <fgColor rgb="FF274E13"/>
          <bgColor rgb="FF274E1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3:E15" sheet="Pivot_Table"/>
  </cacheSource>
  <cacheFields>
    <cacheField name="Product" numFmtId="0">
      <sharedItems>
        <s v="Product A"/>
        <s v="Product B"/>
        <s v="Product C"/>
      </sharedItems>
    </cacheField>
    <cacheField name="Region" numFmtId="0">
      <sharedItems>
        <s v="East"/>
        <s v="West"/>
      </sharedItems>
    </cacheField>
    <cacheField name="Time Period" numFmtId="0">
      <sharedItems>
        <s v="Jan"/>
        <s v="Feb"/>
      </sharedItems>
    </cacheField>
    <cacheField name="Sales Amount" numFmtId="164">
      <sharedItems containsSemiMixedTypes="0" containsString="0" containsNumber="1" containsInteger="1">
        <n v="5000.0"/>
        <n v="7500.0"/>
        <n v="6000.0"/>
        <n v="4000.0"/>
        <n v="6500.0"/>
        <n v="8000.0"/>
        <n v="7000.0"/>
        <n v="550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H7" firstHeaderRow="0" firstDataRow="1" firstDataCol="2"/>
  <pivotFields>
    <pivotField name="Product" axis="axisRow" compact="0" outline="0" multipleItemSelectionAllowed="1" showAll="0" sortType="ascending">
      <items>
        <item x="0"/>
        <item x="1"/>
        <item x="2"/>
        <item t="default"/>
      </items>
    </pivotField>
    <pivotField name="Region" axis="axisCol" compact="0" outline="0" multipleItemSelectionAllowed="1" showAll="0" sortType="ascending">
      <items>
        <item x="0"/>
        <item x="1"/>
        <item t="default"/>
      </items>
    </pivotField>
    <pivotField name="Time Period" axis="axisCol" compact="0" outline="0" multipleItemSelectionAllowed="1" showAll="0" sortType="descending">
      <items>
        <item x="0"/>
        <item x="1"/>
        <item t="default"/>
      </items>
    </pivotField>
    <pivotField name="Sales Amount" dataField="1" compact="0" numFmtId="164" outline="0" multipleItemSelectionAllowed="1" showAll="0">
      <items>
        <item x="0"/>
        <item x="1"/>
        <item x="2"/>
        <item x="3"/>
        <item x="4"/>
        <item x="5"/>
        <item x="6"/>
        <item x="7"/>
        <item t="default"/>
      </items>
    </pivotField>
  </pivotFields>
  <rowFields>
    <field x="0"/>
  </rowFields>
  <colFields>
    <field x="1"/>
    <field x="2"/>
  </colFields>
  <dataFields>
    <dataField name="SUM of Sales Amount" fld="3"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B3" s="1" t="s">
        <v>0</v>
      </c>
      <c r="C3" s="1" t="s">
        <v>1</v>
      </c>
      <c r="D3" s="1" t="s">
        <v>2</v>
      </c>
      <c r="E3" s="2" t="s">
        <v>3</v>
      </c>
      <c r="H3" s="3" t="s">
        <v>4</v>
      </c>
    </row>
    <row r="4">
      <c r="B4" s="4" t="s">
        <v>5</v>
      </c>
      <c r="C4" s="4" t="s">
        <v>6</v>
      </c>
      <c r="D4" s="4" t="s">
        <v>7</v>
      </c>
      <c r="E4" s="5">
        <v>5000.0</v>
      </c>
    </row>
    <row r="5">
      <c r="B5" s="4" t="s">
        <v>8</v>
      </c>
      <c r="C5" s="4" t="s">
        <v>6</v>
      </c>
      <c r="D5" s="4" t="s">
        <v>7</v>
      </c>
      <c r="E5" s="5">
        <v>7500.0</v>
      </c>
      <c r="H5" s="3" t="s">
        <v>9</v>
      </c>
    </row>
    <row r="6">
      <c r="B6" s="4" t="s">
        <v>10</v>
      </c>
      <c r="C6" s="4" t="s">
        <v>6</v>
      </c>
      <c r="D6" s="4" t="s">
        <v>7</v>
      </c>
      <c r="E6" s="5">
        <v>6000.0</v>
      </c>
    </row>
    <row r="7">
      <c r="B7" s="4" t="s">
        <v>5</v>
      </c>
      <c r="C7" s="4" t="s">
        <v>11</v>
      </c>
      <c r="D7" s="4" t="s">
        <v>7</v>
      </c>
      <c r="E7" s="5">
        <v>4000.0</v>
      </c>
      <c r="H7" s="3" t="s">
        <v>12</v>
      </c>
    </row>
    <row r="8">
      <c r="B8" s="4" t="s">
        <v>8</v>
      </c>
      <c r="C8" s="4" t="s">
        <v>11</v>
      </c>
      <c r="D8" s="4" t="s">
        <v>7</v>
      </c>
      <c r="E8" s="5">
        <v>6500.0</v>
      </c>
    </row>
    <row r="9">
      <c r="B9" s="4" t="s">
        <v>10</v>
      </c>
      <c r="C9" s="4" t="s">
        <v>11</v>
      </c>
      <c r="D9" s="4" t="s">
        <v>7</v>
      </c>
      <c r="E9" s="5">
        <v>5000.0</v>
      </c>
      <c r="H9" s="3" t="s">
        <v>13</v>
      </c>
    </row>
    <row r="10">
      <c r="B10" s="4" t="s">
        <v>5</v>
      </c>
      <c r="C10" s="4" t="s">
        <v>6</v>
      </c>
      <c r="D10" s="4" t="s">
        <v>14</v>
      </c>
      <c r="E10" s="5">
        <v>6000.0</v>
      </c>
    </row>
    <row r="11">
      <c r="B11" s="4" t="s">
        <v>8</v>
      </c>
      <c r="C11" s="4" t="s">
        <v>6</v>
      </c>
      <c r="D11" s="4" t="s">
        <v>14</v>
      </c>
      <c r="E11" s="5">
        <v>8000.0</v>
      </c>
      <c r="H11" s="3" t="s">
        <v>15</v>
      </c>
    </row>
    <row r="12">
      <c r="B12" s="4" t="s">
        <v>10</v>
      </c>
      <c r="C12" s="4" t="s">
        <v>6</v>
      </c>
      <c r="D12" s="4" t="s">
        <v>14</v>
      </c>
      <c r="E12" s="5">
        <v>7000.0</v>
      </c>
    </row>
    <row r="13">
      <c r="B13" s="4" t="s">
        <v>5</v>
      </c>
      <c r="C13" s="4" t="s">
        <v>11</v>
      </c>
      <c r="D13" s="4" t="s">
        <v>14</v>
      </c>
      <c r="E13" s="5">
        <v>5500.0</v>
      </c>
      <c r="H13" s="3" t="s">
        <v>16</v>
      </c>
    </row>
    <row r="14">
      <c r="B14" s="4" t="s">
        <v>8</v>
      </c>
      <c r="C14" s="4" t="s">
        <v>11</v>
      </c>
      <c r="D14" s="4" t="s">
        <v>14</v>
      </c>
      <c r="E14" s="5">
        <v>7500.0</v>
      </c>
    </row>
    <row r="15">
      <c r="B15" s="4" t="s">
        <v>10</v>
      </c>
      <c r="C15" s="4" t="s">
        <v>11</v>
      </c>
      <c r="D15" s="4" t="s">
        <v>14</v>
      </c>
      <c r="E15" s="5">
        <v>6500.0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B3" s="3" t="s">
        <v>21</v>
      </c>
      <c r="C3" s="3">
        <v>-10000.0</v>
      </c>
      <c r="E3" s="3">
        <v>10000.0</v>
      </c>
    </row>
    <row r="4">
      <c r="B4" s="3" t="s">
        <v>22</v>
      </c>
      <c r="C4" s="3">
        <v>3000.0</v>
      </c>
      <c r="D4" s="3">
        <v>13400.0</v>
      </c>
      <c r="E4" s="6">
        <f t="shared" ref="E4:E9" si="1">E3*1.1</f>
        <v>11000</v>
      </c>
      <c r="F4" s="3" t="s">
        <v>23</v>
      </c>
    </row>
    <row r="5">
      <c r="B5" s="3" t="s">
        <v>24</v>
      </c>
      <c r="C5" s="3">
        <v>4000.0</v>
      </c>
      <c r="D5" s="6">
        <f t="shared" ref="D5:D8" si="2">1.34*D4</f>
        <v>17956</v>
      </c>
      <c r="E5" s="6">
        <f t="shared" si="1"/>
        <v>12100</v>
      </c>
      <c r="F5" s="3" t="s">
        <v>25</v>
      </c>
      <c r="G5" s="3" t="s">
        <v>26</v>
      </c>
      <c r="I5" s="3" t="s">
        <v>27</v>
      </c>
      <c r="J5" s="3" t="s">
        <v>28</v>
      </c>
    </row>
    <row r="6">
      <c r="B6" s="3" t="s">
        <v>29</v>
      </c>
      <c r="C6" s="3">
        <v>5000.0</v>
      </c>
      <c r="D6" s="6">
        <f t="shared" si="2"/>
        <v>24061.04</v>
      </c>
      <c r="E6" s="6">
        <f t="shared" si="1"/>
        <v>13310</v>
      </c>
      <c r="F6" s="3" t="s">
        <v>30</v>
      </c>
    </row>
    <row r="7">
      <c r="B7" s="3" t="s">
        <v>31</v>
      </c>
      <c r="C7" s="3">
        <v>6000.0</v>
      </c>
      <c r="D7" s="6">
        <f t="shared" si="2"/>
        <v>32241.7936</v>
      </c>
      <c r="E7" s="6">
        <f t="shared" si="1"/>
        <v>14641</v>
      </c>
      <c r="F7" s="3" t="s">
        <v>32</v>
      </c>
      <c r="I7" s="3">
        <v>1.0</v>
      </c>
      <c r="J7" s="3">
        <v>2.0</v>
      </c>
    </row>
    <row r="8">
      <c r="A8" s="3">
        <v>5.0</v>
      </c>
      <c r="B8" s="3" t="s">
        <v>33</v>
      </c>
      <c r="C8" s="3">
        <v>7000.0</v>
      </c>
      <c r="D8" s="6">
        <f t="shared" si="2"/>
        <v>43204.00342</v>
      </c>
      <c r="E8" s="6">
        <f t="shared" si="1"/>
        <v>16105.1</v>
      </c>
      <c r="F8" s="3" t="s">
        <v>34</v>
      </c>
    </row>
    <row r="9">
      <c r="B9" s="3" t="s">
        <v>35</v>
      </c>
      <c r="C9" s="8">
        <f>IRR(C3:C8)</f>
        <v>0.3412110471</v>
      </c>
      <c r="E9" s="6">
        <f t="shared" si="1"/>
        <v>17715.61</v>
      </c>
      <c r="F9" s="3" t="s">
        <v>36</v>
      </c>
      <c r="G9" s="3" t="s">
        <v>37</v>
      </c>
    </row>
    <row r="10">
      <c r="B10" s="3" t="s">
        <v>38</v>
      </c>
      <c r="C10" s="9">
        <f t="array" ref="C10">NPV(10%, C3:C8)</f>
        <v>7485.601681</v>
      </c>
    </row>
    <row r="11">
      <c r="B11" s="3" t="s">
        <v>39</v>
      </c>
      <c r="C11" s="6">
        <f>ABS(C3)/AVERAGE(C4:C8)</f>
        <v>2</v>
      </c>
      <c r="G11" s="3"/>
    </row>
    <row r="12">
      <c r="D12" s="10">
        <v>-0.01</v>
      </c>
      <c r="E12" s="3" t="s">
        <v>40</v>
      </c>
      <c r="I12" s="3">
        <v>-1000.0</v>
      </c>
    </row>
    <row r="13">
      <c r="I13" s="3">
        <v>15.0</v>
      </c>
    </row>
    <row r="14">
      <c r="I14" s="6">
        <f t="shared" ref="I14:I20" si="3">1.015*I13</f>
        <v>15.225</v>
      </c>
    </row>
    <row r="15">
      <c r="F15" s="3">
        <v>-50000.0</v>
      </c>
      <c r="G15" s="8">
        <f>IRR(F15:F29)</f>
        <v>0.189208061</v>
      </c>
      <c r="I15" s="6">
        <f t="shared" si="3"/>
        <v>15.453375</v>
      </c>
    </row>
    <row r="16">
      <c r="A16" s="3" t="s">
        <v>35</v>
      </c>
      <c r="B16" s="3" t="s">
        <v>41</v>
      </c>
      <c r="F16" s="3">
        <v>-50000.0</v>
      </c>
      <c r="I16" s="6">
        <f t="shared" si="3"/>
        <v>15.68517563</v>
      </c>
    </row>
    <row r="17">
      <c r="B17" s="3" t="s">
        <v>42</v>
      </c>
      <c r="F17" s="3">
        <v>-50000.0</v>
      </c>
      <c r="I17" s="6">
        <f t="shared" si="3"/>
        <v>15.92045326</v>
      </c>
    </row>
    <row r="18">
      <c r="F18" s="3">
        <v>-50000.0</v>
      </c>
      <c r="I18" s="6">
        <f t="shared" si="3"/>
        <v>16.15926006</v>
      </c>
    </row>
    <row r="19">
      <c r="F19" s="3">
        <v>100000.0</v>
      </c>
      <c r="I19" s="6">
        <f t="shared" si="3"/>
        <v>16.40164896</v>
      </c>
    </row>
    <row r="20">
      <c r="F20" s="3">
        <v>100000.0</v>
      </c>
      <c r="I20" s="6">
        <f t="shared" si="3"/>
        <v>16.64767369</v>
      </c>
    </row>
    <row r="21">
      <c r="F21" s="3">
        <v>100000.0</v>
      </c>
    </row>
    <row r="22">
      <c r="F22" s="3">
        <v>100000.0</v>
      </c>
    </row>
    <row r="24">
      <c r="F24" s="6">
        <f>ABS(SUM(F15:F18))/AVERAGE(F19:F21)</f>
        <v>2</v>
      </c>
      <c r="G24" s="9">
        <f t="array" ref="G24">NPV(1.5%,I12:I20)</f>
        <v>-868.742265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B3" s="11" t="s">
        <v>0</v>
      </c>
      <c r="C3" s="12" t="s">
        <v>43</v>
      </c>
      <c r="D3" s="12" t="s">
        <v>44</v>
      </c>
    </row>
    <row r="4">
      <c r="B4" s="4" t="s">
        <v>45</v>
      </c>
      <c r="C4" s="13">
        <v>120.0</v>
      </c>
      <c r="D4" s="14">
        <v>44652.0</v>
      </c>
      <c r="G4" s="11" t="s">
        <v>0</v>
      </c>
      <c r="H4" s="12" t="s">
        <v>43</v>
      </c>
      <c r="I4" s="12" t="s">
        <v>44</v>
      </c>
    </row>
    <row r="5">
      <c r="B5" s="4" t="s">
        <v>46</v>
      </c>
      <c r="C5" s="13">
        <v>80.0</v>
      </c>
      <c r="D5" s="14">
        <v>44661.0</v>
      </c>
      <c r="G5" s="4" t="s">
        <v>45</v>
      </c>
      <c r="H5" s="13">
        <v>120.0</v>
      </c>
      <c r="I5" s="14">
        <v>44652.0</v>
      </c>
    </row>
    <row r="6">
      <c r="B6" s="4" t="s">
        <v>47</v>
      </c>
      <c r="C6" s="13">
        <v>150.0</v>
      </c>
      <c r="D6" s="14">
        <v>44666.0</v>
      </c>
      <c r="G6" s="4" t="s">
        <v>46</v>
      </c>
      <c r="H6" s="13">
        <v>80.0</v>
      </c>
      <c r="I6" s="14">
        <v>44661.0</v>
      </c>
    </row>
    <row r="7">
      <c r="B7" s="4" t="s">
        <v>48</v>
      </c>
      <c r="C7" s="13">
        <v>90.0</v>
      </c>
      <c r="D7" s="14">
        <v>44682.0</v>
      </c>
      <c r="G7" s="4" t="s">
        <v>47</v>
      </c>
      <c r="H7" s="13">
        <v>150.0</v>
      </c>
      <c r="I7" s="14">
        <v>44666.0</v>
      </c>
    </row>
    <row r="8">
      <c r="B8" s="4" t="s">
        <v>49</v>
      </c>
      <c r="C8" s="13">
        <v>200.0</v>
      </c>
      <c r="D8" s="14">
        <v>44691.0</v>
      </c>
      <c r="G8" s="4" t="s">
        <v>48</v>
      </c>
      <c r="H8" s="13">
        <v>90.0</v>
      </c>
      <c r="I8" s="14">
        <v>44682.0</v>
      </c>
    </row>
    <row r="9">
      <c r="B9" s="4" t="s">
        <v>50</v>
      </c>
      <c r="C9" s="13">
        <v>75.0</v>
      </c>
      <c r="D9" s="14">
        <v>44696.0</v>
      </c>
      <c r="G9" s="4" t="s">
        <v>49</v>
      </c>
      <c r="H9" s="13">
        <v>200.0</v>
      </c>
      <c r="I9" s="14">
        <v>44691.0</v>
      </c>
    </row>
    <row r="10">
      <c r="B10" s="4" t="s">
        <v>51</v>
      </c>
      <c r="C10" s="13">
        <v>110.0</v>
      </c>
      <c r="D10" s="14">
        <v>44713.0</v>
      </c>
      <c r="G10" s="4" t="s">
        <v>50</v>
      </c>
      <c r="H10" s="13">
        <v>75.0</v>
      </c>
      <c r="I10" s="14">
        <v>44696.0</v>
      </c>
    </row>
    <row r="11">
      <c r="B11" s="4" t="s">
        <v>52</v>
      </c>
      <c r="C11" s="13">
        <v>95.0</v>
      </c>
      <c r="D11" s="14">
        <v>44722.0</v>
      </c>
      <c r="G11" s="4" t="s">
        <v>51</v>
      </c>
      <c r="H11" s="13">
        <v>110.0</v>
      </c>
      <c r="I11" s="14">
        <v>44713.0</v>
      </c>
    </row>
    <row r="12">
      <c r="B12" s="4" t="s">
        <v>53</v>
      </c>
      <c r="C12" s="13">
        <v>180.0</v>
      </c>
      <c r="D12" s="14">
        <v>44727.0</v>
      </c>
      <c r="G12" s="4" t="s">
        <v>52</v>
      </c>
      <c r="H12" s="13">
        <v>95.0</v>
      </c>
      <c r="I12" s="14">
        <v>44722.0</v>
      </c>
    </row>
    <row r="13">
      <c r="B13" s="4" t="s">
        <v>54</v>
      </c>
      <c r="C13" s="13">
        <v>70.0</v>
      </c>
      <c r="D13" s="14">
        <v>44378.0</v>
      </c>
      <c r="G13" s="4" t="s">
        <v>53</v>
      </c>
      <c r="H13" s="13">
        <v>180.0</v>
      </c>
      <c r="I13" s="14">
        <v>44727.0</v>
      </c>
    </row>
    <row r="14">
      <c r="G14" s="4" t="s">
        <v>54</v>
      </c>
      <c r="H14" s="13">
        <v>70.0</v>
      </c>
      <c r="I14" s="14">
        <v>44378.0</v>
      </c>
    </row>
    <row r="20">
      <c r="A20" s="3" t="s">
        <v>55</v>
      </c>
    </row>
    <row r="21">
      <c r="B21" s="3" t="s">
        <v>56</v>
      </c>
    </row>
    <row r="23">
      <c r="B23" s="3" t="s">
        <v>57</v>
      </c>
    </row>
    <row r="25">
      <c r="B25" s="3" t="s">
        <v>58</v>
      </c>
    </row>
    <row r="27">
      <c r="B27" s="3" t="s">
        <v>59</v>
      </c>
    </row>
    <row r="29">
      <c r="B29" s="3" t="s">
        <v>60</v>
      </c>
    </row>
    <row r="31">
      <c r="B31" s="3" t="s">
        <v>61</v>
      </c>
    </row>
    <row r="33">
      <c r="B33" s="3" t="s">
        <v>62</v>
      </c>
    </row>
    <row r="35">
      <c r="B35" s="3" t="s">
        <v>63</v>
      </c>
    </row>
    <row r="37">
      <c r="B37" s="3" t="s">
        <v>64</v>
      </c>
    </row>
    <row r="39">
      <c r="B39" s="3" t="s">
        <v>65</v>
      </c>
    </row>
    <row r="42">
      <c r="A42" s="3" t="s">
        <v>66</v>
      </c>
    </row>
    <row r="43">
      <c r="B43" s="3" t="s">
        <v>67</v>
      </c>
    </row>
    <row r="45">
      <c r="B45" s="3" t="s">
        <v>68</v>
      </c>
    </row>
    <row r="47">
      <c r="B47" s="3" t="s">
        <v>69</v>
      </c>
    </row>
    <row r="49">
      <c r="B49" s="3" t="s">
        <v>70</v>
      </c>
    </row>
  </sheetData>
  <conditionalFormatting sqref="B3:C13">
    <cfRule type="expression" dxfId="0" priority="1">
      <formula>AND(ISNUMBER(B3),TRUNC(B3)&lt;EDATE(TODAY(),-12)+1)</formula>
    </cfRule>
  </conditionalFormatting>
  <conditionalFormatting sqref="D3:D13">
    <cfRule type="expression" dxfId="1" priority="2">
      <formula>AND(ISNUMBER(D3),TRUNC(D3)&lt;EDATE(TODAY(),-12)+1)</formula>
    </cfRule>
  </conditionalFormatting>
  <drawing r:id="rId1"/>
</worksheet>
</file>