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17B90F55-96EC-4AF9-A8FA-D8D625A785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E26" i="1"/>
  <c r="F26" i="1"/>
  <c r="G26" i="1"/>
  <c r="H26" i="1"/>
  <c r="I26" i="1"/>
  <c r="K26" i="1"/>
  <c r="L26" i="1"/>
  <c r="M26" i="1"/>
  <c r="N26" i="1"/>
  <c r="P26" i="1"/>
  <c r="Q26" i="1"/>
  <c r="R26" i="1"/>
  <c r="S26" i="1"/>
  <c r="U26" i="1"/>
  <c r="V26" i="1"/>
  <c r="W26" i="1"/>
  <c r="E27" i="1"/>
  <c r="F27" i="1"/>
  <c r="G27" i="1"/>
  <c r="H27" i="1"/>
  <c r="I27" i="1"/>
  <c r="K27" i="1"/>
  <c r="L27" i="1"/>
  <c r="M27" i="1"/>
  <c r="N27" i="1"/>
  <c r="P27" i="1"/>
  <c r="Q27" i="1"/>
  <c r="R27" i="1"/>
  <c r="S27" i="1"/>
  <c r="U27" i="1"/>
  <c r="V27" i="1"/>
  <c r="W27" i="1"/>
  <c r="E28" i="1"/>
  <c r="F28" i="1"/>
  <c r="G28" i="1"/>
  <c r="H28" i="1"/>
  <c r="I28" i="1"/>
  <c r="K28" i="1"/>
  <c r="L28" i="1"/>
  <c r="M28" i="1"/>
  <c r="N28" i="1"/>
  <c r="P28" i="1"/>
  <c r="Q28" i="1"/>
  <c r="R28" i="1"/>
  <c r="S28" i="1"/>
  <c r="U28" i="1"/>
  <c r="V28" i="1"/>
  <c r="W28" i="1"/>
  <c r="E29" i="1"/>
  <c r="F29" i="1"/>
  <c r="G29" i="1"/>
  <c r="H29" i="1"/>
  <c r="I29" i="1"/>
  <c r="K29" i="1"/>
  <c r="L29" i="1"/>
  <c r="M29" i="1"/>
  <c r="N29" i="1"/>
  <c r="P29" i="1"/>
  <c r="Q29" i="1"/>
  <c r="R29" i="1"/>
  <c r="S29" i="1"/>
  <c r="U29" i="1"/>
  <c r="V29" i="1"/>
  <c r="W29" i="1"/>
  <c r="Z23" i="1"/>
  <c r="AA21" i="1"/>
  <c r="AB20" i="1"/>
  <c r="AB13" i="1"/>
  <c r="AA13" i="1"/>
  <c r="Z11" i="1"/>
  <c r="Y8" i="1"/>
  <c r="Y6" i="1"/>
  <c r="Z6" i="1"/>
  <c r="AA6" i="1"/>
  <c r="AB6" i="1"/>
  <c r="Y7" i="1"/>
  <c r="Z7" i="1"/>
  <c r="AA7" i="1"/>
  <c r="AB7" i="1"/>
  <c r="Z8" i="1"/>
  <c r="AA8" i="1"/>
  <c r="AB8" i="1"/>
  <c r="Y9" i="1"/>
  <c r="Z9" i="1"/>
  <c r="AA9" i="1"/>
  <c r="AB9" i="1"/>
  <c r="Y10" i="1"/>
  <c r="Z10" i="1"/>
  <c r="AA10" i="1"/>
  <c r="AB10" i="1"/>
  <c r="Y11" i="1"/>
  <c r="AA11" i="1"/>
  <c r="AB11" i="1"/>
  <c r="Y12" i="1"/>
  <c r="Z12" i="1"/>
  <c r="AA12" i="1"/>
  <c r="AB12" i="1"/>
  <c r="Y13" i="1"/>
  <c r="Z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Y21" i="1"/>
  <c r="Z21" i="1"/>
  <c r="AB21" i="1"/>
  <c r="Y22" i="1"/>
  <c r="Z22" i="1"/>
  <c r="AA22" i="1"/>
  <c r="AB22" i="1"/>
  <c r="Y23" i="1"/>
  <c r="AA23" i="1"/>
  <c r="AB23" i="1"/>
  <c r="Y24" i="1"/>
  <c r="Z24" i="1"/>
  <c r="AA24" i="1"/>
  <c r="AB2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Z3" i="1"/>
  <c r="AA3" i="1"/>
  <c r="AB3" i="1"/>
  <c r="Y3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S5" i="1"/>
  <c r="U3" i="1"/>
  <c r="V3" i="1"/>
  <c r="W3" i="1"/>
  <c r="T3" i="1"/>
  <c r="P24" i="1"/>
  <c r="O24" i="1"/>
  <c r="N24" i="1"/>
  <c r="R24" i="1"/>
  <c r="R5" i="1"/>
  <c r="Q5" i="1"/>
  <c r="P5" i="1"/>
  <c r="O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Q2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O3" i="1"/>
  <c r="P3" i="1" s="1"/>
  <c r="Q3" i="1" s="1"/>
  <c r="R3" i="1" s="1"/>
  <c r="M5" i="1"/>
  <c r="L5" i="1"/>
  <c r="K5" i="1"/>
  <c r="J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3" i="1"/>
  <c r="K3" i="1" s="1"/>
  <c r="L3" i="1" s="1"/>
  <c r="M3" i="1" s="1"/>
  <c r="E3" i="1"/>
  <c r="F3" i="1" s="1"/>
  <c r="G3" i="1" s="1"/>
  <c r="H3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5" i="1"/>
  <c r="D29" i="1"/>
  <c r="D28" i="1"/>
  <c r="D27" i="1"/>
  <c r="D26" i="1"/>
  <c r="C28" i="1"/>
  <c r="C27" i="1"/>
  <c r="C26" i="1"/>
  <c r="J26" i="1" l="1"/>
  <c r="J27" i="1"/>
  <c r="J28" i="1"/>
  <c r="J29" i="1"/>
  <c r="T5" i="1"/>
  <c r="O26" i="1"/>
  <c r="O27" i="1"/>
  <c r="O28" i="1"/>
  <c r="O29" i="1"/>
  <c r="Y5" i="1"/>
  <c r="X5" i="1"/>
  <c r="X26" i="1" l="1"/>
  <c r="X27" i="1"/>
  <c r="X28" i="1"/>
  <c r="X29" i="1"/>
  <c r="Y26" i="1"/>
  <c r="Y27" i="1"/>
  <c r="Y28" i="1"/>
  <c r="Y29" i="1"/>
  <c r="T26" i="1"/>
  <c r="T27" i="1"/>
  <c r="T28" i="1"/>
  <c r="T29" i="1"/>
  <c r="Z5" i="1"/>
  <c r="AA5" i="1"/>
  <c r="AB5" i="1"/>
  <c r="AB26" i="1" l="1"/>
  <c r="AB29" i="1"/>
  <c r="AB27" i="1"/>
  <c r="AB28" i="1"/>
  <c r="AA29" i="1"/>
  <c r="AA26" i="1"/>
  <c r="AA27" i="1"/>
  <c r="AA28" i="1"/>
  <c r="Z26" i="1"/>
  <c r="Z27" i="1"/>
  <c r="Z28" i="1"/>
  <c r="Z29" i="1"/>
  <c r="AC5" i="1"/>
  <c r="AC26" i="1" l="1"/>
  <c r="AC27" i="1"/>
  <c r="AC28" i="1"/>
  <c r="AC29" i="1"/>
</calcChain>
</file>

<file path=xl/sharedStrings.xml><?xml version="1.0" encoding="utf-8"?>
<sst xmlns="http://schemas.openxmlformats.org/spreadsheetml/2006/main" count="54" uniqueCount="49">
  <si>
    <t>Employee payroll</t>
  </si>
  <si>
    <t>Hours worked</t>
  </si>
  <si>
    <t>Overtime hours</t>
  </si>
  <si>
    <t>Payments</t>
  </si>
  <si>
    <t>Overtime bonus</t>
  </si>
  <si>
    <t>Total pay</t>
  </si>
  <si>
    <t>Last name</t>
  </si>
  <si>
    <t>First name</t>
  </si>
  <si>
    <t>Hourly wage</t>
  </si>
  <si>
    <t>Monthly pay jan</t>
  </si>
  <si>
    <t>White</t>
  </si>
  <si>
    <t>Walter</t>
  </si>
  <si>
    <t>Pinkman</t>
  </si>
  <si>
    <t>Jesse</t>
  </si>
  <si>
    <t>Fring</t>
  </si>
  <si>
    <t>Gustavo</t>
  </si>
  <si>
    <t>Goodman</t>
  </si>
  <si>
    <t>Saul</t>
  </si>
  <si>
    <t>Schrader</t>
  </si>
  <si>
    <t>Hank</t>
  </si>
  <si>
    <t>Skyler</t>
  </si>
  <si>
    <t>Ehrmantraut</t>
  </si>
  <si>
    <t>Mike</t>
  </si>
  <si>
    <t>Alquist</t>
  </si>
  <si>
    <t>Tod</t>
  </si>
  <si>
    <t>Salamanka</t>
  </si>
  <si>
    <t>Tuco</t>
  </si>
  <si>
    <t>Beneke</t>
  </si>
  <si>
    <t>Ted</t>
  </si>
  <si>
    <t>Pete</t>
  </si>
  <si>
    <t>Skinny</t>
  </si>
  <si>
    <t>Gomez</t>
  </si>
  <si>
    <t>Steven</t>
  </si>
  <si>
    <t>Jake</t>
  </si>
  <si>
    <t>White Jr</t>
  </si>
  <si>
    <t xml:space="preserve">Salamanca </t>
  </si>
  <si>
    <t>Hector</t>
  </si>
  <si>
    <t>Bolsa</t>
  </si>
  <si>
    <t>Juan</t>
  </si>
  <si>
    <t>Marco</t>
  </si>
  <si>
    <t>Marie</t>
  </si>
  <si>
    <t>Merkert</t>
  </si>
  <si>
    <t>George</t>
  </si>
  <si>
    <t xml:space="preserve">Varga </t>
  </si>
  <si>
    <t>Nacho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</si>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</sst>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0" fillId="0" borderId="0" xfId="0" applyNumberFormat="1"/>
    <xf numFmtId="0" fontId="3" fillId="0" borderId="0" xfId="0" applyNumberFormat="1" applyFont="1"/>
    <xf numFmtId="16" fontId="2" fillId="2" borderId="0" xfId="0" applyNumberFormat="1" applyFont="1" applyFill="1" applyAlignment="1">
      <alignment horizontal="center"/>
    </xf>
    <xf numFmtId="16" fontId="2" fillId="2" borderId="0" xfId="0" applyNumberFormat="1" applyFont="1" applyFill="1" applyAlignment="1">
      <alignment horizontal="center" wrapText="1"/>
    </xf>
    <xf numFmtId="0" fontId="0" fillId="4" borderId="0" xfId="0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workbookViewId="0">
      <selection activeCell="G15" sqref="G15"/>
    </sheetView>
  </sheetViews>
  <sheetFormatPr defaultRowHeight="15"/>
  <cols>
    <col min="1" max="1" width="16.85546875" customWidth="1"/>
    <col min="2" max="2" width="11.7109375" customWidth="1"/>
    <col min="3" max="3" width="14.5703125" customWidth="1"/>
    <col min="4" max="4" width="12.7109375" bestFit="1" customWidth="1"/>
    <col min="5" max="8" width="12.7109375" customWidth="1"/>
    <col min="9" max="13" width="15.7109375" customWidth="1"/>
    <col min="14" max="18" width="17.42578125" customWidth="1"/>
    <col min="19" max="23" width="15.7109375" customWidth="1"/>
    <col min="24" max="24" width="11.140625" customWidth="1"/>
    <col min="25" max="25" width="13.5703125" customWidth="1"/>
    <col min="26" max="26" width="12.7109375" customWidth="1"/>
    <col min="27" max="27" width="15.42578125" customWidth="1"/>
    <col min="28" max="28" width="14.140625" customWidth="1"/>
    <col min="29" max="29" width="17.85546875" customWidth="1"/>
  </cols>
  <sheetData>
    <row r="1" spans="1:29">
      <c r="A1" s="5" t="s">
        <v>0</v>
      </c>
    </row>
    <row r="2" spans="1:29">
      <c r="D2" s="1" t="s">
        <v>1</v>
      </c>
      <c r="E2" s="1"/>
      <c r="F2" s="1"/>
      <c r="G2" s="1"/>
      <c r="H2" s="1"/>
      <c r="I2" t="s">
        <v>2</v>
      </c>
      <c r="N2" t="s">
        <v>3</v>
      </c>
      <c r="S2" s="1" t="s">
        <v>4</v>
      </c>
      <c r="X2" s="1" t="s">
        <v>5</v>
      </c>
    </row>
    <row r="3" spans="1:29">
      <c r="A3" s="3" t="s">
        <v>6</v>
      </c>
      <c r="B3" s="3" t="s">
        <v>7</v>
      </c>
      <c r="C3" s="3" t="s">
        <v>8</v>
      </c>
      <c r="D3" s="8">
        <v>45658</v>
      </c>
      <c r="E3" s="8">
        <f>D3+7</f>
        <v>45665</v>
      </c>
      <c r="F3" s="8">
        <f t="shared" ref="F3:H3" si="0">E3+7</f>
        <v>45672</v>
      </c>
      <c r="G3" s="8">
        <f t="shared" si="0"/>
        <v>45679</v>
      </c>
      <c r="H3" s="8">
        <f t="shared" si="0"/>
        <v>45686</v>
      </c>
      <c r="I3" s="9">
        <v>45658</v>
      </c>
      <c r="J3" s="9">
        <f>I3+7</f>
        <v>45665</v>
      </c>
      <c r="K3" s="9">
        <f t="shared" ref="K3:M3" si="1">J3+7</f>
        <v>45672</v>
      </c>
      <c r="L3" s="9">
        <f t="shared" si="1"/>
        <v>45679</v>
      </c>
      <c r="M3" s="9">
        <f t="shared" si="1"/>
        <v>45686</v>
      </c>
      <c r="N3" s="8">
        <v>45658</v>
      </c>
      <c r="O3" s="8">
        <f>N3+7</f>
        <v>45665</v>
      </c>
      <c r="P3" s="8">
        <f t="shared" ref="P3:R3" si="2">O3+7</f>
        <v>45672</v>
      </c>
      <c r="Q3" s="8">
        <f t="shared" si="2"/>
        <v>45679</v>
      </c>
      <c r="R3" s="8">
        <f t="shared" si="2"/>
        <v>45686</v>
      </c>
      <c r="S3" s="8">
        <v>45658</v>
      </c>
      <c r="T3" s="8">
        <f>S3+7</f>
        <v>45665</v>
      </c>
      <c r="U3" s="8">
        <f t="shared" ref="U3:W3" si="3">T3+7</f>
        <v>45672</v>
      </c>
      <c r="V3" s="8">
        <f t="shared" si="3"/>
        <v>45679</v>
      </c>
      <c r="W3" s="8">
        <f t="shared" si="3"/>
        <v>45686</v>
      </c>
      <c r="X3" s="8">
        <v>45658</v>
      </c>
      <c r="Y3" s="8">
        <f>X3+7</f>
        <v>45665</v>
      </c>
      <c r="Z3" s="8">
        <f t="shared" ref="Z3:AC3" si="4">Y3+7</f>
        <v>45672</v>
      </c>
      <c r="AA3" s="8">
        <f t="shared" si="4"/>
        <v>45679</v>
      </c>
      <c r="AB3" s="8">
        <f t="shared" si="4"/>
        <v>45686</v>
      </c>
      <c r="AC3" s="8" t="s">
        <v>9</v>
      </c>
    </row>
    <row r="5" spans="1:29">
      <c r="A5" t="s">
        <v>10</v>
      </c>
      <c r="B5" t="s">
        <v>11</v>
      </c>
      <c r="C5" s="2">
        <v>15.9</v>
      </c>
      <c r="D5" s="10">
        <v>41</v>
      </c>
      <c r="E5" s="10">
        <v>42</v>
      </c>
      <c r="F5" s="10">
        <v>39</v>
      </c>
      <c r="G5" s="10">
        <v>30</v>
      </c>
      <c r="H5" s="10">
        <v>46</v>
      </c>
      <c r="I5" s="11">
        <f>IF(D5&gt;40,D5-40,0)</f>
        <v>1</v>
      </c>
      <c r="J5" s="11">
        <f>IF(E5&gt;40,E5-40,0)</f>
        <v>2</v>
      </c>
      <c r="K5" s="11">
        <f>IF(F5&gt;40,F5-40,0)</f>
        <v>0</v>
      </c>
      <c r="L5" s="11">
        <f>IF(G5&gt;40,G5-40,0)</f>
        <v>0</v>
      </c>
      <c r="M5" s="11">
        <f>IF(H5&gt;40,H5-40,0)</f>
        <v>6</v>
      </c>
      <c r="N5" s="12">
        <f>$C5*D5</f>
        <v>651.9</v>
      </c>
      <c r="O5" s="12">
        <f>$C5*E5</f>
        <v>667.80000000000007</v>
      </c>
      <c r="P5" s="12">
        <f>$C5*F5</f>
        <v>620.1</v>
      </c>
      <c r="Q5" s="12">
        <f>$C5*G5</f>
        <v>477</v>
      </c>
      <c r="R5" s="12">
        <f>$C5*H5</f>
        <v>731.4</v>
      </c>
      <c r="S5" s="13">
        <f>0.5*$C5*I5</f>
        <v>7.95</v>
      </c>
      <c r="T5" s="13">
        <f>0.5*$C5*J5</f>
        <v>15.9</v>
      </c>
      <c r="U5" s="13">
        <f t="shared" ref="T5:W5" si="5">0.5*$C5*K5</f>
        <v>0</v>
      </c>
      <c r="V5" s="13">
        <f t="shared" si="5"/>
        <v>0</v>
      </c>
      <c r="W5" s="13">
        <f t="shared" si="5"/>
        <v>47.7</v>
      </c>
      <c r="X5" s="14">
        <f>SUM(N5:S5)</f>
        <v>3156.15</v>
      </c>
      <c r="Y5" s="14">
        <f t="shared" ref="Y5:AB20" si="6">SUM(O5:T5)</f>
        <v>2520.15</v>
      </c>
      <c r="Z5" s="14">
        <f t="shared" si="6"/>
        <v>1852.3500000000001</v>
      </c>
      <c r="AA5" s="14">
        <f t="shared" si="6"/>
        <v>1232.2500000000002</v>
      </c>
      <c r="AB5" s="14">
        <f t="shared" si="6"/>
        <v>802.95</v>
      </c>
      <c r="AC5" s="2">
        <f>SUM(X5:AB5)</f>
        <v>9563.8500000000022</v>
      </c>
    </row>
    <row r="6" spans="1:29">
      <c r="A6" t="s">
        <v>12</v>
      </c>
      <c r="B6" t="s">
        <v>13</v>
      </c>
      <c r="C6" s="2">
        <v>10</v>
      </c>
      <c r="D6" s="10">
        <v>42</v>
      </c>
      <c r="E6" s="10">
        <v>41</v>
      </c>
      <c r="F6" s="10">
        <v>40</v>
      </c>
      <c r="G6" s="10">
        <v>38</v>
      </c>
      <c r="H6" s="10">
        <v>44</v>
      </c>
      <c r="I6" s="11">
        <f t="shared" ref="I6:M24" si="7">IF(D6&gt;40,D6-40,0)</f>
        <v>2</v>
      </c>
      <c r="J6" s="11">
        <f t="shared" si="7"/>
        <v>1</v>
      </c>
      <c r="K6" s="11">
        <f t="shared" si="7"/>
        <v>0</v>
      </c>
      <c r="L6" s="11">
        <f t="shared" si="7"/>
        <v>0</v>
      </c>
      <c r="M6" s="11">
        <f t="shared" si="7"/>
        <v>4</v>
      </c>
      <c r="N6" s="12">
        <f t="shared" ref="N6:N23" si="8">$C6*D6</f>
        <v>420</v>
      </c>
      <c r="O6" s="12">
        <f t="shared" ref="O6:R20" si="9">$C6*E6</f>
        <v>410</v>
      </c>
      <c r="P6" s="12">
        <f t="shared" si="9"/>
        <v>400</v>
      </c>
      <c r="Q6" s="12">
        <f t="shared" si="9"/>
        <v>380</v>
      </c>
      <c r="R6" s="12">
        <f t="shared" si="9"/>
        <v>440</v>
      </c>
      <c r="S6" s="13">
        <f>0.5*C6*I6</f>
        <v>10</v>
      </c>
      <c r="T6" s="13">
        <f t="shared" ref="T6:W21" si="10">0.5*D6*J6</f>
        <v>21</v>
      </c>
      <c r="U6" s="13">
        <f t="shared" si="10"/>
        <v>0</v>
      </c>
      <c r="V6" s="13">
        <f t="shared" si="10"/>
        <v>0</v>
      </c>
      <c r="W6" s="13">
        <f t="shared" si="10"/>
        <v>76</v>
      </c>
      <c r="X6" s="14">
        <f t="shared" ref="X6:X24" si="11">SUM(N6:S6)</f>
        <v>2060</v>
      </c>
      <c r="Y6" s="14">
        <f t="shared" si="6"/>
        <v>1661</v>
      </c>
      <c r="Z6" s="14">
        <f t="shared" si="6"/>
        <v>1251</v>
      </c>
      <c r="AA6" s="14">
        <f t="shared" si="6"/>
        <v>851</v>
      </c>
      <c r="AB6" s="14">
        <f t="shared" si="6"/>
        <v>547</v>
      </c>
      <c r="AC6" s="2">
        <f t="shared" ref="AC6:AC24" si="12">SUM(X6:AB6)</f>
        <v>6370</v>
      </c>
    </row>
    <row r="7" spans="1:29">
      <c r="A7" t="s">
        <v>14</v>
      </c>
      <c r="B7" t="s">
        <v>15</v>
      </c>
      <c r="C7" s="2">
        <v>22.1</v>
      </c>
      <c r="D7" s="10">
        <v>49</v>
      </c>
      <c r="E7" s="10">
        <v>40</v>
      </c>
      <c r="F7" s="10">
        <v>33</v>
      </c>
      <c r="G7" s="10">
        <v>20</v>
      </c>
      <c r="H7" s="10">
        <v>18</v>
      </c>
      <c r="I7" s="11">
        <f t="shared" si="7"/>
        <v>9</v>
      </c>
      <c r="J7" s="11">
        <f t="shared" si="7"/>
        <v>0</v>
      </c>
      <c r="K7" s="11">
        <f t="shared" si="7"/>
        <v>0</v>
      </c>
      <c r="L7" s="11">
        <f t="shared" si="7"/>
        <v>0</v>
      </c>
      <c r="M7" s="11">
        <f t="shared" si="7"/>
        <v>0</v>
      </c>
      <c r="N7" s="12">
        <f t="shared" si="8"/>
        <v>1082.9000000000001</v>
      </c>
      <c r="O7" s="12">
        <f t="shared" si="9"/>
        <v>884</v>
      </c>
      <c r="P7" s="12">
        <f t="shared" si="9"/>
        <v>729.30000000000007</v>
      </c>
      <c r="Q7" s="12">
        <f t="shared" si="9"/>
        <v>442</v>
      </c>
      <c r="R7" s="12">
        <f t="shared" si="9"/>
        <v>397.8</v>
      </c>
      <c r="S7" s="13">
        <f>0.5*C7*I7</f>
        <v>99.45</v>
      </c>
      <c r="T7" s="13">
        <f t="shared" si="10"/>
        <v>0</v>
      </c>
      <c r="U7" s="13">
        <f t="shared" si="10"/>
        <v>0</v>
      </c>
      <c r="V7" s="13">
        <f t="shared" si="10"/>
        <v>0</v>
      </c>
      <c r="W7" s="13">
        <f t="shared" si="10"/>
        <v>0</v>
      </c>
      <c r="X7" s="14">
        <f t="shared" si="11"/>
        <v>3635.4500000000003</v>
      </c>
      <c r="Y7" s="14">
        <f t="shared" si="6"/>
        <v>2552.5500000000002</v>
      </c>
      <c r="Z7" s="14">
        <f t="shared" si="6"/>
        <v>1668.5500000000002</v>
      </c>
      <c r="AA7" s="14">
        <f t="shared" si="6"/>
        <v>939.25</v>
      </c>
      <c r="AB7" s="14">
        <f t="shared" si="6"/>
        <v>497.25</v>
      </c>
      <c r="AC7" s="2">
        <f t="shared" si="12"/>
        <v>9293.0499999999993</v>
      </c>
    </row>
    <row r="8" spans="1:29">
      <c r="A8" t="s">
        <v>16</v>
      </c>
      <c r="B8" t="s">
        <v>17</v>
      </c>
      <c r="C8" s="2">
        <v>19.100000000000001</v>
      </c>
      <c r="D8" s="10">
        <v>41</v>
      </c>
      <c r="E8" s="10">
        <v>50</v>
      </c>
      <c r="F8" s="10">
        <v>47</v>
      </c>
      <c r="G8" s="10">
        <v>30</v>
      </c>
      <c r="H8" s="10">
        <v>39</v>
      </c>
      <c r="I8" s="11">
        <f t="shared" si="7"/>
        <v>1</v>
      </c>
      <c r="J8" s="11">
        <f t="shared" si="7"/>
        <v>10</v>
      </c>
      <c r="K8" s="11">
        <f t="shared" si="7"/>
        <v>7</v>
      </c>
      <c r="L8" s="11">
        <f t="shared" si="7"/>
        <v>0</v>
      </c>
      <c r="M8" s="11">
        <f t="shared" si="7"/>
        <v>0</v>
      </c>
      <c r="N8" s="12">
        <f t="shared" si="8"/>
        <v>783.1</v>
      </c>
      <c r="O8" s="12">
        <f t="shared" si="9"/>
        <v>955.00000000000011</v>
      </c>
      <c r="P8" s="12">
        <f t="shared" si="9"/>
        <v>897.7</v>
      </c>
      <c r="Q8" s="12">
        <f t="shared" si="9"/>
        <v>573</v>
      </c>
      <c r="R8" s="12">
        <f t="shared" si="9"/>
        <v>744.90000000000009</v>
      </c>
      <c r="S8" s="13">
        <f>0.5*C8*I8</f>
        <v>9.5500000000000007</v>
      </c>
      <c r="T8" s="13">
        <f t="shared" si="10"/>
        <v>205</v>
      </c>
      <c r="U8" s="13">
        <f t="shared" si="10"/>
        <v>175</v>
      </c>
      <c r="V8" s="13">
        <f t="shared" si="10"/>
        <v>0</v>
      </c>
      <c r="W8" s="13">
        <f t="shared" si="10"/>
        <v>0</v>
      </c>
      <c r="X8" s="14">
        <f t="shared" si="11"/>
        <v>3963.2500000000005</v>
      </c>
      <c r="Y8" s="14">
        <f>SUM(O8:T8)</f>
        <v>3385.1500000000005</v>
      </c>
      <c r="Z8" s="14">
        <f t="shared" si="6"/>
        <v>2605.1500000000005</v>
      </c>
      <c r="AA8" s="14">
        <f t="shared" si="6"/>
        <v>1707.45</v>
      </c>
      <c r="AB8" s="14">
        <f t="shared" si="6"/>
        <v>1134.45</v>
      </c>
      <c r="AC8" s="2">
        <f t="shared" si="12"/>
        <v>12795.450000000004</v>
      </c>
    </row>
    <row r="9" spans="1:29">
      <c r="A9" t="s">
        <v>18</v>
      </c>
      <c r="B9" t="s">
        <v>19</v>
      </c>
      <c r="C9" s="2">
        <v>6.19</v>
      </c>
      <c r="D9" s="10">
        <v>39</v>
      </c>
      <c r="E9" s="10">
        <v>52</v>
      </c>
      <c r="F9" s="10">
        <v>42</v>
      </c>
      <c r="G9" s="10">
        <v>40</v>
      </c>
      <c r="H9" s="10">
        <v>40</v>
      </c>
      <c r="I9" s="11">
        <f t="shared" si="7"/>
        <v>0</v>
      </c>
      <c r="J9" s="11">
        <f t="shared" si="7"/>
        <v>12</v>
      </c>
      <c r="K9" s="11">
        <f t="shared" si="7"/>
        <v>2</v>
      </c>
      <c r="L9" s="11">
        <f t="shared" si="7"/>
        <v>0</v>
      </c>
      <c r="M9" s="11">
        <f t="shared" si="7"/>
        <v>0</v>
      </c>
      <c r="N9" s="12">
        <f t="shared" si="8"/>
        <v>241.41000000000003</v>
      </c>
      <c r="O9" s="12">
        <f t="shared" si="9"/>
        <v>321.88</v>
      </c>
      <c r="P9" s="12">
        <f t="shared" si="9"/>
        <v>259.98</v>
      </c>
      <c r="Q9" s="12">
        <f t="shared" si="9"/>
        <v>247.60000000000002</v>
      </c>
      <c r="R9" s="12">
        <f t="shared" si="9"/>
        <v>247.60000000000002</v>
      </c>
      <c r="S9" s="13">
        <f>0.5*C9*I9</f>
        <v>0</v>
      </c>
      <c r="T9" s="13">
        <f t="shared" si="10"/>
        <v>234</v>
      </c>
      <c r="U9" s="13">
        <f t="shared" si="10"/>
        <v>52</v>
      </c>
      <c r="V9" s="13">
        <f t="shared" si="10"/>
        <v>0</v>
      </c>
      <c r="W9" s="13">
        <f t="shared" si="10"/>
        <v>0</v>
      </c>
      <c r="X9" s="14">
        <f t="shared" si="11"/>
        <v>1318.4699999999998</v>
      </c>
      <c r="Y9" s="14">
        <f t="shared" si="6"/>
        <v>1311.06</v>
      </c>
      <c r="Z9" s="14">
        <f t="shared" si="6"/>
        <v>1041.18</v>
      </c>
      <c r="AA9" s="14">
        <f t="shared" si="6"/>
        <v>781.2</v>
      </c>
      <c r="AB9" s="14">
        <f t="shared" si="6"/>
        <v>533.6</v>
      </c>
      <c r="AC9" s="2">
        <f t="shared" si="12"/>
        <v>4985.51</v>
      </c>
    </row>
    <row r="10" spans="1:29">
      <c r="A10" t="s">
        <v>10</v>
      </c>
      <c r="B10" t="s">
        <v>20</v>
      </c>
      <c r="C10" s="2">
        <v>14.2</v>
      </c>
      <c r="D10" s="10">
        <v>44</v>
      </c>
      <c r="E10" s="10">
        <v>51</v>
      </c>
      <c r="F10" s="10">
        <v>42</v>
      </c>
      <c r="G10" s="10">
        <v>40</v>
      </c>
      <c r="H10" s="10">
        <v>20</v>
      </c>
      <c r="I10" s="11">
        <f t="shared" si="7"/>
        <v>4</v>
      </c>
      <c r="J10" s="11">
        <f t="shared" si="7"/>
        <v>11</v>
      </c>
      <c r="K10" s="11">
        <f t="shared" si="7"/>
        <v>2</v>
      </c>
      <c r="L10" s="11">
        <f t="shared" si="7"/>
        <v>0</v>
      </c>
      <c r="M10" s="11">
        <f t="shared" si="7"/>
        <v>0</v>
      </c>
      <c r="N10" s="12">
        <f t="shared" si="8"/>
        <v>624.79999999999995</v>
      </c>
      <c r="O10" s="12">
        <f t="shared" si="9"/>
        <v>724.19999999999993</v>
      </c>
      <c r="P10" s="12">
        <f t="shared" si="9"/>
        <v>596.4</v>
      </c>
      <c r="Q10" s="12">
        <f t="shared" si="9"/>
        <v>568</v>
      </c>
      <c r="R10" s="12">
        <f t="shared" si="9"/>
        <v>284</v>
      </c>
      <c r="S10" s="13">
        <f>0.5*C10*I10</f>
        <v>28.4</v>
      </c>
      <c r="T10" s="13">
        <f t="shared" si="10"/>
        <v>242</v>
      </c>
      <c r="U10" s="13">
        <f t="shared" si="10"/>
        <v>51</v>
      </c>
      <c r="V10" s="13">
        <f t="shared" si="10"/>
        <v>0</v>
      </c>
      <c r="W10" s="13">
        <f t="shared" si="10"/>
        <v>0</v>
      </c>
      <c r="X10" s="14">
        <f t="shared" si="11"/>
        <v>2825.8</v>
      </c>
      <c r="Y10" s="14">
        <f t="shared" si="6"/>
        <v>2443</v>
      </c>
      <c r="Z10" s="14">
        <f t="shared" si="6"/>
        <v>1769.8000000000002</v>
      </c>
      <c r="AA10" s="14">
        <f t="shared" si="6"/>
        <v>1173.4000000000001</v>
      </c>
      <c r="AB10" s="14">
        <f t="shared" si="6"/>
        <v>605.4</v>
      </c>
      <c r="AC10" s="2">
        <f t="shared" si="12"/>
        <v>8817.4</v>
      </c>
    </row>
    <row r="11" spans="1:29">
      <c r="A11" s="1" t="s">
        <v>21</v>
      </c>
      <c r="B11" t="s">
        <v>22</v>
      </c>
      <c r="C11" s="2">
        <v>18</v>
      </c>
      <c r="D11" s="10">
        <v>55</v>
      </c>
      <c r="E11" s="10">
        <v>60</v>
      </c>
      <c r="F11" s="10">
        <v>45</v>
      </c>
      <c r="G11" s="10">
        <v>40</v>
      </c>
      <c r="H11" s="10">
        <v>49</v>
      </c>
      <c r="I11" s="11">
        <f t="shared" si="7"/>
        <v>15</v>
      </c>
      <c r="J11" s="11">
        <f t="shared" si="7"/>
        <v>20</v>
      </c>
      <c r="K11" s="11">
        <f t="shared" si="7"/>
        <v>5</v>
      </c>
      <c r="L11" s="11">
        <f t="shared" si="7"/>
        <v>0</v>
      </c>
      <c r="M11" s="11">
        <f t="shared" si="7"/>
        <v>9</v>
      </c>
      <c r="N11" s="12">
        <f t="shared" si="8"/>
        <v>990</v>
      </c>
      <c r="O11" s="12">
        <f t="shared" si="9"/>
        <v>1080</v>
      </c>
      <c r="P11" s="12">
        <f t="shared" si="9"/>
        <v>810</v>
      </c>
      <c r="Q11" s="12">
        <f t="shared" si="9"/>
        <v>720</v>
      </c>
      <c r="R11" s="12">
        <f t="shared" si="9"/>
        <v>882</v>
      </c>
      <c r="S11" s="13">
        <f>0.5*C11*I11</f>
        <v>135</v>
      </c>
      <c r="T11" s="13">
        <f t="shared" si="10"/>
        <v>550</v>
      </c>
      <c r="U11" s="13">
        <f t="shared" si="10"/>
        <v>150</v>
      </c>
      <c r="V11" s="13">
        <f t="shared" si="10"/>
        <v>0</v>
      </c>
      <c r="W11" s="13">
        <f t="shared" si="10"/>
        <v>180</v>
      </c>
      <c r="X11" s="14">
        <f t="shared" si="11"/>
        <v>4617</v>
      </c>
      <c r="Y11" s="14">
        <f t="shared" si="6"/>
        <v>4177</v>
      </c>
      <c r="Z11" s="14">
        <f>SUM(P11:U11)</f>
        <v>3247</v>
      </c>
      <c r="AA11" s="14">
        <f t="shared" si="6"/>
        <v>2437</v>
      </c>
      <c r="AB11" s="14">
        <f t="shared" si="6"/>
        <v>1897</v>
      </c>
      <c r="AC11" s="2">
        <f t="shared" si="12"/>
        <v>16375</v>
      </c>
    </row>
    <row r="12" spans="1:29">
      <c r="A12" t="s">
        <v>23</v>
      </c>
      <c r="B12" t="s">
        <v>24</v>
      </c>
      <c r="C12" s="2">
        <v>17.5</v>
      </c>
      <c r="D12" s="10">
        <v>33</v>
      </c>
      <c r="E12" s="10">
        <v>22</v>
      </c>
      <c r="F12" s="10">
        <v>54</v>
      </c>
      <c r="G12" s="10">
        <v>40</v>
      </c>
      <c r="H12" s="10">
        <v>20</v>
      </c>
      <c r="I12" s="11">
        <f t="shared" si="7"/>
        <v>0</v>
      </c>
      <c r="J12" s="11">
        <f t="shared" si="7"/>
        <v>0</v>
      </c>
      <c r="K12" s="11">
        <f t="shared" si="7"/>
        <v>14</v>
      </c>
      <c r="L12" s="11">
        <f t="shared" si="7"/>
        <v>0</v>
      </c>
      <c r="M12" s="11">
        <f t="shared" si="7"/>
        <v>0</v>
      </c>
      <c r="N12" s="12">
        <f t="shared" si="8"/>
        <v>577.5</v>
      </c>
      <c r="O12" s="12">
        <f t="shared" si="9"/>
        <v>385</v>
      </c>
      <c r="P12" s="12">
        <f t="shared" si="9"/>
        <v>945</v>
      </c>
      <c r="Q12" s="12">
        <f t="shared" si="9"/>
        <v>700</v>
      </c>
      <c r="R12" s="12">
        <f t="shared" si="9"/>
        <v>350</v>
      </c>
      <c r="S12" s="13">
        <f>0.5*C12*I12</f>
        <v>0</v>
      </c>
      <c r="T12" s="13">
        <f t="shared" si="10"/>
        <v>0</v>
      </c>
      <c r="U12" s="13">
        <f t="shared" si="10"/>
        <v>154</v>
      </c>
      <c r="V12" s="13">
        <f t="shared" si="10"/>
        <v>0</v>
      </c>
      <c r="W12" s="13">
        <f t="shared" si="10"/>
        <v>0</v>
      </c>
      <c r="X12" s="14">
        <f t="shared" si="11"/>
        <v>2957.5</v>
      </c>
      <c r="Y12" s="14">
        <f t="shared" si="6"/>
        <v>2380</v>
      </c>
      <c r="Z12" s="14">
        <f t="shared" si="6"/>
        <v>2149</v>
      </c>
      <c r="AA12" s="14">
        <f t="shared" si="6"/>
        <v>1204</v>
      </c>
      <c r="AB12" s="14">
        <f t="shared" si="6"/>
        <v>504</v>
      </c>
      <c r="AC12" s="2">
        <f t="shared" si="12"/>
        <v>9194.5</v>
      </c>
    </row>
    <row r="13" spans="1:29">
      <c r="A13" t="s">
        <v>25</v>
      </c>
      <c r="B13" t="s">
        <v>26</v>
      </c>
      <c r="C13" s="2">
        <v>14.7</v>
      </c>
      <c r="D13" s="10">
        <v>29</v>
      </c>
      <c r="E13" s="10">
        <v>40</v>
      </c>
      <c r="F13" s="10">
        <v>42</v>
      </c>
      <c r="G13" s="10">
        <v>40</v>
      </c>
      <c r="H13" s="10">
        <v>40</v>
      </c>
      <c r="I13" s="11">
        <f t="shared" si="7"/>
        <v>0</v>
      </c>
      <c r="J13" s="11">
        <f t="shared" si="7"/>
        <v>0</v>
      </c>
      <c r="K13" s="11">
        <f t="shared" si="7"/>
        <v>2</v>
      </c>
      <c r="L13" s="11">
        <f t="shared" si="7"/>
        <v>0</v>
      </c>
      <c r="M13" s="11">
        <f t="shared" si="7"/>
        <v>0</v>
      </c>
      <c r="N13" s="12">
        <f t="shared" si="8"/>
        <v>426.29999999999995</v>
      </c>
      <c r="O13" s="12">
        <f t="shared" si="9"/>
        <v>588</v>
      </c>
      <c r="P13" s="12">
        <f t="shared" si="9"/>
        <v>617.4</v>
      </c>
      <c r="Q13" s="12">
        <f t="shared" si="9"/>
        <v>588</v>
      </c>
      <c r="R13" s="12">
        <f t="shared" si="9"/>
        <v>588</v>
      </c>
      <c r="S13" s="13">
        <f>0.5*C13*I13</f>
        <v>0</v>
      </c>
      <c r="T13" s="13">
        <f t="shared" si="10"/>
        <v>0</v>
      </c>
      <c r="U13" s="13">
        <f t="shared" si="10"/>
        <v>40</v>
      </c>
      <c r="V13" s="13">
        <f t="shared" si="10"/>
        <v>0</v>
      </c>
      <c r="W13" s="13">
        <f t="shared" si="10"/>
        <v>0</v>
      </c>
      <c r="X13" s="14">
        <f t="shared" si="11"/>
        <v>2807.7</v>
      </c>
      <c r="Y13" s="14">
        <f t="shared" si="6"/>
        <v>2381.4</v>
      </c>
      <c r="Z13" s="14">
        <f t="shared" si="6"/>
        <v>1833.4</v>
      </c>
      <c r="AA13" s="14">
        <f>SUM(Q13:V13)</f>
        <v>1216</v>
      </c>
      <c r="AB13" s="14">
        <f>SUM(R13:W13)</f>
        <v>628</v>
      </c>
      <c r="AC13" s="2">
        <f t="shared" si="12"/>
        <v>8866.5</v>
      </c>
    </row>
    <row r="14" spans="1:29">
      <c r="A14" t="s">
        <v>27</v>
      </c>
      <c r="B14" t="s">
        <v>28</v>
      </c>
      <c r="C14" s="2">
        <v>13.9</v>
      </c>
      <c r="D14" s="10">
        <v>40</v>
      </c>
      <c r="E14" s="10">
        <v>40</v>
      </c>
      <c r="F14" s="10">
        <v>42</v>
      </c>
      <c r="G14" s="10">
        <v>40</v>
      </c>
      <c r="H14" s="10">
        <v>40</v>
      </c>
      <c r="I14" s="11">
        <f t="shared" si="7"/>
        <v>0</v>
      </c>
      <c r="J14" s="11">
        <f t="shared" si="7"/>
        <v>0</v>
      </c>
      <c r="K14" s="11">
        <f t="shared" si="7"/>
        <v>2</v>
      </c>
      <c r="L14" s="11">
        <f t="shared" si="7"/>
        <v>0</v>
      </c>
      <c r="M14" s="11">
        <f t="shared" si="7"/>
        <v>0</v>
      </c>
      <c r="N14" s="12">
        <f t="shared" si="8"/>
        <v>556</v>
      </c>
      <c r="O14" s="12">
        <f t="shared" si="9"/>
        <v>556</v>
      </c>
      <c r="P14" s="12">
        <f t="shared" si="9"/>
        <v>583.80000000000007</v>
      </c>
      <c r="Q14" s="12">
        <f t="shared" si="9"/>
        <v>556</v>
      </c>
      <c r="R14" s="12">
        <f t="shared" si="9"/>
        <v>556</v>
      </c>
      <c r="S14" s="13">
        <f>0.5*C14*I14</f>
        <v>0</v>
      </c>
      <c r="T14" s="13">
        <f t="shared" si="10"/>
        <v>0</v>
      </c>
      <c r="U14" s="13">
        <f t="shared" si="10"/>
        <v>40</v>
      </c>
      <c r="V14" s="13">
        <f t="shared" si="10"/>
        <v>0</v>
      </c>
      <c r="W14" s="13">
        <f t="shared" si="10"/>
        <v>0</v>
      </c>
      <c r="X14" s="14">
        <f t="shared" si="11"/>
        <v>2807.8</v>
      </c>
      <c r="Y14" s="14">
        <f t="shared" si="6"/>
        <v>2251.8000000000002</v>
      </c>
      <c r="Z14" s="14">
        <f t="shared" si="6"/>
        <v>1735.8000000000002</v>
      </c>
      <c r="AA14" s="14">
        <f t="shared" si="6"/>
        <v>1152</v>
      </c>
      <c r="AB14" s="14">
        <f t="shared" si="6"/>
        <v>596</v>
      </c>
      <c r="AC14" s="2">
        <f t="shared" si="12"/>
        <v>8543.4000000000015</v>
      </c>
    </row>
    <row r="15" spans="1:29">
      <c r="A15" t="s">
        <v>29</v>
      </c>
      <c r="B15" t="s">
        <v>30</v>
      </c>
      <c r="C15" s="2">
        <v>11.2</v>
      </c>
      <c r="D15" s="10">
        <v>40</v>
      </c>
      <c r="E15" s="10">
        <v>40</v>
      </c>
      <c r="F15" s="10">
        <v>42</v>
      </c>
      <c r="G15" s="10">
        <v>39</v>
      </c>
      <c r="H15" s="10">
        <v>40</v>
      </c>
      <c r="I15" s="11">
        <f t="shared" si="7"/>
        <v>0</v>
      </c>
      <c r="J15" s="11">
        <f t="shared" si="7"/>
        <v>0</v>
      </c>
      <c r="K15" s="11">
        <f t="shared" si="7"/>
        <v>2</v>
      </c>
      <c r="L15" s="11">
        <f t="shared" si="7"/>
        <v>0</v>
      </c>
      <c r="M15" s="11">
        <f t="shared" si="7"/>
        <v>0</v>
      </c>
      <c r="N15" s="12">
        <f t="shared" si="8"/>
        <v>448</v>
      </c>
      <c r="O15" s="12">
        <f t="shared" si="9"/>
        <v>448</v>
      </c>
      <c r="P15" s="12">
        <f t="shared" si="9"/>
        <v>470.4</v>
      </c>
      <c r="Q15" s="12">
        <f t="shared" si="9"/>
        <v>436.79999999999995</v>
      </c>
      <c r="R15" s="12">
        <f t="shared" si="9"/>
        <v>448</v>
      </c>
      <c r="S15" s="13">
        <f>0.5*C15*I15</f>
        <v>0</v>
      </c>
      <c r="T15" s="13">
        <f t="shared" si="10"/>
        <v>0</v>
      </c>
      <c r="U15" s="13">
        <f t="shared" si="10"/>
        <v>40</v>
      </c>
      <c r="V15" s="13">
        <f t="shared" si="10"/>
        <v>0</v>
      </c>
      <c r="W15" s="13">
        <f t="shared" si="10"/>
        <v>0</v>
      </c>
      <c r="X15" s="14">
        <f t="shared" si="11"/>
        <v>2251.1999999999998</v>
      </c>
      <c r="Y15" s="14">
        <f t="shared" si="6"/>
        <v>1803.1999999999998</v>
      </c>
      <c r="Z15" s="14">
        <f t="shared" si="6"/>
        <v>1395.1999999999998</v>
      </c>
      <c r="AA15" s="14">
        <f t="shared" si="6"/>
        <v>924.8</v>
      </c>
      <c r="AB15" s="14">
        <f t="shared" si="6"/>
        <v>488</v>
      </c>
      <c r="AC15" s="2">
        <f t="shared" si="12"/>
        <v>6862.4</v>
      </c>
    </row>
    <row r="16" spans="1:29">
      <c r="A16" t="s">
        <v>31</v>
      </c>
      <c r="B16" t="s">
        <v>32</v>
      </c>
      <c r="C16" s="2">
        <v>10.1</v>
      </c>
      <c r="D16" s="10">
        <v>40</v>
      </c>
      <c r="E16" s="10">
        <v>40</v>
      </c>
      <c r="F16" s="10">
        <v>41</v>
      </c>
      <c r="G16" s="10">
        <v>42</v>
      </c>
      <c r="H16" s="10">
        <v>40</v>
      </c>
      <c r="I16" s="11">
        <f t="shared" si="7"/>
        <v>0</v>
      </c>
      <c r="J16" s="11">
        <f t="shared" si="7"/>
        <v>0</v>
      </c>
      <c r="K16" s="11">
        <f t="shared" si="7"/>
        <v>1</v>
      </c>
      <c r="L16" s="11">
        <f t="shared" si="7"/>
        <v>2</v>
      </c>
      <c r="M16" s="11">
        <f t="shared" si="7"/>
        <v>0</v>
      </c>
      <c r="N16" s="12">
        <f t="shared" si="8"/>
        <v>404</v>
      </c>
      <c r="O16" s="12">
        <f t="shared" si="9"/>
        <v>404</v>
      </c>
      <c r="P16" s="12">
        <f t="shared" si="9"/>
        <v>414.09999999999997</v>
      </c>
      <c r="Q16" s="12">
        <f t="shared" si="9"/>
        <v>424.2</v>
      </c>
      <c r="R16" s="12">
        <f t="shared" si="9"/>
        <v>404</v>
      </c>
      <c r="S16" s="13">
        <f>0.5*C16*I16</f>
        <v>0</v>
      </c>
      <c r="T16" s="13">
        <f t="shared" si="10"/>
        <v>0</v>
      </c>
      <c r="U16" s="13">
        <f t="shared" si="10"/>
        <v>20</v>
      </c>
      <c r="V16" s="13">
        <f t="shared" si="10"/>
        <v>41</v>
      </c>
      <c r="W16" s="13">
        <f t="shared" si="10"/>
        <v>0</v>
      </c>
      <c r="X16" s="14">
        <f t="shared" si="11"/>
        <v>2050.3000000000002</v>
      </c>
      <c r="Y16" s="14">
        <f t="shared" si="6"/>
        <v>1646.3</v>
      </c>
      <c r="Z16" s="14">
        <f t="shared" si="6"/>
        <v>1262.3</v>
      </c>
      <c r="AA16" s="14">
        <f t="shared" si="6"/>
        <v>889.2</v>
      </c>
      <c r="AB16" s="14">
        <f t="shared" si="6"/>
        <v>465</v>
      </c>
      <c r="AC16" s="2">
        <f t="shared" si="12"/>
        <v>6313.1</v>
      </c>
    </row>
    <row r="17" spans="1:29">
      <c r="A17" t="s">
        <v>12</v>
      </c>
      <c r="B17" t="s">
        <v>33</v>
      </c>
      <c r="C17" s="2">
        <v>9</v>
      </c>
      <c r="D17" s="10">
        <v>42</v>
      </c>
      <c r="E17" s="10">
        <v>42</v>
      </c>
      <c r="F17" s="10">
        <v>39</v>
      </c>
      <c r="G17" s="10">
        <v>42</v>
      </c>
      <c r="H17" s="10">
        <v>40</v>
      </c>
      <c r="I17" s="11">
        <f t="shared" si="7"/>
        <v>2</v>
      </c>
      <c r="J17" s="11">
        <f t="shared" si="7"/>
        <v>2</v>
      </c>
      <c r="K17" s="11">
        <f t="shared" si="7"/>
        <v>0</v>
      </c>
      <c r="L17" s="11">
        <f t="shared" si="7"/>
        <v>2</v>
      </c>
      <c r="M17" s="11">
        <f t="shared" si="7"/>
        <v>0</v>
      </c>
      <c r="N17" s="12">
        <f t="shared" si="8"/>
        <v>378</v>
      </c>
      <c r="O17" s="12">
        <f t="shared" si="9"/>
        <v>378</v>
      </c>
      <c r="P17" s="12">
        <f t="shared" si="9"/>
        <v>351</v>
      </c>
      <c r="Q17" s="12">
        <f t="shared" si="9"/>
        <v>378</v>
      </c>
      <c r="R17" s="12">
        <f t="shared" si="9"/>
        <v>360</v>
      </c>
      <c r="S17" s="13">
        <f>0.5*C17*I17</f>
        <v>9</v>
      </c>
      <c r="T17" s="13">
        <f t="shared" si="10"/>
        <v>42</v>
      </c>
      <c r="U17" s="13">
        <f t="shared" si="10"/>
        <v>0</v>
      </c>
      <c r="V17" s="13">
        <f t="shared" si="10"/>
        <v>39</v>
      </c>
      <c r="W17" s="13">
        <f t="shared" si="10"/>
        <v>0</v>
      </c>
      <c r="X17" s="14">
        <f t="shared" si="11"/>
        <v>1854</v>
      </c>
      <c r="Y17" s="14">
        <f t="shared" si="6"/>
        <v>1518</v>
      </c>
      <c r="Z17" s="14">
        <f t="shared" si="6"/>
        <v>1140</v>
      </c>
      <c r="AA17" s="14">
        <f t="shared" si="6"/>
        <v>828</v>
      </c>
      <c r="AB17" s="14">
        <f t="shared" si="6"/>
        <v>450</v>
      </c>
      <c r="AC17" s="2">
        <f t="shared" si="12"/>
        <v>5790</v>
      </c>
    </row>
    <row r="18" spans="1:29">
      <c r="A18" t="s">
        <v>34</v>
      </c>
      <c r="B18" t="s">
        <v>11</v>
      </c>
      <c r="C18" s="2">
        <v>8.44</v>
      </c>
      <c r="D18" s="10">
        <v>40</v>
      </c>
      <c r="E18" s="10">
        <v>43</v>
      </c>
      <c r="F18" s="10">
        <v>39</v>
      </c>
      <c r="G18" s="10">
        <v>41</v>
      </c>
      <c r="H18" s="10">
        <v>40</v>
      </c>
      <c r="I18" s="11">
        <f t="shared" si="7"/>
        <v>0</v>
      </c>
      <c r="J18" s="11">
        <f t="shared" si="7"/>
        <v>3</v>
      </c>
      <c r="K18" s="11">
        <f t="shared" si="7"/>
        <v>0</v>
      </c>
      <c r="L18" s="11">
        <f t="shared" si="7"/>
        <v>1</v>
      </c>
      <c r="M18" s="11">
        <f t="shared" si="7"/>
        <v>0</v>
      </c>
      <c r="N18" s="12">
        <f t="shared" si="8"/>
        <v>337.59999999999997</v>
      </c>
      <c r="O18" s="12">
        <f t="shared" si="9"/>
        <v>362.91999999999996</v>
      </c>
      <c r="P18" s="12">
        <f t="shared" si="9"/>
        <v>329.15999999999997</v>
      </c>
      <c r="Q18" s="12">
        <f t="shared" si="9"/>
        <v>346.03999999999996</v>
      </c>
      <c r="R18" s="12">
        <f t="shared" si="9"/>
        <v>337.59999999999997</v>
      </c>
      <c r="S18" s="13">
        <f>0.5*C18*I18</f>
        <v>0</v>
      </c>
      <c r="T18" s="13">
        <f t="shared" si="10"/>
        <v>60</v>
      </c>
      <c r="U18" s="13">
        <f t="shared" si="10"/>
        <v>0</v>
      </c>
      <c r="V18" s="13">
        <f t="shared" si="10"/>
        <v>19.5</v>
      </c>
      <c r="W18" s="13">
        <f t="shared" si="10"/>
        <v>0</v>
      </c>
      <c r="X18" s="14">
        <f t="shared" si="11"/>
        <v>1713.3199999999997</v>
      </c>
      <c r="Y18" s="14">
        <f t="shared" si="6"/>
        <v>1435.7199999999998</v>
      </c>
      <c r="Z18" s="14">
        <f t="shared" si="6"/>
        <v>1072.8</v>
      </c>
      <c r="AA18" s="14">
        <f t="shared" si="6"/>
        <v>763.13999999999987</v>
      </c>
      <c r="AB18" s="14">
        <f t="shared" si="6"/>
        <v>417.09999999999997</v>
      </c>
      <c r="AC18" s="2">
        <f t="shared" si="12"/>
        <v>5402.08</v>
      </c>
    </row>
    <row r="19" spans="1:29">
      <c r="A19" t="s">
        <v>35</v>
      </c>
      <c r="B19" t="s">
        <v>36</v>
      </c>
      <c r="C19" s="2">
        <v>14</v>
      </c>
      <c r="D19" s="10">
        <v>40</v>
      </c>
      <c r="E19" s="10">
        <v>42</v>
      </c>
      <c r="F19" s="10">
        <v>39</v>
      </c>
      <c r="G19" s="10">
        <v>40</v>
      </c>
      <c r="H19" s="10">
        <v>40</v>
      </c>
      <c r="I19" s="11">
        <f t="shared" si="7"/>
        <v>0</v>
      </c>
      <c r="J19" s="11">
        <f t="shared" si="7"/>
        <v>2</v>
      </c>
      <c r="K19" s="11">
        <f t="shared" si="7"/>
        <v>0</v>
      </c>
      <c r="L19" s="11">
        <f t="shared" si="7"/>
        <v>0</v>
      </c>
      <c r="M19" s="11">
        <f t="shared" si="7"/>
        <v>0</v>
      </c>
      <c r="N19" s="12">
        <f t="shared" si="8"/>
        <v>560</v>
      </c>
      <c r="O19" s="12">
        <f t="shared" si="9"/>
        <v>588</v>
      </c>
      <c r="P19" s="12">
        <f t="shared" si="9"/>
        <v>546</v>
      </c>
      <c r="Q19" s="12">
        <f t="shared" si="9"/>
        <v>560</v>
      </c>
      <c r="R19" s="12">
        <f t="shared" si="9"/>
        <v>560</v>
      </c>
      <c r="S19" s="13">
        <f>0.5*C19*I19</f>
        <v>0</v>
      </c>
      <c r="T19" s="13">
        <f t="shared" si="10"/>
        <v>40</v>
      </c>
      <c r="U19" s="13">
        <f t="shared" si="10"/>
        <v>0</v>
      </c>
      <c r="V19" s="13">
        <f t="shared" si="10"/>
        <v>0</v>
      </c>
      <c r="W19" s="13">
        <f t="shared" si="10"/>
        <v>0</v>
      </c>
      <c r="X19" s="14">
        <f t="shared" si="11"/>
        <v>2814</v>
      </c>
      <c r="Y19" s="14">
        <f t="shared" si="6"/>
        <v>2294</v>
      </c>
      <c r="Z19" s="14">
        <f t="shared" si="6"/>
        <v>1706</v>
      </c>
      <c r="AA19" s="14">
        <f t="shared" si="6"/>
        <v>1160</v>
      </c>
      <c r="AB19" s="14">
        <f t="shared" si="6"/>
        <v>600</v>
      </c>
      <c r="AC19" s="2">
        <f t="shared" si="12"/>
        <v>8574</v>
      </c>
    </row>
    <row r="20" spans="1:29">
      <c r="A20" t="s">
        <v>37</v>
      </c>
      <c r="B20" t="s">
        <v>38</v>
      </c>
      <c r="C20" s="2">
        <v>45</v>
      </c>
      <c r="D20" s="10">
        <v>41</v>
      </c>
      <c r="E20" s="10">
        <v>43</v>
      </c>
      <c r="F20" s="10">
        <v>39</v>
      </c>
      <c r="G20" s="10">
        <v>41</v>
      </c>
      <c r="H20" s="10">
        <v>40</v>
      </c>
      <c r="I20" s="11">
        <f t="shared" si="7"/>
        <v>1</v>
      </c>
      <c r="J20" s="11">
        <f t="shared" si="7"/>
        <v>3</v>
      </c>
      <c r="K20" s="11">
        <f t="shared" si="7"/>
        <v>0</v>
      </c>
      <c r="L20" s="11">
        <f t="shared" si="7"/>
        <v>1</v>
      </c>
      <c r="M20" s="11">
        <f t="shared" si="7"/>
        <v>0</v>
      </c>
      <c r="N20" s="12">
        <f t="shared" si="8"/>
        <v>1845</v>
      </c>
      <c r="O20" s="12">
        <f t="shared" si="9"/>
        <v>1935</v>
      </c>
      <c r="P20" s="12">
        <f t="shared" si="9"/>
        <v>1755</v>
      </c>
      <c r="Q20" s="12">
        <f t="shared" si="9"/>
        <v>1845</v>
      </c>
      <c r="R20" s="12">
        <f t="shared" si="9"/>
        <v>1800</v>
      </c>
      <c r="S20" s="13">
        <f>0.5*C20*I20</f>
        <v>22.5</v>
      </c>
      <c r="T20" s="13">
        <f t="shared" si="10"/>
        <v>61.5</v>
      </c>
      <c r="U20" s="13">
        <f t="shared" si="10"/>
        <v>0</v>
      </c>
      <c r="V20" s="13">
        <f t="shared" si="10"/>
        <v>19.5</v>
      </c>
      <c r="W20" s="13">
        <f t="shared" si="10"/>
        <v>0</v>
      </c>
      <c r="X20" s="14">
        <f t="shared" si="11"/>
        <v>9202.5</v>
      </c>
      <c r="Y20" s="14">
        <f t="shared" si="6"/>
        <v>7419</v>
      </c>
      <c r="Z20" s="14">
        <f t="shared" si="6"/>
        <v>5484</v>
      </c>
      <c r="AA20" s="14">
        <f t="shared" si="6"/>
        <v>3748.5</v>
      </c>
      <c r="AB20" s="14">
        <f>SUM(R20:W20)</f>
        <v>1903.5</v>
      </c>
      <c r="AC20" s="2">
        <f t="shared" si="12"/>
        <v>27757.5</v>
      </c>
    </row>
    <row r="21" spans="1:29">
      <c r="A21" t="s">
        <v>35</v>
      </c>
      <c r="B21" t="s">
        <v>39</v>
      </c>
      <c r="C21" s="2">
        <v>30</v>
      </c>
      <c r="D21" s="10">
        <v>39</v>
      </c>
      <c r="E21" s="10">
        <v>42</v>
      </c>
      <c r="F21" s="10">
        <v>39</v>
      </c>
      <c r="G21" s="10">
        <v>42</v>
      </c>
      <c r="H21" s="10">
        <v>40</v>
      </c>
      <c r="I21" s="11">
        <f t="shared" si="7"/>
        <v>0</v>
      </c>
      <c r="J21" s="11">
        <f t="shared" si="7"/>
        <v>2</v>
      </c>
      <c r="K21" s="11">
        <f t="shared" si="7"/>
        <v>0</v>
      </c>
      <c r="L21" s="11">
        <f t="shared" si="7"/>
        <v>2</v>
      </c>
      <c r="M21" s="11">
        <f t="shared" si="7"/>
        <v>0</v>
      </c>
      <c r="N21" s="12">
        <f t="shared" si="8"/>
        <v>1170</v>
      </c>
      <c r="O21" s="12">
        <f t="shared" ref="O21:O23" si="13">$C21*E21</f>
        <v>1260</v>
      </c>
      <c r="P21" s="12">
        <f t="shared" ref="P21:P23" si="14">$C21*F21</f>
        <v>1170</v>
      </c>
      <c r="Q21" s="12">
        <f t="shared" ref="Q21:Q24" si="15">$C21*G21</f>
        <v>1260</v>
      </c>
      <c r="R21" s="12">
        <f t="shared" ref="R21:R23" si="16">$C21*H21</f>
        <v>1200</v>
      </c>
      <c r="S21" s="13">
        <f>0.5*C21*I21</f>
        <v>0</v>
      </c>
      <c r="T21" s="13">
        <f t="shared" si="10"/>
        <v>39</v>
      </c>
      <c r="U21" s="13">
        <f t="shared" si="10"/>
        <v>0</v>
      </c>
      <c r="V21" s="13">
        <f t="shared" si="10"/>
        <v>39</v>
      </c>
      <c r="W21" s="13">
        <f t="shared" si="10"/>
        <v>0</v>
      </c>
      <c r="X21" s="14">
        <f t="shared" si="11"/>
        <v>6060</v>
      </c>
      <c r="Y21" s="14">
        <f t="shared" ref="Y21:Y24" si="17">SUM(O21:T21)</f>
        <v>4929</v>
      </c>
      <c r="Z21" s="14">
        <f t="shared" ref="Z21:Z24" si="18">SUM(P21:U21)</f>
        <v>3669</v>
      </c>
      <c r="AA21" s="14">
        <f>SUM(Q21:V21)</f>
        <v>2538</v>
      </c>
      <c r="AB21" s="14">
        <f t="shared" ref="AB21:AB24" si="19">SUM(R21:W21)</f>
        <v>1278</v>
      </c>
      <c r="AC21" s="2">
        <f t="shared" si="12"/>
        <v>18474</v>
      </c>
    </row>
    <row r="22" spans="1:29">
      <c r="A22" t="s">
        <v>18</v>
      </c>
      <c r="B22" t="s">
        <v>40</v>
      </c>
      <c r="C22" s="2">
        <v>20.5</v>
      </c>
      <c r="D22" s="10">
        <v>42</v>
      </c>
      <c r="E22" s="10">
        <v>41</v>
      </c>
      <c r="F22" s="10">
        <v>42</v>
      </c>
      <c r="G22" s="10">
        <v>40</v>
      </c>
      <c r="H22" s="10">
        <v>28</v>
      </c>
      <c r="I22" s="11">
        <f t="shared" si="7"/>
        <v>2</v>
      </c>
      <c r="J22" s="11">
        <f t="shared" si="7"/>
        <v>1</v>
      </c>
      <c r="K22" s="11">
        <f t="shared" si="7"/>
        <v>2</v>
      </c>
      <c r="L22" s="11">
        <f t="shared" si="7"/>
        <v>0</v>
      </c>
      <c r="M22" s="11">
        <f t="shared" si="7"/>
        <v>0</v>
      </c>
      <c r="N22" s="12">
        <f t="shared" si="8"/>
        <v>861</v>
      </c>
      <c r="O22" s="12">
        <f t="shared" si="13"/>
        <v>840.5</v>
      </c>
      <c r="P22" s="12">
        <f t="shared" si="14"/>
        <v>861</v>
      </c>
      <c r="Q22" s="12">
        <f t="shared" si="15"/>
        <v>820</v>
      </c>
      <c r="R22" s="12">
        <f t="shared" si="16"/>
        <v>574</v>
      </c>
      <c r="S22" s="13">
        <f>0.5*C22*I22</f>
        <v>20.5</v>
      </c>
      <c r="T22" s="13">
        <f t="shared" ref="T22:W24" si="20">0.5*D22*J22</f>
        <v>21</v>
      </c>
      <c r="U22" s="13">
        <f t="shared" si="20"/>
        <v>41</v>
      </c>
      <c r="V22" s="13">
        <f t="shared" si="20"/>
        <v>0</v>
      </c>
      <c r="W22" s="13">
        <f t="shared" si="20"/>
        <v>0</v>
      </c>
      <c r="X22" s="14">
        <f t="shared" si="11"/>
        <v>3977</v>
      </c>
      <c r="Y22" s="14">
        <f t="shared" si="17"/>
        <v>3137</v>
      </c>
      <c r="Z22" s="14">
        <f t="shared" si="18"/>
        <v>2337.5</v>
      </c>
      <c r="AA22" s="14">
        <f t="shared" ref="AA21:AA24" si="21">SUM(Q22:V22)</f>
        <v>1476.5</v>
      </c>
      <c r="AB22" s="14">
        <f t="shared" si="19"/>
        <v>656.5</v>
      </c>
      <c r="AC22" s="2">
        <f t="shared" si="12"/>
        <v>11584.5</v>
      </c>
    </row>
    <row r="23" spans="1:29">
      <c r="A23" t="s">
        <v>41</v>
      </c>
      <c r="B23" t="s">
        <v>42</v>
      </c>
      <c r="C23" s="2">
        <v>10.7</v>
      </c>
      <c r="D23" s="10">
        <v>40</v>
      </c>
      <c r="E23" s="10">
        <v>39</v>
      </c>
      <c r="F23" s="10">
        <v>41</v>
      </c>
      <c r="G23" s="10">
        <v>42</v>
      </c>
      <c r="H23" s="10">
        <v>40</v>
      </c>
      <c r="I23" s="11">
        <f t="shared" si="7"/>
        <v>0</v>
      </c>
      <c r="J23" s="11">
        <f t="shared" si="7"/>
        <v>0</v>
      </c>
      <c r="K23" s="11">
        <f t="shared" si="7"/>
        <v>1</v>
      </c>
      <c r="L23" s="11">
        <f t="shared" si="7"/>
        <v>2</v>
      </c>
      <c r="M23" s="11">
        <f t="shared" si="7"/>
        <v>0</v>
      </c>
      <c r="N23" s="12">
        <f t="shared" si="8"/>
        <v>428</v>
      </c>
      <c r="O23" s="12">
        <f t="shared" si="13"/>
        <v>417.29999999999995</v>
      </c>
      <c r="P23" s="12">
        <f t="shared" si="14"/>
        <v>438.7</v>
      </c>
      <c r="Q23" s="12">
        <f t="shared" si="15"/>
        <v>449.4</v>
      </c>
      <c r="R23" s="12">
        <f t="shared" si="16"/>
        <v>428</v>
      </c>
      <c r="S23" s="13">
        <f>0.5*C23*I23</f>
        <v>0</v>
      </c>
      <c r="T23" s="13">
        <f t="shared" si="20"/>
        <v>0</v>
      </c>
      <c r="U23" s="13">
        <f t="shared" si="20"/>
        <v>19.5</v>
      </c>
      <c r="V23" s="13">
        <f t="shared" si="20"/>
        <v>41</v>
      </c>
      <c r="W23" s="13">
        <f t="shared" si="20"/>
        <v>0</v>
      </c>
      <c r="X23" s="14">
        <f t="shared" si="11"/>
        <v>2161.4</v>
      </c>
      <c r="Y23" s="14">
        <f t="shared" si="17"/>
        <v>1733.4</v>
      </c>
      <c r="Z23" s="14">
        <f>SUM(P23:U23)</f>
        <v>1335.6</v>
      </c>
      <c r="AA23" s="14">
        <f t="shared" si="21"/>
        <v>937.9</v>
      </c>
      <c r="AB23" s="14">
        <f t="shared" si="19"/>
        <v>488.5</v>
      </c>
      <c r="AC23" s="2">
        <f t="shared" si="12"/>
        <v>6656.7999999999993</v>
      </c>
    </row>
    <row r="24" spans="1:29">
      <c r="A24" t="s">
        <v>43</v>
      </c>
      <c r="B24" t="s">
        <v>44</v>
      </c>
      <c r="C24" s="2">
        <v>60</v>
      </c>
      <c r="D24" s="10">
        <v>36</v>
      </c>
      <c r="E24" s="10">
        <v>80</v>
      </c>
      <c r="F24" s="10">
        <v>40</v>
      </c>
      <c r="G24" s="10">
        <v>20</v>
      </c>
      <c r="H24" s="10">
        <v>40</v>
      </c>
      <c r="I24" s="11">
        <f t="shared" si="7"/>
        <v>0</v>
      </c>
      <c r="J24" s="11">
        <f t="shared" si="7"/>
        <v>40</v>
      </c>
      <c r="K24" s="11">
        <f t="shared" si="7"/>
        <v>0</v>
      </c>
      <c r="L24" s="11">
        <f t="shared" si="7"/>
        <v>0</v>
      </c>
      <c r="M24" s="11">
        <f t="shared" si="7"/>
        <v>0</v>
      </c>
      <c r="N24" s="12">
        <f>$C24*D24</f>
        <v>2160</v>
      </c>
      <c r="O24" s="12">
        <f>$C24*E24</f>
        <v>4800</v>
      </c>
      <c r="P24" s="12">
        <f>$C24*F24</f>
        <v>2400</v>
      </c>
      <c r="Q24" s="12">
        <f t="shared" si="15"/>
        <v>1200</v>
      </c>
      <c r="R24" s="12">
        <f>$C24*H24</f>
        <v>2400</v>
      </c>
      <c r="S24" s="13">
        <f>0.5*C24*I24</f>
        <v>0</v>
      </c>
      <c r="T24" s="13">
        <f t="shared" si="20"/>
        <v>720</v>
      </c>
      <c r="U24" s="13">
        <f t="shared" si="20"/>
        <v>0</v>
      </c>
      <c r="V24" s="13">
        <f t="shared" si="20"/>
        <v>0</v>
      </c>
      <c r="W24" s="13">
        <f t="shared" si="20"/>
        <v>0</v>
      </c>
      <c r="X24" s="14">
        <f t="shared" si="11"/>
        <v>12960</v>
      </c>
      <c r="Y24" s="14">
        <f t="shared" si="17"/>
        <v>11520</v>
      </c>
      <c r="Z24" s="14">
        <f t="shared" si="18"/>
        <v>6720</v>
      </c>
      <c r="AA24" s="14">
        <f t="shared" si="21"/>
        <v>4320</v>
      </c>
      <c r="AB24" s="14">
        <f t="shared" si="19"/>
        <v>3120</v>
      </c>
      <c r="AC24" s="2">
        <f t="shared" si="12"/>
        <v>38640</v>
      </c>
    </row>
    <row r="26" spans="1:29">
      <c r="A26" s="4" t="s">
        <v>45</v>
      </c>
      <c r="C26" s="2">
        <f>MAX(C5:C24)</f>
        <v>60</v>
      </c>
      <c r="D26" s="6">
        <f>MAX(D5:D24)</f>
        <v>55</v>
      </c>
      <c r="E26" s="6">
        <f t="shared" ref="E26:AB26" si="22">MAX(E5:E24)</f>
        <v>80</v>
      </c>
      <c r="F26" s="6">
        <f t="shared" si="22"/>
        <v>54</v>
      </c>
      <c r="G26" s="6">
        <f t="shared" si="22"/>
        <v>42</v>
      </c>
      <c r="H26" s="6">
        <f t="shared" si="22"/>
        <v>49</v>
      </c>
      <c r="I26" s="6">
        <f t="shared" si="22"/>
        <v>15</v>
      </c>
      <c r="J26" s="6">
        <f t="shared" si="22"/>
        <v>40</v>
      </c>
      <c r="K26" s="6">
        <f t="shared" si="22"/>
        <v>14</v>
      </c>
      <c r="L26" s="6">
        <f t="shared" si="22"/>
        <v>2</v>
      </c>
      <c r="M26" s="6">
        <f t="shared" si="22"/>
        <v>9</v>
      </c>
      <c r="N26" s="6">
        <f t="shared" si="22"/>
        <v>2160</v>
      </c>
      <c r="O26" s="6">
        <f t="shared" si="22"/>
        <v>4800</v>
      </c>
      <c r="P26" s="6">
        <f t="shared" si="22"/>
        <v>2400</v>
      </c>
      <c r="Q26" s="6">
        <f t="shared" si="22"/>
        <v>1845</v>
      </c>
      <c r="R26" s="6">
        <f t="shared" si="22"/>
        <v>2400</v>
      </c>
      <c r="S26" s="6">
        <f t="shared" si="22"/>
        <v>135</v>
      </c>
      <c r="T26" s="6">
        <f t="shared" si="22"/>
        <v>720</v>
      </c>
      <c r="U26" s="6">
        <f t="shared" si="22"/>
        <v>175</v>
      </c>
      <c r="V26" s="6">
        <f t="shared" si="22"/>
        <v>41</v>
      </c>
      <c r="W26" s="6">
        <f t="shared" si="22"/>
        <v>180</v>
      </c>
      <c r="X26" s="6">
        <f t="shared" si="22"/>
        <v>12960</v>
      </c>
      <c r="Y26" s="6">
        <f t="shared" si="22"/>
        <v>11520</v>
      </c>
      <c r="Z26" s="6">
        <f t="shared" si="22"/>
        <v>6720</v>
      </c>
      <c r="AA26" s="6">
        <f t="shared" si="22"/>
        <v>4320</v>
      </c>
      <c r="AB26" s="2">
        <f>MAX(AB5:AB24)</f>
        <v>3120</v>
      </c>
      <c r="AC26" s="2">
        <f>MAX(AC5:AC24)</f>
        <v>38640</v>
      </c>
    </row>
    <row r="27" spans="1:29">
      <c r="A27" s="4" t="s">
        <v>46</v>
      </c>
      <c r="C27" s="2">
        <f>MIN(C5:C24)</f>
        <v>6.19</v>
      </c>
      <c r="D27" s="6">
        <f>MIN(D5:D24)</f>
        <v>29</v>
      </c>
      <c r="E27" s="6">
        <f t="shared" ref="E27:AB27" si="23">MIN(E5:E24)</f>
        <v>22</v>
      </c>
      <c r="F27" s="6">
        <f t="shared" si="23"/>
        <v>33</v>
      </c>
      <c r="G27" s="6">
        <f t="shared" si="23"/>
        <v>20</v>
      </c>
      <c r="H27" s="6">
        <f t="shared" si="23"/>
        <v>18</v>
      </c>
      <c r="I27" s="6">
        <f t="shared" si="23"/>
        <v>0</v>
      </c>
      <c r="J27" s="6">
        <f t="shared" si="23"/>
        <v>0</v>
      </c>
      <c r="K27" s="6">
        <f t="shared" si="23"/>
        <v>0</v>
      </c>
      <c r="L27" s="6">
        <f t="shared" si="23"/>
        <v>0</v>
      </c>
      <c r="M27" s="6">
        <f t="shared" si="23"/>
        <v>0</v>
      </c>
      <c r="N27" s="6">
        <f t="shared" si="23"/>
        <v>241.41000000000003</v>
      </c>
      <c r="O27" s="6">
        <f t="shared" si="23"/>
        <v>321.88</v>
      </c>
      <c r="P27" s="6">
        <f t="shared" si="23"/>
        <v>259.98</v>
      </c>
      <c r="Q27" s="6">
        <f t="shared" si="23"/>
        <v>247.60000000000002</v>
      </c>
      <c r="R27" s="6">
        <f t="shared" si="23"/>
        <v>247.60000000000002</v>
      </c>
      <c r="S27" s="6">
        <f t="shared" si="23"/>
        <v>0</v>
      </c>
      <c r="T27" s="6">
        <f t="shared" si="23"/>
        <v>0</v>
      </c>
      <c r="U27" s="6">
        <f t="shared" si="23"/>
        <v>0</v>
      </c>
      <c r="V27" s="6">
        <f t="shared" si="23"/>
        <v>0</v>
      </c>
      <c r="W27" s="6">
        <f t="shared" si="23"/>
        <v>0</v>
      </c>
      <c r="X27" s="6">
        <f t="shared" si="23"/>
        <v>1318.4699999999998</v>
      </c>
      <c r="Y27" s="6">
        <f t="shared" si="23"/>
        <v>1311.06</v>
      </c>
      <c r="Z27" s="6">
        <f t="shared" si="23"/>
        <v>1041.18</v>
      </c>
      <c r="AA27" s="6">
        <f t="shared" si="23"/>
        <v>763.13999999999987</v>
      </c>
      <c r="AB27" s="6">
        <f t="shared" si="23"/>
        <v>417.09999999999997</v>
      </c>
      <c r="AC27" s="6">
        <f t="shared" ref="AC27" si="24">MIN(AC5:AC24)</f>
        <v>4985.51</v>
      </c>
    </row>
    <row r="28" spans="1:29">
      <c r="A28" s="4" t="s">
        <v>47</v>
      </c>
      <c r="C28" s="2">
        <f>AVERAGE(C5:C24)</f>
        <v>18.526499999999999</v>
      </c>
      <c r="D28" s="6">
        <f>AVERAGE(D5:D24)</f>
        <v>40.65</v>
      </c>
      <c r="E28" s="6">
        <f t="shared" ref="E28:AB28" si="25">AVERAGE(E5:E24)</f>
        <v>44.5</v>
      </c>
      <c r="F28" s="6">
        <f t="shared" si="25"/>
        <v>41.35</v>
      </c>
      <c r="G28" s="6">
        <f t="shared" si="25"/>
        <v>37.35</v>
      </c>
      <c r="H28" s="6">
        <f t="shared" si="25"/>
        <v>37.200000000000003</v>
      </c>
      <c r="I28" s="6">
        <f t="shared" si="25"/>
        <v>1.85</v>
      </c>
      <c r="J28" s="6">
        <f t="shared" si="25"/>
        <v>5.45</v>
      </c>
      <c r="K28" s="6">
        <f t="shared" si="25"/>
        <v>2</v>
      </c>
      <c r="L28" s="6">
        <f t="shared" si="25"/>
        <v>0.5</v>
      </c>
      <c r="M28" s="6">
        <f t="shared" si="25"/>
        <v>0.95</v>
      </c>
      <c r="N28" s="6">
        <f t="shared" si="25"/>
        <v>747.27549999999997</v>
      </c>
      <c r="O28" s="6">
        <f t="shared" si="25"/>
        <v>900.28</v>
      </c>
      <c r="P28" s="6">
        <f t="shared" si="25"/>
        <v>759.75200000000007</v>
      </c>
      <c r="Q28" s="6">
        <f t="shared" si="25"/>
        <v>648.55199999999991</v>
      </c>
      <c r="R28" s="6">
        <f t="shared" si="25"/>
        <v>686.66500000000008</v>
      </c>
      <c r="S28" s="6">
        <f t="shared" si="25"/>
        <v>17.1175</v>
      </c>
      <c r="T28" s="6">
        <f t="shared" si="25"/>
        <v>112.57000000000001</v>
      </c>
      <c r="U28" s="6">
        <f t="shared" si="25"/>
        <v>39.125</v>
      </c>
      <c r="V28" s="6">
        <f t="shared" si="25"/>
        <v>9.9499999999999993</v>
      </c>
      <c r="W28" s="6">
        <f t="shared" si="25"/>
        <v>15.184999999999999</v>
      </c>
      <c r="X28" s="6">
        <f t="shared" si="25"/>
        <v>3759.6419999999998</v>
      </c>
      <c r="Y28" s="6">
        <f t="shared" si="25"/>
        <v>3124.9365000000003</v>
      </c>
      <c r="Z28" s="6">
        <f t="shared" si="25"/>
        <v>2263.7815000000001</v>
      </c>
      <c r="AA28" s="6">
        <f t="shared" si="25"/>
        <v>1513.9794999999999</v>
      </c>
      <c r="AB28" s="6">
        <f t="shared" si="25"/>
        <v>880.61249999999995</v>
      </c>
      <c r="AC28" s="6">
        <f t="shared" ref="AC28" si="26">AVERAGE(AC5:AC24)</f>
        <v>11542.951999999999</v>
      </c>
    </row>
    <row r="29" spans="1:29">
      <c r="A29" s="4" t="s">
        <v>48</v>
      </c>
      <c r="C29" s="2"/>
      <c r="D29" s="7">
        <f>SUM(D5:D24)</f>
        <v>813</v>
      </c>
      <c r="E29" s="7">
        <f t="shared" ref="E29:AB29" si="27">SUM(E5:E24)</f>
        <v>890</v>
      </c>
      <c r="F29" s="7">
        <f t="shared" si="27"/>
        <v>827</v>
      </c>
      <c r="G29" s="7">
        <f t="shared" si="27"/>
        <v>747</v>
      </c>
      <c r="H29" s="7">
        <f t="shared" si="27"/>
        <v>744</v>
      </c>
      <c r="I29" s="7">
        <f t="shared" si="27"/>
        <v>37</v>
      </c>
      <c r="J29" s="7">
        <f t="shared" si="27"/>
        <v>109</v>
      </c>
      <c r="K29" s="7">
        <f t="shared" si="27"/>
        <v>40</v>
      </c>
      <c r="L29" s="7">
        <f t="shared" si="27"/>
        <v>10</v>
      </c>
      <c r="M29" s="7">
        <f t="shared" si="27"/>
        <v>19</v>
      </c>
      <c r="N29" s="7">
        <f t="shared" si="27"/>
        <v>14945.51</v>
      </c>
      <c r="O29" s="7">
        <f t="shared" si="27"/>
        <v>18005.599999999999</v>
      </c>
      <c r="P29" s="7">
        <f t="shared" si="27"/>
        <v>15195.04</v>
      </c>
      <c r="Q29" s="7">
        <f t="shared" si="27"/>
        <v>12971.039999999999</v>
      </c>
      <c r="R29" s="7">
        <f t="shared" si="27"/>
        <v>13733.300000000001</v>
      </c>
      <c r="S29" s="7">
        <f t="shared" si="27"/>
        <v>342.35</v>
      </c>
      <c r="T29" s="7">
        <f t="shared" si="27"/>
        <v>2251.4</v>
      </c>
      <c r="U29" s="7">
        <f t="shared" si="27"/>
        <v>782.5</v>
      </c>
      <c r="V29" s="7">
        <f t="shared" si="27"/>
        <v>199</v>
      </c>
      <c r="W29" s="7">
        <f t="shared" si="27"/>
        <v>303.7</v>
      </c>
      <c r="X29" s="7">
        <f t="shared" si="27"/>
        <v>75192.84</v>
      </c>
      <c r="Y29" s="7">
        <f t="shared" si="27"/>
        <v>62498.73</v>
      </c>
      <c r="Z29" s="7">
        <f t="shared" si="27"/>
        <v>45275.63</v>
      </c>
      <c r="AA29" s="15">
        <f>SUM(AA5:AA24)</f>
        <v>30279.59</v>
      </c>
      <c r="AB29" s="15">
        <f>SUM(AB5:AB24)</f>
        <v>17612.25</v>
      </c>
      <c r="AC29" s="15">
        <f>SUM(AC5:AC24)</f>
        <v>230859.03999999998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2025-09-04T08:45:29Z</dcterms:created>
  <dcterms:modified xsi:type="dcterms:W3CDTF">2025-09-04T17:30:58Z</dcterms:modified>
  <cp:category/>
  <cp:contentStatus/>
</cp:coreProperties>
</file>