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1"/>
  <workbookPr hidePivotFieldList="1"/>
  <xr:revisionPtr revIDLastSave="0" documentId="8_{D5BA19AD-3753-4B59-9082-5556B56E1CC1}" xr6:coauthVersionLast="47" xr6:coauthVersionMax="47" xr10:uidLastSave="{00000000-0000-0000-0000-000000000000}"/>
  <bookViews>
    <workbookView xWindow="0" yWindow="0" windowWidth="0" windowHeight="0" activeTab="1" xr2:uid="{00000000-000D-0000-FFFF-FFFF00000000}"/>
  </bookViews>
  <sheets>
    <sheet name="sales_data" sheetId="1" r:id="rId1"/>
    <sheet name="Dashboard" sheetId="4" r:id="rId2"/>
    <sheet name="Master_data" sheetId="2" r:id="rId3"/>
    <sheet name="Pivot" sheetId="3" r:id="rId4"/>
  </sheets>
  <definedNames>
    <definedName name="_xlnm._FilterDatabase" localSheetId="0" hidden="1">sales_data!$A$2:$A$201</definedName>
    <definedName name="Slicer_Date">#N/A</definedName>
    <definedName name="Slicer_PaymentMode1">#N/A</definedName>
    <definedName name="Slicer_Quantity">#N/A</definedName>
    <definedName name="Slicer_Region1">#N/A</definedName>
  </definedNames>
  <calcPr calcId="191028"/>
  <pivotCaches>
    <pivotCache cacheId="515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  <x14:slicerCache r:id="rId8"/>
        <x14:slicerCache r:id="rId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" i="4" l="1"/>
  <c r="J2" i="1"/>
  <c r="K2" i="1"/>
  <c r="L2" i="1"/>
  <c r="M2" i="1"/>
  <c r="J3" i="1"/>
  <c r="K3" i="1"/>
  <c r="L3" i="1"/>
  <c r="M3" i="1"/>
  <c r="J4" i="1"/>
  <c r="K4" i="1"/>
  <c r="L4" i="1"/>
  <c r="M4" i="1"/>
  <c r="J5" i="1"/>
  <c r="K5" i="1"/>
  <c r="L5" i="1"/>
  <c r="M5" i="1"/>
  <c r="J6" i="1"/>
  <c r="K6" i="1"/>
  <c r="L6" i="1"/>
  <c r="M6" i="1"/>
  <c r="J7" i="1"/>
  <c r="K7" i="1"/>
  <c r="L7" i="1"/>
  <c r="M7" i="1"/>
  <c r="J8" i="1"/>
  <c r="K8" i="1"/>
  <c r="L8" i="1"/>
  <c r="M8" i="1"/>
  <c r="J9" i="1"/>
  <c r="K9" i="1"/>
  <c r="L9" i="1"/>
  <c r="M9" i="1"/>
  <c r="J10" i="1"/>
  <c r="K10" i="1"/>
  <c r="L10" i="1"/>
  <c r="M10" i="1"/>
  <c r="J11" i="1"/>
  <c r="K11" i="1"/>
  <c r="L11" i="1"/>
  <c r="M11" i="1"/>
  <c r="J12" i="1"/>
  <c r="K12" i="1"/>
  <c r="L12" i="1"/>
  <c r="M12" i="1"/>
  <c r="J13" i="1"/>
  <c r="K13" i="1"/>
  <c r="L13" i="1"/>
  <c r="M13" i="1"/>
  <c r="J14" i="1"/>
  <c r="K14" i="1"/>
  <c r="L14" i="1"/>
  <c r="M14" i="1"/>
  <c r="J15" i="1"/>
  <c r="K15" i="1"/>
  <c r="L15" i="1"/>
  <c r="M15" i="1"/>
  <c r="J16" i="1"/>
  <c r="K16" i="1"/>
  <c r="L16" i="1"/>
  <c r="M16" i="1"/>
  <c r="J17" i="1"/>
  <c r="K17" i="1"/>
  <c r="L17" i="1"/>
  <c r="M17" i="1"/>
  <c r="J18" i="1"/>
  <c r="K18" i="1"/>
  <c r="L18" i="1"/>
  <c r="M18" i="1"/>
  <c r="J19" i="1"/>
  <c r="K19" i="1"/>
  <c r="L19" i="1"/>
  <c r="M19" i="1"/>
  <c r="J20" i="1"/>
  <c r="K20" i="1"/>
  <c r="L20" i="1"/>
  <c r="M20" i="1"/>
  <c r="J21" i="1"/>
  <c r="K21" i="1"/>
  <c r="L21" i="1"/>
  <c r="M21" i="1"/>
  <c r="J22" i="1"/>
  <c r="K22" i="1"/>
  <c r="L22" i="1"/>
  <c r="M22" i="1"/>
  <c r="J23" i="1"/>
  <c r="K23" i="1"/>
  <c r="L23" i="1"/>
  <c r="M23" i="1"/>
  <c r="J24" i="1"/>
  <c r="K24" i="1"/>
  <c r="L24" i="1"/>
  <c r="M24" i="1"/>
  <c r="J25" i="1"/>
  <c r="K25" i="1"/>
  <c r="L25" i="1"/>
  <c r="M25" i="1"/>
  <c r="J26" i="1"/>
  <c r="K26" i="1"/>
  <c r="L26" i="1"/>
  <c r="M26" i="1"/>
  <c r="J27" i="1"/>
  <c r="K27" i="1"/>
  <c r="L27" i="1"/>
  <c r="M27" i="1"/>
  <c r="J28" i="1"/>
  <c r="K28" i="1"/>
  <c r="L28" i="1"/>
  <c r="M28" i="1"/>
  <c r="J29" i="1"/>
  <c r="K29" i="1"/>
  <c r="L29" i="1"/>
  <c r="M29" i="1"/>
  <c r="J30" i="1"/>
  <c r="K30" i="1"/>
  <c r="L30" i="1"/>
  <c r="M30" i="1"/>
  <c r="J31" i="1"/>
  <c r="K31" i="1"/>
  <c r="L31" i="1"/>
  <c r="M31" i="1"/>
  <c r="J32" i="1"/>
  <c r="K32" i="1"/>
  <c r="L32" i="1"/>
  <c r="M32" i="1"/>
  <c r="J33" i="1"/>
  <c r="K33" i="1"/>
  <c r="L33" i="1"/>
  <c r="M33" i="1"/>
  <c r="J34" i="1"/>
  <c r="K34" i="1"/>
  <c r="L34" i="1"/>
  <c r="M34" i="1"/>
  <c r="J35" i="1"/>
  <c r="K35" i="1"/>
  <c r="L35" i="1"/>
  <c r="M35" i="1"/>
  <c r="J36" i="1"/>
  <c r="K36" i="1"/>
  <c r="L36" i="1"/>
  <c r="M36" i="1"/>
  <c r="J37" i="1"/>
  <c r="K37" i="1"/>
  <c r="L37" i="1"/>
  <c r="M37" i="1"/>
  <c r="J38" i="1"/>
  <c r="K38" i="1"/>
  <c r="L38" i="1"/>
  <c r="M38" i="1"/>
  <c r="J39" i="1"/>
  <c r="K39" i="1"/>
  <c r="L39" i="1"/>
  <c r="M39" i="1"/>
  <c r="J40" i="1"/>
  <c r="K40" i="1"/>
  <c r="L40" i="1"/>
  <c r="M40" i="1"/>
  <c r="J41" i="1"/>
  <c r="K41" i="1"/>
  <c r="L41" i="1"/>
  <c r="M41" i="1"/>
  <c r="J42" i="1"/>
  <c r="K42" i="1"/>
  <c r="L42" i="1"/>
  <c r="M42" i="1"/>
  <c r="J43" i="1"/>
  <c r="K43" i="1"/>
  <c r="L43" i="1"/>
  <c r="M43" i="1"/>
  <c r="J44" i="1"/>
  <c r="K44" i="1"/>
  <c r="L44" i="1"/>
  <c r="M44" i="1"/>
  <c r="J45" i="1"/>
  <c r="K45" i="1"/>
  <c r="L45" i="1"/>
  <c r="M45" i="1"/>
  <c r="J46" i="1"/>
  <c r="K46" i="1"/>
  <c r="L46" i="1"/>
  <c r="M46" i="1"/>
  <c r="J47" i="1"/>
  <c r="K47" i="1"/>
  <c r="L47" i="1"/>
  <c r="M47" i="1"/>
  <c r="J48" i="1"/>
  <c r="K48" i="1"/>
  <c r="L48" i="1"/>
  <c r="M48" i="1"/>
  <c r="J49" i="1"/>
  <c r="K49" i="1"/>
  <c r="L49" i="1"/>
  <c r="M49" i="1"/>
  <c r="J50" i="1"/>
  <c r="K50" i="1"/>
  <c r="L50" i="1"/>
  <c r="M50" i="1"/>
  <c r="J51" i="1"/>
  <c r="K51" i="1"/>
  <c r="L51" i="1"/>
  <c r="M51" i="1"/>
  <c r="J52" i="1"/>
  <c r="K52" i="1"/>
  <c r="L52" i="1"/>
  <c r="M52" i="1"/>
  <c r="J53" i="1"/>
  <c r="K53" i="1"/>
  <c r="L53" i="1"/>
  <c r="M53" i="1"/>
  <c r="J54" i="1"/>
  <c r="K54" i="1"/>
  <c r="L54" i="1"/>
  <c r="M54" i="1"/>
  <c r="J55" i="1"/>
  <c r="K55" i="1"/>
  <c r="L55" i="1"/>
  <c r="M55" i="1"/>
  <c r="J56" i="1"/>
  <c r="K56" i="1"/>
  <c r="L56" i="1"/>
  <c r="M56" i="1"/>
  <c r="J57" i="1"/>
  <c r="K57" i="1"/>
  <c r="L57" i="1"/>
  <c r="M57" i="1"/>
  <c r="J58" i="1"/>
  <c r="K58" i="1"/>
  <c r="L58" i="1"/>
  <c r="M58" i="1"/>
  <c r="J59" i="1"/>
  <c r="K59" i="1"/>
  <c r="L59" i="1"/>
  <c r="M59" i="1"/>
  <c r="J60" i="1"/>
  <c r="K60" i="1"/>
  <c r="L60" i="1"/>
  <c r="M60" i="1"/>
  <c r="J61" i="1"/>
  <c r="K61" i="1"/>
  <c r="L61" i="1"/>
  <c r="M61" i="1"/>
  <c r="J62" i="1"/>
  <c r="K62" i="1"/>
  <c r="L62" i="1"/>
  <c r="M62" i="1"/>
  <c r="J63" i="1"/>
  <c r="K63" i="1"/>
  <c r="L63" i="1"/>
  <c r="M63" i="1"/>
  <c r="J64" i="1"/>
  <c r="K64" i="1"/>
  <c r="L64" i="1"/>
  <c r="M64" i="1"/>
  <c r="J65" i="1"/>
  <c r="K65" i="1"/>
  <c r="L65" i="1"/>
  <c r="M65" i="1"/>
  <c r="J66" i="1"/>
  <c r="K66" i="1"/>
  <c r="L66" i="1"/>
  <c r="M66" i="1"/>
  <c r="J67" i="1"/>
  <c r="K67" i="1"/>
  <c r="L67" i="1"/>
  <c r="M67" i="1"/>
  <c r="J68" i="1"/>
  <c r="K68" i="1"/>
  <c r="L68" i="1"/>
  <c r="M68" i="1"/>
  <c r="J69" i="1"/>
  <c r="K69" i="1"/>
  <c r="L69" i="1"/>
  <c r="M69" i="1"/>
  <c r="J70" i="1"/>
  <c r="K70" i="1"/>
  <c r="L70" i="1"/>
  <c r="M70" i="1"/>
  <c r="J71" i="1"/>
  <c r="K71" i="1"/>
  <c r="L71" i="1"/>
  <c r="M71" i="1"/>
  <c r="N71" i="1"/>
  <c r="O71" i="1"/>
  <c r="J72" i="1"/>
  <c r="K72" i="1"/>
  <c r="L72" i="1"/>
  <c r="M72" i="1"/>
  <c r="N72" i="1"/>
  <c r="O72" i="1"/>
  <c r="J73" i="1"/>
  <c r="K73" i="1"/>
  <c r="L73" i="1"/>
  <c r="M73" i="1"/>
  <c r="N73" i="1"/>
  <c r="O73" i="1"/>
  <c r="J74" i="1"/>
  <c r="K74" i="1"/>
  <c r="L74" i="1"/>
  <c r="M74" i="1"/>
  <c r="N74" i="1"/>
  <c r="O74" i="1"/>
  <c r="J75" i="1"/>
  <c r="K75" i="1"/>
  <c r="L75" i="1"/>
  <c r="M75" i="1"/>
  <c r="N75" i="1"/>
  <c r="O75" i="1"/>
  <c r="J76" i="1"/>
  <c r="K76" i="1"/>
  <c r="L76" i="1"/>
  <c r="M76" i="1"/>
  <c r="N76" i="1"/>
  <c r="O76" i="1"/>
  <c r="J77" i="1"/>
  <c r="K77" i="1"/>
  <c r="L77" i="1"/>
  <c r="M77" i="1"/>
  <c r="N77" i="1"/>
  <c r="O77" i="1"/>
  <c r="J78" i="1"/>
  <c r="K78" i="1"/>
  <c r="L78" i="1"/>
  <c r="M78" i="1"/>
  <c r="N78" i="1"/>
  <c r="O78" i="1"/>
  <c r="J79" i="1"/>
  <c r="K79" i="1"/>
  <c r="L79" i="1"/>
  <c r="M79" i="1"/>
  <c r="N79" i="1"/>
  <c r="O79" i="1"/>
  <c r="J80" i="1"/>
  <c r="K80" i="1"/>
  <c r="L80" i="1"/>
  <c r="M80" i="1"/>
  <c r="N80" i="1"/>
  <c r="O80" i="1"/>
  <c r="J81" i="1"/>
  <c r="K81" i="1"/>
  <c r="L81" i="1"/>
  <c r="M81" i="1"/>
  <c r="N81" i="1"/>
  <c r="O81" i="1"/>
  <c r="J82" i="1"/>
  <c r="K82" i="1"/>
  <c r="L82" i="1"/>
  <c r="M82" i="1"/>
  <c r="N82" i="1"/>
  <c r="O82" i="1"/>
  <c r="J83" i="1"/>
  <c r="K83" i="1"/>
  <c r="L83" i="1"/>
  <c r="M83" i="1"/>
  <c r="N83" i="1"/>
  <c r="O83" i="1"/>
  <c r="J84" i="1"/>
  <c r="K84" i="1"/>
  <c r="L84" i="1"/>
  <c r="M84" i="1"/>
  <c r="N84" i="1"/>
  <c r="O84" i="1"/>
  <c r="J85" i="1"/>
  <c r="K85" i="1"/>
  <c r="L85" i="1"/>
  <c r="M85" i="1"/>
  <c r="N85" i="1"/>
  <c r="O85" i="1"/>
  <c r="J86" i="1"/>
  <c r="K86" i="1"/>
  <c r="L86" i="1"/>
  <c r="M86" i="1"/>
  <c r="N86" i="1"/>
  <c r="O86" i="1"/>
  <c r="J87" i="1"/>
  <c r="K87" i="1"/>
  <c r="L87" i="1"/>
  <c r="M87" i="1"/>
  <c r="N87" i="1"/>
  <c r="O87" i="1"/>
  <c r="J88" i="1"/>
  <c r="K88" i="1"/>
  <c r="L88" i="1"/>
  <c r="M88" i="1"/>
  <c r="J89" i="1"/>
  <c r="K89" i="1"/>
  <c r="L89" i="1"/>
  <c r="M89" i="1"/>
  <c r="J90" i="1"/>
  <c r="K90" i="1"/>
  <c r="L90" i="1"/>
  <c r="M90" i="1"/>
  <c r="J91" i="1"/>
  <c r="K91" i="1"/>
  <c r="L91" i="1"/>
  <c r="M91" i="1"/>
  <c r="J92" i="1"/>
  <c r="K92" i="1"/>
  <c r="L92" i="1"/>
  <c r="M92" i="1"/>
  <c r="J93" i="1"/>
  <c r="K93" i="1"/>
  <c r="L93" i="1"/>
  <c r="M93" i="1"/>
  <c r="J94" i="1"/>
  <c r="K94" i="1"/>
  <c r="L94" i="1"/>
  <c r="M94" i="1"/>
  <c r="J95" i="1"/>
  <c r="K95" i="1"/>
  <c r="L95" i="1"/>
  <c r="M95" i="1"/>
  <c r="J96" i="1"/>
  <c r="K96" i="1"/>
  <c r="L96" i="1"/>
  <c r="M96" i="1"/>
  <c r="J97" i="1"/>
  <c r="K97" i="1"/>
  <c r="L97" i="1"/>
  <c r="M97" i="1"/>
  <c r="J98" i="1"/>
  <c r="K98" i="1"/>
  <c r="L98" i="1"/>
  <c r="M98" i="1"/>
  <c r="J99" i="1"/>
  <c r="K99" i="1"/>
  <c r="L99" i="1"/>
  <c r="M99" i="1"/>
  <c r="J100" i="1"/>
  <c r="K100" i="1"/>
  <c r="L100" i="1"/>
  <c r="M100" i="1"/>
  <c r="J101" i="1"/>
  <c r="K101" i="1"/>
  <c r="L101" i="1"/>
  <c r="M101" i="1"/>
  <c r="J102" i="1"/>
  <c r="K102" i="1"/>
  <c r="L102" i="1"/>
  <c r="M102" i="1"/>
  <c r="J103" i="1"/>
  <c r="K103" i="1"/>
  <c r="L103" i="1"/>
  <c r="M103" i="1"/>
  <c r="J104" i="1"/>
  <c r="K104" i="1"/>
  <c r="L104" i="1"/>
  <c r="M104" i="1"/>
  <c r="J105" i="1"/>
  <c r="K105" i="1"/>
  <c r="L105" i="1"/>
  <c r="M105" i="1"/>
  <c r="J106" i="1"/>
  <c r="K106" i="1"/>
  <c r="L106" i="1"/>
  <c r="M106" i="1"/>
  <c r="J107" i="1"/>
  <c r="K107" i="1"/>
  <c r="L107" i="1"/>
  <c r="M107" i="1"/>
  <c r="J108" i="1"/>
  <c r="K108" i="1"/>
  <c r="L108" i="1"/>
  <c r="M108" i="1"/>
  <c r="J109" i="1"/>
  <c r="K109" i="1"/>
  <c r="L109" i="1"/>
  <c r="M109" i="1"/>
  <c r="J110" i="1"/>
  <c r="K110" i="1"/>
  <c r="L110" i="1"/>
  <c r="M110" i="1"/>
  <c r="J111" i="1"/>
  <c r="K111" i="1"/>
  <c r="L111" i="1"/>
  <c r="M111" i="1"/>
  <c r="J112" i="1"/>
  <c r="K112" i="1"/>
  <c r="L112" i="1"/>
  <c r="M112" i="1"/>
  <c r="J113" i="1"/>
  <c r="K113" i="1"/>
  <c r="L113" i="1"/>
  <c r="M113" i="1"/>
  <c r="J114" i="1"/>
  <c r="K114" i="1"/>
  <c r="L114" i="1"/>
  <c r="M114" i="1"/>
  <c r="J115" i="1"/>
  <c r="K115" i="1"/>
  <c r="L115" i="1"/>
  <c r="M115" i="1"/>
  <c r="J116" i="1"/>
  <c r="K116" i="1"/>
  <c r="L116" i="1"/>
  <c r="M116" i="1"/>
  <c r="J117" i="1"/>
  <c r="K117" i="1"/>
  <c r="L117" i="1"/>
  <c r="M117" i="1"/>
  <c r="J118" i="1"/>
  <c r="K118" i="1"/>
  <c r="L118" i="1"/>
  <c r="M118" i="1"/>
  <c r="J119" i="1"/>
  <c r="K119" i="1"/>
  <c r="L119" i="1"/>
  <c r="M119" i="1"/>
  <c r="J120" i="1"/>
  <c r="K120" i="1"/>
  <c r="L120" i="1"/>
  <c r="M120" i="1"/>
  <c r="J121" i="1"/>
  <c r="K121" i="1"/>
  <c r="L121" i="1"/>
  <c r="M121" i="1"/>
  <c r="J122" i="1"/>
  <c r="K122" i="1"/>
  <c r="L122" i="1"/>
  <c r="M122" i="1"/>
  <c r="J123" i="1"/>
  <c r="K123" i="1"/>
  <c r="L123" i="1"/>
  <c r="M123" i="1"/>
  <c r="J124" i="1"/>
  <c r="K124" i="1"/>
  <c r="L124" i="1"/>
  <c r="M124" i="1"/>
  <c r="J125" i="1"/>
  <c r="K125" i="1"/>
  <c r="L125" i="1"/>
  <c r="M125" i="1"/>
  <c r="J126" i="1"/>
  <c r="K126" i="1"/>
  <c r="L126" i="1"/>
  <c r="M126" i="1"/>
  <c r="J127" i="1"/>
  <c r="K127" i="1"/>
  <c r="L127" i="1"/>
  <c r="M127" i="1"/>
  <c r="J128" i="1"/>
  <c r="K128" i="1"/>
  <c r="L128" i="1"/>
  <c r="M128" i="1"/>
  <c r="J129" i="1"/>
  <c r="K129" i="1"/>
  <c r="L129" i="1"/>
  <c r="M129" i="1"/>
  <c r="J130" i="1"/>
  <c r="K130" i="1"/>
  <c r="L130" i="1"/>
  <c r="M130" i="1"/>
  <c r="J131" i="1"/>
  <c r="K131" i="1"/>
  <c r="L131" i="1"/>
  <c r="M131" i="1"/>
  <c r="J132" i="1"/>
  <c r="K132" i="1"/>
  <c r="L132" i="1"/>
  <c r="M132" i="1"/>
  <c r="J133" i="1"/>
  <c r="K133" i="1"/>
  <c r="L133" i="1"/>
  <c r="M133" i="1"/>
  <c r="J134" i="1"/>
  <c r="K134" i="1"/>
  <c r="L134" i="1"/>
  <c r="M134" i="1"/>
  <c r="J135" i="1"/>
  <c r="K135" i="1"/>
  <c r="L135" i="1"/>
  <c r="M135" i="1"/>
  <c r="N135" i="1"/>
  <c r="O135" i="1"/>
  <c r="J136" i="1"/>
  <c r="K136" i="1"/>
  <c r="L136" i="1"/>
  <c r="M136" i="1"/>
  <c r="N136" i="1"/>
  <c r="O136" i="1"/>
  <c r="J137" i="1"/>
  <c r="K137" i="1"/>
  <c r="L137" i="1"/>
  <c r="M137" i="1"/>
  <c r="N137" i="1"/>
  <c r="O137" i="1"/>
  <c r="J138" i="1"/>
  <c r="K138" i="1"/>
  <c r="L138" i="1"/>
  <c r="M138" i="1"/>
  <c r="N138" i="1"/>
  <c r="O138" i="1"/>
  <c r="J139" i="1"/>
  <c r="K139" i="1"/>
  <c r="L139" i="1"/>
  <c r="M139" i="1"/>
  <c r="N139" i="1"/>
  <c r="O139" i="1"/>
  <c r="J140" i="1"/>
  <c r="K140" i="1"/>
  <c r="L140" i="1"/>
  <c r="M140" i="1"/>
  <c r="N140" i="1"/>
  <c r="O140" i="1"/>
  <c r="J141" i="1"/>
  <c r="K141" i="1"/>
  <c r="L141" i="1"/>
  <c r="M141" i="1"/>
  <c r="N141" i="1"/>
  <c r="O141" i="1"/>
  <c r="J142" i="1"/>
  <c r="K142" i="1"/>
  <c r="L142" i="1"/>
  <c r="M142" i="1"/>
  <c r="N142" i="1"/>
  <c r="O142" i="1"/>
  <c r="J143" i="1"/>
  <c r="K143" i="1"/>
  <c r="L143" i="1"/>
  <c r="M143" i="1"/>
  <c r="N143" i="1"/>
  <c r="O143" i="1"/>
  <c r="J144" i="1"/>
  <c r="K144" i="1"/>
  <c r="L144" i="1"/>
  <c r="M144" i="1"/>
  <c r="N144" i="1"/>
  <c r="O144" i="1"/>
  <c r="J145" i="1"/>
  <c r="K145" i="1"/>
  <c r="L145" i="1"/>
  <c r="M145" i="1"/>
  <c r="N145" i="1"/>
  <c r="O145" i="1"/>
  <c r="J146" i="1"/>
  <c r="K146" i="1"/>
  <c r="L146" i="1"/>
  <c r="M146" i="1"/>
  <c r="N146" i="1"/>
  <c r="O146" i="1"/>
  <c r="J147" i="1"/>
  <c r="K147" i="1"/>
  <c r="L147" i="1"/>
  <c r="M147" i="1"/>
  <c r="N147" i="1"/>
  <c r="O147" i="1"/>
  <c r="J148" i="1"/>
  <c r="K148" i="1"/>
  <c r="L148" i="1"/>
  <c r="M148" i="1"/>
  <c r="N148" i="1"/>
  <c r="O148" i="1"/>
  <c r="J149" i="1"/>
  <c r="K149" i="1"/>
  <c r="L149" i="1"/>
  <c r="M149" i="1"/>
  <c r="N149" i="1"/>
  <c r="O149" i="1"/>
  <c r="J150" i="1"/>
  <c r="K150" i="1"/>
  <c r="L150" i="1"/>
  <c r="M150" i="1"/>
  <c r="N150" i="1"/>
  <c r="O150" i="1"/>
  <c r="J151" i="1"/>
  <c r="K151" i="1"/>
  <c r="L151" i="1"/>
  <c r="M151" i="1"/>
  <c r="N151" i="1"/>
  <c r="O151" i="1"/>
  <c r="J152" i="1"/>
  <c r="K152" i="1"/>
  <c r="L152" i="1"/>
  <c r="M152" i="1"/>
  <c r="N152" i="1"/>
  <c r="O152" i="1"/>
  <c r="J153" i="1"/>
  <c r="K153" i="1"/>
  <c r="L153" i="1"/>
  <c r="M153" i="1"/>
  <c r="N153" i="1"/>
  <c r="O153" i="1"/>
  <c r="J154" i="1"/>
  <c r="K154" i="1"/>
  <c r="L154" i="1"/>
  <c r="M154" i="1"/>
  <c r="N154" i="1"/>
  <c r="O154" i="1"/>
  <c r="J155" i="1"/>
  <c r="K155" i="1"/>
  <c r="L155" i="1"/>
  <c r="M155" i="1"/>
  <c r="N155" i="1"/>
  <c r="O155" i="1"/>
  <c r="J156" i="1"/>
  <c r="K156" i="1"/>
  <c r="L156" i="1"/>
  <c r="M156" i="1"/>
  <c r="N156" i="1"/>
  <c r="O156" i="1"/>
  <c r="J157" i="1"/>
  <c r="K157" i="1"/>
  <c r="L157" i="1"/>
  <c r="M157" i="1"/>
  <c r="N157" i="1"/>
  <c r="O157" i="1"/>
  <c r="J158" i="1"/>
  <c r="K158" i="1"/>
  <c r="L158" i="1"/>
  <c r="M158" i="1"/>
  <c r="N158" i="1"/>
  <c r="O158" i="1"/>
  <c r="J159" i="1"/>
  <c r="K159" i="1"/>
  <c r="L159" i="1"/>
  <c r="M159" i="1"/>
  <c r="N159" i="1"/>
  <c r="O159" i="1"/>
  <c r="J160" i="1"/>
  <c r="K160" i="1"/>
  <c r="L160" i="1"/>
  <c r="M160" i="1"/>
  <c r="J161" i="1"/>
  <c r="K161" i="1"/>
  <c r="L161" i="1"/>
  <c r="M161" i="1"/>
  <c r="J162" i="1"/>
  <c r="K162" i="1"/>
  <c r="L162" i="1"/>
  <c r="M162" i="1"/>
  <c r="J163" i="1"/>
  <c r="K163" i="1"/>
  <c r="L163" i="1"/>
  <c r="M163" i="1"/>
  <c r="J164" i="1"/>
  <c r="K164" i="1"/>
  <c r="L164" i="1"/>
  <c r="M164" i="1"/>
  <c r="J165" i="1"/>
  <c r="K165" i="1"/>
  <c r="L165" i="1"/>
  <c r="M165" i="1"/>
  <c r="J166" i="1"/>
  <c r="K166" i="1"/>
  <c r="L166" i="1"/>
  <c r="M166" i="1"/>
  <c r="J167" i="1"/>
  <c r="K167" i="1"/>
  <c r="L167" i="1"/>
  <c r="M167" i="1"/>
  <c r="J168" i="1"/>
  <c r="K168" i="1"/>
  <c r="L168" i="1"/>
  <c r="M168" i="1"/>
  <c r="J169" i="1"/>
  <c r="K169" i="1"/>
  <c r="L169" i="1"/>
  <c r="M169" i="1"/>
  <c r="J170" i="1"/>
  <c r="K170" i="1"/>
  <c r="L170" i="1"/>
  <c r="M170" i="1"/>
  <c r="J171" i="1"/>
  <c r="K171" i="1"/>
  <c r="L171" i="1"/>
  <c r="M171" i="1"/>
  <c r="J172" i="1"/>
  <c r="K172" i="1"/>
  <c r="L172" i="1"/>
  <c r="M172" i="1"/>
  <c r="J173" i="1"/>
  <c r="K173" i="1"/>
  <c r="L173" i="1"/>
  <c r="M173" i="1"/>
  <c r="J174" i="1"/>
  <c r="K174" i="1"/>
  <c r="L174" i="1"/>
  <c r="M174" i="1"/>
  <c r="J175" i="1"/>
  <c r="K175" i="1"/>
  <c r="L175" i="1"/>
  <c r="M175" i="1"/>
  <c r="J176" i="1"/>
  <c r="K176" i="1"/>
  <c r="L176" i="1"/>
  <c r="M176" i="1"/>
  <c r="J177" i="1"/>
  <c r="K177" i="1"/>
  <c r="L177" i="1"/>
  <c r="M177" i="1"/>
  <c r="J178" i="1"/>
  <c r="K178" i="1"/>
  <c r="L178" i="1"/>
  <c r="M178" i="1"/>
  <c r="J179" i="1"/>
  <c r="K179" i="1"/>
  <c r="L179" i="1"/>
  <c r="M179" i="1"/>
  <c r="J180" i="1"/>
  <c r="K180" i="1"/>
  <c r="L180" i="1"/>
  <c r="M180" i="1"/>
  <c r="J181" i="1"/>
  <c r="K181" i="1"/>
  <c r="L181" i="1"/>
  <c r="M181" i="1"/>
  <c r="J182" i="1"/>
  <c r="K182" i="1"/>
  <c r="L182" i="1"/>
  <c r="M182" i="1"/>
  <c r="J183" i="1"/>
  <c r="K183" i="1"/>
  <c r="L183" i="1"/>
  <c r="M183" i="1"/>
  <c r="J184" i="1"/>
  <c r="K184" i="1"/>
  <c r="L184" i="1"/>
  <c r="M184" i="1"/>
  <c r="J185" i="1"/>
  <c r="K185" i="1"/>
  <c r="L185" i="1"/>
  <c r="M185" i="1"/>
  <c r="J186" i="1"/>
  <c r="K186" i="1"/>
  <c r="L186" i="1"/>
  <c r="M186" i="1"/>
  <c r="J187" i="1"/>
  <c r="K187" i="1"/>
  <c r="L187" i="1"/>
  <c r="M187" i="1"/>
  <c r="J188" i="1"/>
  <c r="K188" i="1"/>
  <c r="L188" i="1"/>
  <c r="M188" i="1"/>
  <c r="J189" i="1"/>
  <c r="K189" i="1"/>
  <c r="L189" i="1"/>
  <c r="M189" i="1"/>
  <c r="J190" i="1"/>
  <c r="K190" i="1"/>
  <c r="L190" i="1"/>
  <c r="M190" i="1"/>
  <c r="J191" i="1"/>
  <c r="K191" i="1"/>
  <c r="L191" i="1"/>
  <c r="M191" i="1"/>
  <c r="J192" i="1"/>
  <c r="K192" i="1"/>
  <c r="L192" i="1"/>
  <c r="M192" i="1"/>
  <c r="J193" i="1"/>
  <c r="K193" i="1"/>
  <c r="L193" i="1"/>
  <c r="M193" i="1"/>
  <c r="J194" i="1"/>
  <c r="K194" i="1"/>
  <c r="L194" i="1"/>
  <c r="M194" i="1"/>
  <c r="J195" i="1"/>
  <c r="K195" i="1"/>
  <c r="L195" i="1"/>
  <c r="M195" i="1"/>
  <c r="N195" i="1"/>
  <c r="O195" i="1"/>
  <c r="J196" i="1"/>
  <c r="K196" i="1"/>
  <c r="L196" i="1"/>
  <c r="M196" i="1"/>
  <c r="N196" i="1"/>
  <c r="O196" i="1"/>
  <c r="J197" i="1"/>
  <c r="K197" i="1"/>
  <c r="L197" i="1"/>
  <c r="M197" i="1"/>
  <c r="N197" i="1"/>
  <c r="O197" i="1"/>
  <c r="J198" i="1"/>
  <c r="K198" i="1"/>
  <c r="L198" i="1"/>
  <c r="M198" i="1"/>
  <c r="N198" i="1"/>
  <c r="O198" i="1"/>
  <c r="J199" i="1"/>
  <c r="K199" i="1"/>
  <c r="L199" i="1"/>
  <c r="M199" i="1"/>
  <c r="N199" i="1"/>
  <c r="O199" i="1"/>
  <c r="J200" i="1"/>
  <c r="K200" i="1"/>
  <c r="L200" i="1"/>
  <c r="M200" i="1"/>
  <c r="N200" i="1"/>
  <c r="O200" i="1"/>
  <c r="J201" i="1"/>
  <c r="K201" i="1"/>
  <c r="L201" i="1"/>
  <c r="M201" i="1"/>
  <c r="N201" i="1"/>
  <c r="O201" i="1"/>
  <c r="E2" i="2" a="1"/>
  <c r="E2" i="2"/>
  <c r="N2" i="1" l="1"/>
  <c r="O2" i="1" s="1"/>
  <c r="N3" i="1"/>
  <c r="O3" i="1" s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O10" i="1" s="1"/>
  <c r="N11" i="1"/>
  <c r="O11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O18" i="1" s="1"/>
  <c r="N19" i="1"/>
  <c r="O19" i="1" s="1"/>
  <c r="N20" i="1"/>
  <c r="O20" i="1" s="1"/>
  <c r="N21" i="1"/>
  <c r="O21" i="1" s="1"/>
  <c r="N22" i="1"/>
  <c r="O22" i="1" s="1"/>
  <c r="N23" i="1"/>
  <c r="O23" i="1" s="1"/>
  <c r="N24" i="1"/>
  <c r="O24" i="1" s="1"/>
  <c r="N25" i="1"/>
  <c r="O25" i="1" s="1"/>
  <c r="N26" i="1"/>
  <c r="O26" i="1" s="1"/>
  <c r="N27" i="1"/>
  <c r="O27" i="1" s="1"/>
  <c r="N28" i="1"/>
  <c r="O28" i="1" s="1"/>
  <c r="N29" i="1"/>
  <c r="O29" i="1" s="1"/>
  <c r="N30" i="1"/>
  <c r="O30" i="1" s="1"/>
  <c r="N31" i="1"/>
  <c r="O31" i="1" s="1"/>
  <c r="N32" i="1"/>
  <c r="O32" i="1" s="1"/>
  <c r="N33" i="1"/>
  <c r="O33" i="1" s="1"/>
  <c r="N34" i="1"/>
  <c r="O34" i="1" s="1"/>
  <c r="N35" i="1"/>
  <c r="O35" i="1" s="1"/>
  <c r="N36" i="1"/>
  <c r="O36" i="1" s="1"/>
  <c r="N37" i="1"/>
  <c r="O37" i="1" s="1"/>
  <c r="N38" i="1"/>
  <c r="O38" i="1" s="1"/>
  <c r="N39" i="1"/>
  <c r="O39" i="1" s="1"/>
  <c r="N40" i="1"/>
  <c r="O40" i="1" s="1"/>
  <c r="N41" i="1"/>
  <c r="O41" i="1" s="1"/>
  <c r="N42" i="1"/>
  <c r="O42" i="1" s="1"/>
  <c r="N43" i="1"/>
  <c r="O43" i="1" s="1"/>
  <c r="N44" i="1"/>
  <c r="O44" i="1" s="1"/>
  <c r="N45" i="1"/>
  <c r="O45" i="1" s="1"/>
  <c r="N46" i="1"/>
  <c r="O46" i="1" s="1"/>
  <c r="N47" i="1"/>
  <c r="O47" i="1" s="1"/>
  <c r="N48" i="1"/>
  <c r="O48" i="1" s="1"/>
  <c r="N49" i="1"/>
  <c r="O49" i="1" s="1"/>
  <c r="N50" i="1"/>
  <c r="O50" i="1" s="1"/>
  <c r="N51" i="1"/>
  <c r="O51" i="1" s="1"/>
  <c r="N52" i="1"/>
  <c r="O52" i="1" s="1"/>
  <c r="N53" i="1"/>
  <c r="O53" i="1" s="1"/>
  <c r="N54" i="1"/>
  <c r="O54" i="1" s="1"/>
  <c r="N55" i="1"/>
  <c r="O55" i="1" s="1"/>
  <c r="N56" i="1"/>
  <c r="O56" i="1" s="1"/>
  <c r="N57" i="1"/>
  <c r="O57" i="1" s="1"/>
  <c r="N58" i="1"/>
  <c r="O58" i="1" s="1"/>
  <c r="N59" i="1"/>
  <c r="O59" i="1" s="1"/>
  <c r="N60" i="1"/>
  <c r="O60" i="1" s="1"/>
  <c r="N61" i="1"/>
  <c r="O61" i="1" s="1"/>
  <c r="N62" i="1"/>
  <c r="O62" i="1" s="1"/>
  <c r="N63" i="1"/>
  <c r="O63" i="1" s="1"/>
  <c r="N64" i="1"/>
  <c r="O64" i="1" s="1"/>
  <c r="N65" i="1"/>
  <c r="O65" i="1" s="1"/>
  <c r="N66" i="1"/>
  <c r="O66" i="1" s="1"/>
  <c r="N67" i="1"/>
  <c r="O67" i="1" s="1"/>
  <c r="N68" i="1"/>
  <c r="O68" i="1" s="1"/>
  <c r="N69" i="1"/>
  <c r="O69" i="1" s="1"/>
  <c r="N70" i="1"/>
  <c r="O70" i="1" s="1"/>
  <c r="N88" i="1"/>
  <c r="O88" i="1" s="1"/>
  <c r="N89" i="1"/>
  <c r="O89" i="1" s="1"/>
  <c r="N90" i="1"/>
  <c r="O90" i="1" s="1"/>
  <c r="N91" i="1"/>
  <c r="O91" i="1" s="1"/>
  <c r="N92" i="1"/>
  <c r="O92" i="1" s="1"/>
  <c r="N93" i="1"/>
  <c r="O93" i="1" s="1"/>
  <c r="N94" i="1"/>
  <c r="O94" i="1" s="1"/>
  <c r="N95" i="1"/>
  <c r="O95" i="1" s="1"/>
  <c r="N96" i="1"/>
  <c r="O96" i="1" s="1"/>
  <c r="N97" i="1"/>
  <c r="O97" i="1" s="1"/>
  <c r="N98" i="1"/>
  <c r="O98" i="1" s="1"/>
  <c r="N99" i="1"/>
  <c r="O99" i="1" s="1"/>
  <c r="N100" i="1"/>
  <c r="O100" i="1" s="1"/>
  <c r="N101" i="1"/>
  <c r="O101" i="1" s="1"/>
  <c r="N102" i="1"/>
  <c r="O102" i="1" s="1"/>
  <c r="N103" i="1"/>
  <c r="O103" i="1" s="1"/>
  <c r="N104" i="1"/>
  <c r="O104" i="1" s="1"/>
  <c r="N105" i="1"/>
  <c r="O105" i="1" s="1"/>
  <c r="N106" i="1"/>
  <c r="O106" i="1" s="1"/>
  <c r="N107" i="1"/>
  <c r="O107" i="1" s="1"/>
  <c r="N108" i="1"/>
  <c r="O108" i="1" s="1"/>
  <c r="N109" i="1"/>
  <c r="O109" i="1" s="1"/>
  <c r="N110" i="1"/>
  <c r="O110" i="1" s="1"/>
  <c r="N111" i="1"/>
  <c r="O111" i="1" s="1"/>
  <c r="N112" i="1"/>
  <c r="O112" i="1" s="1"/>
  <c r="N113" i="1"/>
  <c r="O113" i="1" s="1"/>
  <c r="N114" i="1"/>
  <c r="O114" i="1" s="1"/>
  <c r="N115" i="1"/>
  <c r="O115" i="1" s="1"/>
  <c r="N116" i="1"/>
  <c r="O116" i="1" s="1"/>
  <c r="N117" i="1"/>
  <c r="O117" i="1" s="1"/>
  <c r="N118" i="1"/>
  <c r="O118" i="1" s="1"/>
  <c r="N119" i="1"/>
  <c r="O119" i="1" s="1"/>
  <c r="N120" i="1"/>
  <c r="O120" i="1" s="1"/>
  <c r="N121" i="1"/>
  <c r="O121" i="1" s="1"/>
  <c r="N122" i="1"/>
  <c r="O122" i="1" s="1"/>
  <c r="N123" i="1"/>
  <c r="O123" i="1" s="1"/>
  <c r="N124" i="1"/>
  <c r="O124" i="1" s="1"/>
  <c r="N125" i="1"/>
  <c r="O125" i="1" s="1"/>
  <c r="N126" i="1"/>
  <c r="O126" i="1" s="1"/>
  <c r="N127" i="1"/>
  <c r="O127" i="1" s="1"/>
  <c r="N128" i="1"/>
  <c r="O128" i="1" s="1"/>
  <c r="N129" i="1"/>
  <c r="O129" i="1" s="1"/>
  <c r="N130" i="1"/>
  <c r="O130" i="1" s="1"/>
  <c r="N131" i="1"/>
  <c r="O131" i="1" s="1"/>
  <c r="N132" i="1"/>
  <c r="O132" i="1" s="1"/>
  <c r="N133" i="1"/>
  <c r="O133" i="1" s="1"/>
  <c r="N134" i="1"/>
  <c r="O134" i="1" s="1"/>
  <c r="N160" i="1"/>
  <c r="O160" i="1" s="1"/>
  <c r="N161" i="1"/>
  <c r="O161" i="1" s="1"/>
  <c r="N162" i="1"/>
  <c r="O162" i="1" s="1"/>
  <c r="N163" i="1"/>
  <c r="O163" i="1" s="1"/>
  <c r="N164" i="1"/>
  <c r="O164" i="1" s="1"/>
  <c r="N165" i="1"/>
  <c r="O165" i="1" s="1"/>
  <c r="N166" i="1"/>
  <c r="O166" i="1" s="1"/>
  <c r="N167" i="1"/>
  <c r="O167" i="1" s="1"/>
  <c r="N168" i="1"/>
  <c r="O168" i="1" s="1"/>
  <c r="N169" i="1"/>
  <c r="O169" i="1" s="1"/>
  <c r="N170" i="1"/>
  <c r="O170" i="1" s="1"/>
  <c r="N171" i="1"/>
  <c r="O171" i="1" s="1"/>
  <c r="N172" i="1"/>
  <c r="O172" i="1" s="1"/>
  <c r="N173" i="1"/>
  <c r="O173" i="1" s="1"/>
  <c r="N174" i="1"/>
  <c r="O174" i="1" s="1"/>
  <c r="N175" i="1"/>
  <c r="O175" i="1" s="1"/>
  <c r="N176" i="1"/>
  <c r="O176" i="1" s="1"/>
  <c r="N177" i="1"/>
  <c r="O177" i="1" s="1"/>
  <c r="N178" i="1"/>
  <c r="O178" i="1" s="1"/>
  <c r="N179" i="1"/>
  <c r="O179" i="1" s="1"/>
  <c r="N180" i="1"/>
  <c r="O180" i="1" s="1"/>
  <c r="N181" i="1"/>
  <c r="O181" i="1" s="1"/>
  <c r="N182" i="1"/>
  <c r="O182" i="1" s="1"/>
  <c r="N183" i="1"/>
  <c r="O183" i="1" s="1"/>
  <c r="N184" i="1"/>
  <c r="O184" i="1" s="1"/>
  <c r="N185" i="1"/>
  <c r="O185" i="1" s="1"/>
  <c r="N186" i="1"/>
  <c r="O186" i="1" s="1"/>
  <c r="N187" i="1"/>
  <c r="O187" i="1" s="1"/>
  <c r="N188" i="1"/>
  <c r="O188" i="1" s="1"/>
  <c r="N189" i="1"/>
  <c r="O189" i="1" s="1"/>
  <c r="N190" i="1"/>
  <c r="O190" i="1" s="1"/>
  <c r="N191" i="1"/>
  <c r="O191" i="1" s="1"/>
  <c r="N192" i="1"/>
  <c r="O192" i="1" s="1"/>
  <c r="N193" i="1"/>
  <c r="O193" i="1" s="1"/>
  <c r="N194" i="1"/>
  <c r="O194" i="1" s="1"/>
  <c r="A5" i="4" l="1"/>
  <c r="B5" i="4"/>
  <c r="C5" i="4"/>
  <c r="D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<sst xmlns="http://schemas.openxmlformats.org/spreadsheetml/2006/main" count="1292" uniqueCount="473">
  <si>
    <t>OrderID</t>
  </si>
  <si>
    <t>Date</t>
  </si>
  <si>
    <t>CustomerName</t>
  </si>
  <si>
    <t>Region</t>
  </si>
  <si>
    <t>ProductCategory</t>
  </si>
  <si>
    <t>ProductName</t>
  </si>
  <si>
    <t>Quantity</t>
  </si>
  <si>
    <t>Price</t>
  </si>
  <si>
    <t>PaymentMode</t>
  </si>
  <si>
    <t>ProductID</t>
  </si>
  <si>
    <t>OrderType</t>
  </si>
  <si>
    <t>PriceType</t>
  </si>
  <si>
    <t>lowered_name</t>
  </si>
  <si>
    <t>Tax</t>
  </si>
  <si>
    <t>Total price</t>
  </si>
  <si>
    <t>ORD0006</t>
  </si>
  <si>
    <t>CUST718</t>
  </si>
  <si>
    <t>East</t>
  </si>
  <si>
    <t>Electronics</t>
  </si>
  <si>
    <t>Camera</t>
  </si>
  <si>
    <t>Wallet</t>
  </si>
  <si>
    <t>ORD0021</t>
  </si>
  <si>
    <t>CUST346</t>
  </si>
  <si>
    <t>North</t>
  </si>
  <si>
    <t>Card</t>
  </si>
  <si>
    <t>ORD0029</t>
  </si>
  <si>
    <t>CUST769</t>
  </si>
  <si>
    <t>ORD0065</t>
  </si>
  <si>
    <t>CUST804</t>
  </si>
  <si>
    <t>ORD0066</t>
  </si>
  <si>
    <t>CUST670</t>
  </si>
  <si>
    <t>South</t>
  </si>
  <si>
    <t>UPI</t>
  </si>
  <si>
    <t>ORD0124</t>
  </si>
  <si>
    <t>CUST614</t>
  </si>
  <si>
    <t>ORD0133</t>
  </si>
  <si>
    <t>CUST394</t>
  </si>
  <si>
    <t>ORD0141</t>
  </si>
  <si>
    <t>CUST864</t>
  </si>
  <si>
    <t>ORD0163</t>
  </si>
  <si>
    <t>CUST193</t>
  </si>
  <si>
    <t>ORD0164</t>
  </si>
  <si>
    <t>CUST161</t>
  </si>
  <si>
    <t>Cash</t>
  </si>
  <si>
    <t>ORD0176</t>
  </si>
  <si>
    <t>CUST435</t>
  </si>
  <si>
    <t>ORD0023</t>
  </si>
  <si>
    <t>CUST652</t>
  </si>
  <si>
    <t>Home &amp; Kitchen</t>
  </si>
  <si>
    <t>Chair</t>
  </si>
  <si>
    <t>ORD0026</t>
  </si>
  <si>
    <t>CUST172</t>
  </si>
  <si>
    <t>ORD0028</t>
  </si>
  <si>
    <t>CUST774</t>
  </si>
  <si>
    <t>West</t>
  </si>
  <si>
    <t>ORD0049</t>
  </si>
  <si>
    <t>CUST355</t>
  </si>
  <si>
    <t>ORD0057</t>
  </si>
  <si>
    <t>CUST632</t>
  </si>
  <si>
    <t>ORD0068</t>
  </si>
  <si>
    <t>CUST869</t>
  </si>
  <si>
    <t>ORD0076</t>
  </si>
  <si>
    <t>CUST286</t>
  </si>
  <si>
    <t>ORD0077</t>
  </si>
  <si>
    <t>CUST445</t>
  </si>
  <si>
    <t>ORD0083</t>
  </si>
  <si>
    <t>CUST901</t>
  </si>
  <si>
    <t>ORD0107</t>
  </si>
  <si>
    <t>CUST411</t>
  </si>
  <si>
    <t>ORD0115</t>
  </si>
  <si>
    <t>CUST662</t>
  </si>
  <si>
    <t>ORD0172</t>
  </si>
  <si>
    <t>CUST150</t>
  </si>
  <si>
    <t>ORD0189</t>
  </si>
  <si>
    <t>CUST929</t>
  </si>
  <si>
    <t>ORD0012</t>
  </si>
  <si>
    <t>CUST924</t>
  </si>
  <si>
    <t>Books</t>
  </si>
  <si>
    <t>Comics</t>
  </si>
  <si>
    <t>ORD0052</t>
  </si>
  <si>
    <t>CUST327</t>
  </si>
  <si>
    <t>ORD0053</t>
  </si>
  <si>
    <t>CUST775</t>
  </si>
  <si>
    <t>ORD0074</t>
  </si>
  <si>
    <t>CUST597</t>
  </si>
  <si>
    <t>ORD0080</t>
  </si>
  <si>
    <t>CUST217</t>
  </si>
  <si>
    <t>ORD0092</t>
  </si>
  <si>
    <t>CUST666</t>
  </si>
  <si>
    <t>ORD0132</t>
  </si>
  <si>
    <t>CUST246</t>
  </si>
  <si>
    <t>ORD0134</t>
  </si>
  <si>
    <t>CUST534</t>
  </si>
  <si>
    <t>ORD0143</t>
  </si>
  <si>
    <t>CUST649</t>
  </si>
  <si>
    <t>ORD0145</t>
  </si>
  <si>
    <t>CUST326</t>
  </si>
  <si>
    <t>ORD0161</t>
  </si>
  <si>
    <t>CUST562</t>
  </si>
  <si>
    <t>ORD0041</t>
  </si>
  <si>
    <t>CUST170</t>
  </si>
  <si>
    <t>Cooker</t>
  </si>
  <si>
    <t>ORD0043</t>
  </si>
  <si>
    <t>CUST209</t>
  </si>
  <si>
    <t>ORD0048</t>
  </si>
  <si>
    <t>CUST230</t>
  </si>
  <si>
    <t>ORD0058</t>
  </si>
  <si>
    <t>CUST968</t>
  </si>
  <si>
    <t>ORD0060</t>
  </si>
  <si>
    <t>CUST661</t>
  </si>
  <si>
    <t>ORD0094</t>
  </si>
  <si>
    <t>CUST321</t>
  </si>
  <si>
    <t>ORD0121</t>
  </si>
  <si>
    <t>CUST557</t>
  </si>
  <si>
    <t>ORD0162</t>
  </si>
  <si>
    <t>CUST420</t>
  </si>
  <si>
    <t>ORD0191</t>
  </si>
  <si>
    <t>CUST636</t>
  </si>
  <si>
    <t>ORD0003</t>
  </si>
  <si>
    <t>CUST338</t>
  </si>
  <si>
    <t>Sports</t>
  </si>
  <si>
    <t>Cricket Bat</t>
  </si>
  <si>
    <t>ORD0010</t>
  </si>
  <si>
    <t>CUST799</t>
  </si>
  <si>
    <t>ORD0011</t>
  </si>
  <si>
    <t>CUST488</t>
  </si>
  <si>
    <t>ORD0022</t>
  </si>
  <si>
    <t>ORD0079</t>
  </si>
  <si>
    <t>CUST304</t>
  </si>
  <si>
    <t>ORD0152</t>
  </si>
  <si>
    <t>CUST949</t>
  </si>
  <si>
    <t>ORD0167</t>
  </si>
  <si>
    <t>CUST880</t>
  </si>
  <si>
    <t>ORD0047</t>
  </si>
  <si>
    <t>CUST807</t>
  </si>
  <si>
    <t>Football</t>
  </si>
  <si>
    <t>ORD0081</t>
  </si>
  <si>
    <t>CUST418</t>
  </si>
  <si>
    <t>ORD0089</t>
  </si>
  <si>
    <t>CUST818</t>
  </si>
  <si>
    <t>ORD0101</t>
  </si>
  <si>
    <t>CUST539</t>
  </si>
  <si>
    <t>ORD0113</t>
  </si>
  <si>
    <t>CUST891</t>
  </si>
  <si>
    <t>ORD0127</t>
  </si>
  <si>
    <t>CUST835</t>
  </si>
  <si>
    <t>ORD0171</t>
  </si>
  <si>
    <t>CUST419</t>
  </si>
  <si>
    <t>ORD0173</t>
  </si>
  <si>
    <t>CUST379</t>
  </si>
  <si>
    <t>ORD0181</t>
  </si>
  <si>
    <t>CUST703</t>
  </si>
  <si>
    <t>ORD0017</t>
  </si>
  <si>
    <t>CUST981</t>
  </si>
  <si>
    <t>Headphones</t>
  </si>
  <si>
    <t>ORD0018</t>
  </si>
  <si>
    <t>CUST261</t>
  </si>
  <si>
    <t>ORD0024</t>
  </si>
  <si>
    <t>CUST353</t>
  </si>
  <si>
    <t>ORD0120</t>
  </si>
  <si>
    <t>CUST906</t>
  </si>
  <si>
    <t>ORD0126</t>
  </si>
  <si>
    <t>CUST738</t>
  </si>
  <si>
    <t>ORD0139</t>
  </si>
  <si>
    <t>CUST473</t>
  </si>
  <si>
    <t>ORD0151</t>
  </si>
  <si>
    <t>CUST754</t>
  </si>
  <si>
    <t>ORD0178</t>
  </si>
  <si>
    <t>CUST119</t>
  </si>
  <si>
    <t>ORD0197</t>
  </si>
  <si>
    <t>CUST240</t>
  </si>
  <si>
    <t>ORD0009</t>
  </si>
  <si>
    <t>CUST564</t>
  </si>
  <si>
    <t>Clothing</t>
  </si>
  <si>
    <t>Jacket</t>
  </si>
  <si>
    <t>ORD0019</t>
  </si>
  <si>
    <t>CUST405</t>
  </si>
  <si>
    <t>ORD0039</t>
  </si>
  <si>
    <t>CUST371</t>
  </si>
  <si>
    <t>ORD0069</t>
  </si>
  <si>
    <t>CUST830</t>
  </si>
  <si>
    <t>ORD0085</t>
  </si>
  <si>
    <t>CUST256</t>
  </si>
  <si>
    <t>ORD0088</t>
  </si>
  <si>
    <t>ORD0105</t>
  </si>
  <si>
    <t>ORD0111</t>
  </si>
  <si>
    <t>CUST428</t>
  </si>
  <si>
    <t>ORD0116</t>
  </si>
  <si>
    <t>CUST723</t>
  </si>
  <si>
    <t>ORD0149</t>
  </si>
  <si>
    <t>CUST554</t>
  </si>
  <si>
    <t>ORD0159</t>
  </si>
  <si>
    <t>CUST251</t>
  </si>
  <si>
    <t>ORD0175</t>
  </si>
  <si>
    <t>CUST156</t>
  </si>
  <si>
    <t>ORD0034</t>
  </si>
  <si>
    <t>CUST533</t>
  </si>
  <si>
    <t>Jeans</t>
  </si>
  <si>
    <t>ORD0119</t>
  </si>
  <si>
    <t>CUST248</t>
  </si>
  <si>
    <t>ORD0130</t>
  </si>
  <si>
    <t>CUST483</t>
  </si>
  <si>
    <t>ORD0153</t>
  </si>
  <si>
    <t>CUST102</t>
  </si>
  <si>
    <t>ORD0196</t>
  </si>
  <si>
    <t>CUST471</t>
  </si>
  <si>
    <t>ORD0005</t>
  </si>
  <si>
    <t>CUST320</t>
  </si>
  <si>
    <t>Laptop</t>
  </si>
  <si>
    <t>ORD0015</t>
  </si>
  <si>
    <t>CUST241</t>
  </si>
  <si>
    <t>ORD0020</t>
  </si>
  <si>
    <t>CUST431</t>
  </si>
  <si>
    <t>ORD0025</t>
  </si>
  <si>
    <t>CUST325</t>
  </si>
  <si>
    <t>ORD0036</t>
  </si>
  <si>
    <t>CUST973</t>
  </si>
  <si>
    <t>ORD0045</t>
  </si>
  <si>
    <t>ORD0055</t>
  </si>
  <si>
    <t>CUST694</t>
  </si>
  <si>
    <t>ORD0129</t>
  </si>
  <si>
    <t>CUST270</t>
  </si>
  <si>
    <t>ORD0138</t>
  </si>
  <si>
    <t>CUST873</t>
  </si>
  <si>
    <t>ORD0182</t>
  </si>
  <si>
    <t>CUST441</t>
  </si>
  <si>
    <t>ORD0187</t>
  </si>
  <si>
    <t>CUST572</t>
  </si>
  <si>
    <t>ORD0013</t>
  </si>
  <si>
    <t>CUST771</t>
  </si>
  <si>
    <t>Magazine</t>
  </si>
  <si>
    <t>ORD0016</t>
  </si>
  <si>
    <t>CUST532</t>
  </si>
  <si>
    <t>ORD0064</t>
  </si>
  <si>
    <t>CUST744</t>
  </si>
  <si>
    <t>ORD0098</t>
  </si>
  <si>
    <t>CUST941</t>
  </si>
  <si>
    <t>ORD0103</t>
  </si>
  <si>
    <t>ORD0118</t>
  </si>
  <si>
    <t>CUST822</t>
  </si>
  <si>
    <t>ORD0123</t>
  </si>
  <si>
    <t>CUST862</t>
  </si>
  <si>
    <t>ORD0158</t>
  </si>
  <si>
    <t>CUST802</t>
  </si>
  <si>
    <t>ORD0160</t>
  </si>
  <si>
    <t>CUST711</t>
  </si>
  <si>
    <t>ORD0170</t>
  </si>
  <si>
    <t>ORD0008</t>
  </si>
  <si>
    <t>CUST777</t>
  </si>
  <si>
    <t>Mixer</t>
  </si>
  <si>
    <t>ORD0035</t>
  </si>
  <si>
    <t>CUST853</t>
  </si>
  <si>
    <t>ORD0095</t>
  </si>
  <si>
    <t>CUST469</t>
  </si>
  <si>
    <t>ORD0109</t>
  </si>
  <si>
    <t>CUST956</t>
  </si>
  <si>
    <t>ORD0136</t>
  </si>
  <si>
    <t>ORD0156</t>
  </si>
  <si>
    <t>CUST587</t>
  </si>
  <si>
    <t>ORD0165</t>
  </si>
  <si>
    <t>CUST714</t>
  </si>
  <si>
    <t>ORD0179</t>
  </si>
  <si>
    <t>CUST755</t>
  </si>
  <si>
    <t>ORD0180</t>
  </si>
  <si>
    <t>CUST920</t>
  </si>
  <si>
    <t>ORD0186</t>
  </si>
  <si>
    <t>CUST746</t>
  </si>
  <si>
    <t>ORD0192</t>
  </si>
  <si>
    <t>CUST795</t>
  </si>
  <si>
    <t>ORD0193</t>
  </si>
  <si>
    <t>CUST358</t>
  </si>
  <si>
    <t>ORD0031</t>
  </si>
  <si>
    <t>CUST995</t>
  </si>
  <si>
    <t>Novel</t>
  </si>
  <si>
    <t>ORD0033</t>
  </si>
  <si>
    <t>CUST160</t>
  </si>
  <si>
    <t>ORD0037</t>
  </si>
  <si>
    <t>CUST982</t>
  </si>
  <si>
    <t>ORD0050</t>
  </si>
  <si>
    <t>CUST919</t>
  </si>
  <si>
    <t>ORD0071</t>
  </si>
  <si>
    <t>CUST438</t>
  </si>
  <si>
    <t>ORD0075</t>
  </si>
  <si>
    <t>CUST737</t>
  </si>
  <si>
    <t>ORD0084</t>
  </si>
  <si>
    <t>CUST969</t>
  </si>
  <si>
    <t>ORD0104</t>
  </si>
  <si>
    <t>CUST823</t>
  </si>
  <si>
    <t>ORD0110</t>
  </si>
  <si>
    <t>CUST285</t>
  </si>
  <si>
    <t>ORD0112</t>
  </si>
  <si>
    <t>CUST510</t>
  </si>
  <si>
    <t>ORD0117</t>
  </si>
  <si>
    <t>CUST330</t>
  </si>
  <si>
    <t>ORD0146</t>
  </si>
  <si>
    <t>CUST138</t>
  </si>
  <si>
    <t>ORD0157</t>
  </si>
  <si>
    <t>CUST144</t>
  </si>
  <si>
    <t>ORD0199</t>
  </si>
  <si>
    <t>CUST889</t>
  </si>
  <si>
    <t>ORD0002</t>
  </si>
  <si>
    <t>CUST858</t>
  </si>
  <si>
    <t>Shoes</t>
  </si>
  <si>
    <t>ORD0014</t>
  </si>
  <si>
    <t>ORD0027</t>
  </si>
  <si>
    <t>CUST690</t>
  </si>
  <si>
    <t>ORD0030</t>
  </si>
  <si>
    <t>CUST294</t>
  </si>
  <si>
    <t>ORD0032</t>
  </si>
  <si>
    <t>CUST871</t>
  </si>
  <si>
    <t>ORD0044</t>
  </si>
  <si>
    <t>CUST803</t>
  </si>
  <si>
    <t>ORD0046</t>
  </si>
  <si>
    <t>CUST859</t>
  </si>
  <si>
    <t>ORD0059</t>
  </si>
  <si>
    <t>CUST402</t>
  </si>
  <si>
    <t>ORD0061</t>
  </si>
  <si>
    <t>CUST552</t>
  </si>
  <si>
    <t>ORD0063</t>
  </si>
  <si>
    <t>CUST125</t>
  </si>
  <si>
    <t>ORD0067</t>
  </si>
  <si>
    <t>CUST727</t>
  </si>
  <si>
    <t>ORD0072</t>
  </si>
  <si>
    <t>CUST812</t>
  </si>
  <si>
    <t>ORD0087</t>
  </si>
  <si>
    <t>CUST868</t>
  </si>
  <si>
    <t>ORD0091</t>
  </si>
  <si>
    <t>CUST195</t>
  </si>
  <si>
    <t>ORD0096</t>
  </si>
  <si>
    <t>CUST155</t>
  </si>
  <si>
    <t>ORD0100</t>
  </si>
  <si>
    <t>CUST710</t>
  </si>
  <si>
    <t>ORD0114</t>
  </si>
  <si>
    <t>CUST292</t>
  </si>
  <si>
    <t>ORD0122</t>
  </si>
  <si>
    <t>CUST429</t>
  </si>
  <si>
    <t>ORD0131</t>
  </si>
  <si>
    <t>CUST279</t>
  </si>
  <si>
    <t>ORD0144</t>
  </si>
  <si>
    <t>CUST480</t>
  </si>
  <si>
    <t>ORD0147</t>
  </si>
  <si>
    <t>ORD0148</t>
  </si>
  <si>
    <t>CUST201</t>
  </si>
  <si>
    <t>ORD0169</t>
  </si>
  <si>
    <t>CUST106</t>
  </si>
  <si>
    <t>ORD0188</t>
  </si>
  <si>
    <t>CUST984</t>
  </si>
  <si>
    <t>ORD0198</t>
  </si>
  <si>
    <t>CUST444</t>
  </si>
  <si>
    <t>ORD0004</t>
  </si>
  <si>
    <t>Smartphone</t>
  </si>
  <si>
    <t>ORD0040</t>
  </si>
  <si>
    <t>CUST569</t>
  </si>
  <si>
    <t>ORD0062</t>
  </si>
  <si>
    <t>CUST779</t>
  </si>
  <si>
    <t>ORD0082</t>
  </si>
  <si>
    <t>CUST832</t>
  </si>
  <si>
    <t>ORD0093</t>
  </si>
  <si>
    <t>CUST357</t>
  </si>
  <si>
    <t>ORD0099</t>
  </si>
  <si>
    <t>CUST252</t>
  </si>
  <si>
    <t>ORD0102</t>
  </si>
  <si>
    <t>CUST316</t>
  </si>
  <si>
    <t>ORD0155</t>
  </si>
  <si>
    <t>CUST278</t>
  </si>
  <si>
    <t>ORD0168</t>
  </si>
  <si>
    <t>CUST773</t>
  </si>
  <si>
    <t>ORD0184</t>
  </si>
  <si>
    <t>CUST716</t>
  </si>
  <si>
    <t>ORD0190</t>
  </si>
  <si>
    <t>CUST205</t>
  </si>
  <si>
    <t>ORD0007</t>
  </si>
  <si>
    <t>CUST665</t>
  </si>
  <si>
    <t>Tennis Racket</t>
  </si>
  <si>
    <t>ORD0038</t>
  </si>
  <si>
    <t>CUST183</t>
  </si>
  <si>
    <t>ORD0042</t>
  </si>
  <si>
    <t>CUST926</t>
  </si>
  <si>
    <t>ORD0054</t>
  </si>
  <si>
    <t>CUST756</t>
  </si>
  <si>
    <t>ORD0106</t>
  </si>
  <si>
    <t>CUST911</t>
  </si>
  <si>
    <t>ORD0108</t>
  </si>
  <si>
    <t>CUST852</t>
  </si>
  <si>
    <t>ORD0135</t>
  </si>
  <si>
    <t>CUST342</t>
  </si>
  <si>
    <t>ORD0137</t>
  </si>
  <si>
    <t>CUST894</t>
  </si>
  <si>
    <t>ORD0140</t>
  </si>
  <si>
    <t>CUST235</t>
  </si>
  <si>
    <t>ORD0142</t>
  </si>
  <si>
    <t>CUST841</t>
  </si>
  <si>
    <t>ORD0174</t>
  </si>
  <si>
    <t>CUST794</t>
  </si>
  <si>
    <t>ORD0177</t>
  </si>
  <si>
    <t>CUST645</t>
  </si>
  <si>
    <t>ORD0056</t>
  </si>
  <si>
    <t>CUST546</t>
  </si>
  <si>
    <t>Textbook</t>
  </si>
  <si>
    <t>ORD0070</t>
  </si>
  <si>
    <t>CUST254</t>
  </si>
  <si>
    <t>ORD0073</t>
  </si>
  <si>
    <t>ORD0090</t>
  </si>
  <si>
    <t>CUST837</t>
  </si>
  <si>
    <t>ORD0125</t>
  </si>
  <si>
    <t>CUST839</t>
  </si>
  <si>
    <t>ORD0200</t>
  </si>
  <si>
    <t>CUST725</t>
  </si>
  <si>
    <t>ORD0001</t>
  </si>
  <si>
    <t>CUST214</t>
  </si>
  <si>
    <t>Toaster</t>
  </si>
  <si>
    <t>ORD0051</t>
  </si>
  <si>
    <t>ORD0078</t>
  </si>
  <si>
    <t>CUST867</t>
  </si>
  <si>
    <t>ORD0086</t>
  </si>
  <si>
    <t>ORD0097</t>
  </si>
  <si>
    <t>CUST590</t>
  </si>
  <si>
    <t>ORD0185</t>
  </si>
  <si>
    <t>CUST678</t>
  </si>
  <si>
    <t>ORD0128</t>
  </si>
  <si>
    <t>CUST800</t>
  </si>
  <si>
    <t>T-Shirt</t>
  </si>
  <si>
    <t>ORD0150</t>
  </si>
  <si>
    <t>CUST507</t>
  </si>
  <si>
    <t>ORD0154</t>
  </si>
  <si>
    <t>CUST776</t>
  </si>
  <si>
    <t>ORD0166</t>
  </si>
  <si>
    <t>CUST772</t>
  </si>
  <si>
    <t>ORD0183</t>
  </si>
  <si>
    <t>CUST459</t>
  </si>
  <si>
    <t>ORD0194</t>
  </si>
  <si>
    <t>ORD0195</t>
  </si>
  <si>
    <t>CUST910</t>
  </si>
  <si>
    <t>Dashboard</t>
  </si>
  <si>
    <t>Highest Sales</t>
  </si>
  <si>
    <t>Lowest Sales</t>
  </si>
  <si>
    <t>Average sales</t>
  </si>
  <si>
    <t>Total Revenue</t>
  </si>
  <si>
    <t>Total price by OrderID</t>
  </si>
  <si>
    <t>GST</t>
  </si>
  <si>
    <t>Supplier</t>
  </si>
  <si>
    <t>Notes</t>
  </si>
  <si>
    <t>Lowered_productName</t>
  </si>
  <si>
    <t>AlphaSupplies</t>
  </si>
  <si>
    <t>Appliances</t>
  </si>
  <si>
    <t>BetaTraders</t>
  </si>
  <si>
    <t>≤1000 → 5%, &gt;1000 → 12%</t>
  </si>
  <si>
    <t>GammaExports</t>
  </si>
  <si>
    <t>Sporting goods usually 5%</t>
  </si>
  <si>
    <t>DeltaMobiles</t>
  </si>
  <si>
    <t>EpsilonTech</t>
  </si>
  <si>
    <t>ZetaCameras</t>
  </si>
  <si>
    <t>ThetaSports</t>
  </si>
  <si>
    <t>Sporting goods</t>
  </si>
  <si>
    <t>IotaHome</t>
  </si>
  <si>
    <t>Kitchen appliance</t>
  </si>
  <si>
    <t>KappaClothing</t>
  </si>
  <si>
    <t>Clothing ≤1000 → 5%, &gt;1000 → 12%</t>
  </si>
  <si>
    <t>LambdaMedia</t>
  </si>
  <si>
    <t>Printed material</t>
  </si>
  <si>
    <t>MuPublishing</t>
  </si>
  <si>
    <t>NuAudio</t>
  </si>
  <si>
    <t>XiFurniture</t>
  </si>
  <si>
    <t>Furniture</t>
  </si>
  <si>
    <t>OmicronBooks</t>
  </si>
  <si>
    <t>PiAppliances</t>
  </si>
  <si>
    <t>RhoSports</t>
  </si>
  <si>
    <t>SigmaBooks</t>
  </si>
  <si>
    <t>Educational books</t>
  </si>
  <si>
    <t>TauClothing</t>
  </si>
  <si>
    <t>UpsilonClothing</t>
  </si>
  <si>
    <t>Sum of Quantity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</si>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</sst>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[$₹-4009]\ * #,##0.0_ ;_ [$₹-4009]\ * \-#,##0.0_ ;_ [$₹-4009]\ * &quot;-&quot;?_ ;_ @_ "/>
    <numFmt numFmtId="165" formatCode="0.0"/>
  </numFmts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scheme val="minor"/>
    </font>
    <font>
      <sz val="11"/>
      <color theme="0"/>
      <name val="Aptos Narrow"/>
      <charset val="1"/>
    </font>
    <font>
      <sz val="10"/>
      <color theme="0"/>
      <name val="Arial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14" fontId="0" fillId="0" borderId="0" xfId="0" applyNumberFormat="1" applyFont="1" applyAlignment="1"/>
    <xf numFmtId="164" fontId="1" fillId="0" borderId="0" xfId="0" applyNumberFormat="1" applyFont="1" applyAlignment="1"/>
    <xf numFmtId="164" fontId="0" fillId="0" borderId="0" xfId="0" applyNumberFormat="1" applyFont="1" applyAlignment="1"/>
    <xf numFmtId="0" fontId="1" fillId="2" borderId="0" xfId="0" applyFont="1" applyFill="1" applyAlignment="1"/>
    <xf numFmtId="14" fontId="1" fillId="2" borderId="0" xfId="0" applyNumberFormat="1" applyFont="1" applyFill="1" applyAlignment="1"/>
    <xf numFmtId="164" fontId="1" fillId="2" borderId="0" xfId="0" applyNumberFormat="1" applyFont="1" applyFill="1" applyAlignment="1"/>
    <xf numFmtId="9" fontId="0" fillId="0" borderId="0" xfId="0" applyNumberFormat="1" applyFont="1" applyAlignment="1"/>
    <xf numFmtId="0" fontId="2" fillId="0" borderId="0" xfId="0" applyFont="1" applyAlignment="1"/>
    <xf numFmtId="9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NumberFormat="1" applyFont="1" applyAlignment="1"/>
    <xf numFmtId="10" fontId="1" fillId="0" borderId="0" xfId="0" applyNumberFormat="1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0" fillId="3" borderId="0" xfId="0" applyFont="1" applyFill="1" applyAlignment="1"/>
    <xf numFmtId="0" fontId="0" fillId="0" borderId="0" xfId="0" pivotButton="1" applyFont="1" applyAlignment="1"/>
    <xf numFmtId="0" fontId="0" fillId="0" borderId="0" xfId="0" applyNumberFormat="1" applyFont="1" applyAlignment="1"/>
    <xf numFmtId="0" fontId="0" fillId="4" borderId="0" xfId="0" applyFont="1" applyFill="1" applyAlignment="1"/>
    <xf numFmtId="0" fontId="3" fillId="5" borderId="0" xfId="0" applyFont="1" applyFill="1" applyAlignment="1"/>
    <xf numFmtId="0" fontId="4" fillId="6" borderId="0" xfId="0" applyFont="1" applyFill="1" applyAlignment="1"/>
    <xf numFmtId="0" fontId="4" fillId="7" borderId="0" xfId="0" applyFont="1" applyFill="1" applyAlignment="1"/>
    <xf numFmtId="0" fontId="4" fillId="8" borderId="0" xfId="0" applyFont="1" applyFill="1" applyAlignment="1"/>
    <xf numFmtId="0" fontId="4" fillId="9" borderId="0" xfId="0" applyFont="1" applyFill="1" applyAlignment="1"/>
    <xf numFmtId="0" fontId="2" fillId="10" borderId="0" xfId="0" applyFont="1" applyFill="1" applyAlignment="1"/>
    <xf numFmtId="164" fontId="2" fillId="0" borderId="0" xfId="0" applyNumberFormat="1" applyFont="1" applyAlignment="1"/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 [$₹-4009]\ * #,##0.0_ ;_ [$₹-4009]\ * \-#,##0.0_ ;_ [$₹-4009]\ * &quot;-&quot;?_ ;_ @_ 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4" formatCode="0.0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_ [$₹-4009]\ * #,##0.0_ ;_ [$₹-4009]\ * \-#,##0.0_ ;_ [$₹-4009]\ * &quot;-&quot;?_ ;_ @_ 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9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</dxf>
    <dxf>
      <font>
        <color rgb="FFFF0000"/>
      </font>
      <fill>
        <patternFill patternType="solid">
          <bgColor rgb="FFFFC7CE"/>
        </patternFill>
      </fill>
    </dxf>
    <dxf>
      <font>
        <color theme="0"/>
      </font>
      <fill>
        <patternFill patternType="solid">
          <bgColor theme="4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3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tyles" Target="styles.xml"/><Relationship Id="rId5" Type="http://schemas.openxmlformats.org/officeDocument/2006/relationships/pivotCacheDefinition" Target="pivotCache/pivotCacheDefinition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4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Quantity by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sales_data!$G$1</c:f>
              <c:strCache>
                <c:ptCount val="1"/>
                <c:pt idx="0">
                  <c:v>Quantity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val>
            <c:numRef>
              <c:f>sales_data!$G$2:$G$201</c:f>
              <c:numCache>
                <c:formatCode>General</c:formatCode>
                <c:ptCount val="200"/>
                <c:pt idx="0">
                  <c:v>5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3</c:v>
                </c:pt>
                <c:pt idx="10">
                  <c:v>4</c:v>
                </c:pt>
                <c:pt idx="11">
                  <c:v>3</c:v>
                </c:pt>
                <c:pt idx="12">
                  <c:v>2</c:v>
                </c:pt>
                <c:pt idx="13">
                  <c:v>4</c:v>
                </c:pt>
                <c:pt idx="14">
                  <c:v>5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5</c:v>
                </c:pt>
                <c:pt idx="24">
                  <c:v>1</c:v>
                </c:pt>
                <c:pt idx="25">
                  <c:v>3</c:v>
                </c:pt>
                <c:pt idx="26">
                  <c:v>3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4</c:v>
                </c:pt>
                <c:pt idx="31">
                  <c:v>2</c:v>
                </c:pt>
                <c:pt idx="32">
                  <c:v>3</c:v>
                </c:pt>
                <c:pt idx="33">
                  <c:v>4</c:v>
                </c:pt>
                <c:pt idx="34">
                  <c:v>4</c:v>
                </c:pt>
                <c:pt idx="35">
                  <c:v>2</c:v>
                </c:pt>
                <c:pt idx="36">
                  <c:v>5</c:v>
                </c:pt>
                <c:pt idx="37">
                  <c:v>1</c:v>
                </c:pt>
                <c:pt idx="38">
                  <c:v>4</c:v>
                </c:pt>
                <c:pt idx="39">
                  <c:v>2</c:v>
                </c:pt>
                <c:pt idx="40">
                  <c:v>1</c:v>
                </c:pt>
                <c:pt idx="41">
                  <c:v>5</c:v>
                </c:pt>
                <c:pt idx="42">
                  <c:v>3</c:v>
                </c:pt>
                <c:pt idx="43">
                  <c:v>3</c:v>
                </c:pt>
                <c:pt idx="44">
                  <c:v>5</c:v>
                </c:pt>
                <c:pt idx="45">
                  <c:v>5</c:v>
                </c:pt>
                <c:pt idx="46">
                  <c:v>3</c:v>
                </c:pt>
                <c:pt idx="47">
                  <c:v>3</c:v>
                </c:pt>
                <c:pt idx="48">
                  <c:v>2</c:v>
                </c:pt>
                <c:pt idx="49">
                  <c:v>2</c:v>
                </c:pt>
                <c:pt idx="50">
                  <c:v>4</c:v>
                </c:pt>
                <c:pt idx="51">
                  <c:v>3</c:v>
                </c:pt>
                <c:pt idx="52">
                  <c:v>3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1</c:v>
                </c:pt>
                <c:pt idx="58">
                  <c:v>3</c:v>
                </c:pt>
                <c:pt idx="59">
                  <c:v>4</c:v>
                </c:pt>
                <c:pt idx="60">
                  <c:v>3</c:v>
                </c:pt>
                <c:pt idx="61">
                  <c:v>5</c:v>
                </c:pt>
                <c:pt idx="62">
                  <c:v>1</c:v>
                </c:pt>
                <c:pt idx="63">
                  <c:v>3</c:v>
                </c:pt>
                <c:pt idx="64">
                  <c:v>5</c:v>
                </c:pt>
                <c:pt idx="65">
                  <c:v>3</c:v>
                </c:pt>
                <c:pt idx="66">
                  <c:v>2</c:v>
                </c:pt>
                <c:pt idx="67">
                  <c:v>5</c:v>
                </c:pt>
                <c:pt idx="68">
                  <c:v>1</c:v>
                </c:pt>
                <c:pt idx="69">
                  <c:v>3</c:v>
                </c:pt>
                <c:pt idx="70">
                  <c:v>2</c:v>
                </c:pt>
                <c:pt idx="71">
                  <c:v>4</c:v>
                </c:pt>
                <c:pt idx="72">
                  <c:v>3</c:v>
                </c:pt>
                <c:pt idx="73">
                  <c:v>5</c:v>
                </c:pt>
                <c:pt idx="74">
                  <c:v>3</c:v>
                </c:pt>
                <c:pt idx="75">
                  <c:v>2</c:v>
                </c:pt>
                <c:pt idx="76">
                  <c:v>4</c:v>
                </c:pt>
                <c:pt idx="77">
                  <c:v>5</c:v>
                </c:pt>
                <c:pt idx="78">
                  <c:v>1</c:v>
                </c:pt>
                <c:pt idx="79">
                  <c:v>5</c:v>
                </c:pt>
                <c:pt idx="80">
                  <c:v>2</c:v>
                </c:pt>
                <c:pt idx="81">
                  <c:v>3</c:v>
                </c:pt>
                <c:pt idx="82">
                  <c:v>1</c:v>
                </c:pt>
                <c:pt idx="83">
                  <c:v>5</c:v>
                </c:pt>
                <c:pt idx="84">
                  <c:v>5</c:v>
                </c:pt>
                <c:pt idx="85">
                  <c:v>3</c:v>
                </c:pt>
                <c:pt idx="86">
                  <c:v>4</c:v>
                </c:pt>
                <c:pt idx="87">
                  <c:v>1</c:v>
                </c:pt>
                <c:pt idx="88">
                  <c:v>3</c:v>
                </c:pt>
                <c:pt idx="89">
                  <c:v>2</c:v>
                </c:pt>
                <c:pt idx="90">
                  <c:v>2</c:v>
                </c:pt>
                <c:pt idx="91">
                  <c:v>3</c:v>
                </c:pt>
                <c:pt idx="92">
                  <c:v>5</c:v>
                </c:pt>
                <c:pt idx="93">
                  <c:v>3</c:v>
                </c:pt>
                <c:pt idx="94">
                  <c:v>3</c:v>
                </c:pt>
                <c:pt idx="95">
                  <c:v>5</c:v>
                </c:pt>
                <c:pt idx="96">
                  <c:v>3</c:v>
                </c:pt>
                <c:pt idx="97">
                  <c:v>2</c:v>
                </c:pt>
                <c:pt idx="98">
                  <c:v>5</c:v>
                </c:pt>
                <c:pt idx="99">
                  <c:v>4</c:v>
                </c:pt>
                <c:pt idx="100">
                  <c:v>1</c:v>
                </c:pt>
                <c:pt idx="101">
                  <c:v>3</c:v>
                </c:pt>
                <c:pt idx="102">
                  <c:v>4</c:v>
                </c:pt>
                <c:pt idx="103">
                  <c:v>2</c:v>
                </c:pt>
                <c:pt idx="104">
                  <c:v>1</c:v>
                </c:pt>
                <c:pt idx="105">
                  <c:v>1</c:v>
                </c:pt>
                <c:pt idx="106">
                  <c:v>4</c:v>
                </c:pt>
                <c:pt idx="107">
                  <c:v>2</c:v>
                </c:pt>
                <c:pt idx="108">
                  <c:v>1</c:v>
                </c:pt>
                <c:pt idx="109">
                  <c:v>5</c:v>
                </c:pt>
                <c:pt idx="110">
                  <c:v>2</c:v>
                </c:pt>
                <c:pt idx="111">
                  <c:v>5</c:v>
                </c:pt>
                <c:pt idx="112">
                  <c:v>4</c:v>
                </c:pt>
                <c:pt idx="113">
                  <c:v>5</c:v>
                </c:pt>
                <c:pt idx="114">
                  <c:v>4</c:v>
                </c:pt>
                <c:pt idx="115">
                  <c:v>4</c:v>
                </c:pt>
                <c:pt idx="116">
                  <c:v>3</c:v>
                </c:pt>
                <c:pt idx="117">
                  <c:v>3</c:v>
                </c:pt>
                <c:pt idx="118">
                  <c:v>5</c:v>
                </c:pt>
                <c:pt idx="119">
                  <c:v>1</c:v>
                </c:pt>
                <c:pt idx="120">
                  <c:v>4</c:v>
                </c:pt>
                <c:pt idx="121">
                  <c:v>5</c:v>
                </c:pt>
                <c:pt idx="122">
                  <c:v>2</c:v>
                </c:pt>
                <c:pt idx="123">
                  <c:v>2</c:v>
                </c:pt>
                <c:pt idx="124">
                  <c:v>1</c:v>
                </c:pt>
                <c:pt idx="125">
                  <c:v>4</c:v>
                </c:pt>
                <c:pt idx="126">
                  <c:v>2</c:v>
                </c:pt>
                <c:pt idx="127">
                  <c:v>4</c:v>
                </c:pt>
                <c:pt idx="128">
                  <c:v>3</c:v>
                </c:pt>
                <c:pt idx="129">
                  <c:v>2</c:v>
                </c:pt>
                <c:pt idx="130">
                  <c:v>1</c:v>
                </c:pt>
                <c:pt idx="131">
                  <c:v>1</c:v>
                </c:pt>
                <c:pt idx="132">
                  <c:v>4</c:v>
                </c:pt>
                <c:pt idx="133">
                  <c:v>1</c:v>
                </c:pt>
                <c:pt idx="134">
                  <c:v>5</c:v>
                </c:pt>
                <c:pt idx="135">
                  <c:v>4</c:v>
                </c:pt>
                <c:pt idx="136">
                  <c:v>2</c:v>
                </c:pt>
                <c:pt idx="137">
                  <c:v>4</c:v>
                </c:pt>
                <c:pt idx="138">
                  <c:v>3</c:v>
                </c:pt>
                <c:pt idx="139">
                  <c:v>5</c:v>
                </c:pt>
                <c:pt idx="140">
                  <c:v>4</c:v>
                </c:pt>
                <c:pt idx="141">
                  <c:v>2</c:v>
                </c:pt>
                <c:pt idx="142">
                  <c:v>5</c:v>
                </c:pt>
                <c:pt idx="143">
                  <c:v>2</c:v>
                </c:pt>
                <c:pt idx="144">
                  <c:v>4</c:v>
                </c:pt>
                <c:pt idx="145">
                  <c:v>3</c:v>
                </c:pt>
                <c:pt idx="146">
                  <c:v>2</c:v>
                </c:pt>
                <c:pt idx="147">
                  <c:v>1</c:v>
                </c:pt>
                <c:pt idx="148">
                  <c:v>4</c:v>
                </c:pt>
                <c:pt idx="149">
                  <c:v>4</c:v>
                </c:pt>
                <c:pt idx="150">
                  <c:v>2</c:v>
                </c:pt>
                <c:pt idx="151">
                  <c:v>5</c:v>
                </c:pt>
                <c:pt idx="152">
                  <c:v>1</c:v>
                </c:pt>
                <c:pt idx="153">
                  <c:v>5</c:v>
                </c:pt>
                <c:pt idx="154">
                  <c:v>3</c:v>
                </c:pt>
                <c:pt idx="155">
                  <c:v>1</c:v>
                </c:pt>
                <c:pt idx="156">
                  <c:v>4</c:v>
                </c:pt>
                <c:pt idx="157">
                  <c:v>2</c:v>
                </c:pt>
                <c:pt idx="158">
                  <c:v>4</c:v>
                </c:pt>
                <c:pt idx="159">
                  <c:v>5</c:v>
                </c:pt>
                <c:pt idx="160">
                  <c:v>3</c:v>
                </c:pt>
                <c:pt idx="161">
                  <c:v>1</c:v>
                </c:pt>
                <c:pt idx="162">
                  <c:v>3</c:v>
                </c:pt>
                <c:pt idx="163">
                  <c:v>1</c:v>
                </c:pt>
                <c:pt idx="164">
                  <c:v>2</c:v>
                </c:pt>
                <c:pt idx="165">
                  <c:v>4</c:v>
                </c:pt>
                <c:pt idx="166">
                  <c:v>3</c:v>
                </c:pt>
                <c:pt idx="167">
                  <c:v>4</c:v>
                </c:pt>
                <c:pt idx="168">
                  <c:v>1</c:v>
                </c:pt>
                <c:pt idx="169">
                  <c:v>5</c:v>
                </c:pt>
                <c:pt idx="170">
                  <c:v>3</c:v>
                </c:pt>
                <c:pt idx="171">
                  <c:v>1</c:v>
                </c:pt>
                <c:pt idx="172">
                  <c:v>1</c:v>
                </c:pt>
                <c:pt idx="173">
                  <c:v>4</c:v>
                </c:pt>
                <c:pt idx="174">
                  <c:v>1</c:v>
                </c:pt>
                <c:pt idx="175">
                  <c:v>5</c:v>
                </c:pt>
                <c:pt idx="176">
                  <c:v>2</c:v>
                </c:pt>
                <c:pt idx="177">
                  <c:v>2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3</c:v>
                </c:pt>
                <c:pt idx="182">
                  <c:v>2</c:v>
                </c:pt>
                <c:pt idx="183">
                  <c:v>4</c:v>
                </c:pt>
                <c:pt idx="184">
                  <c:v>4</c:v>
                </c:pt>
                <c:pt idx="185">
                  <c:v>1</c:v>
                </c:pt>
                <c:pt idx="186">
                  <c:v>5</c:v>
                </c:pt>
                <c:pt idx="187">
                  <c:v>2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3</c:v>
                </c:pt>
                <c:pt idx="196">
                  <c:v>3</c:v>
                </c:pt>
                <c:pt idx="197">
                  <c:v>2</c:v>
                </c:pt>
                <c:pt idx="198">
                  <c:v>3</c:v>
                </c:pt>
                <c:pt idx="19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C3-4BDB-AB10-B76ABBC267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5650184"/>
        <c:axId val="1425652232"/>
      </c:barChart>
      <c:lineChart>
        <c:grouping val="standard"/>
        <c:varyColors val="0"/>
        <c:ser>
          <c:idx val="1"/>
          <c:order val="1"/>
          <c:tx>
            <c:strRef>
              <c:f>sales_data!$H$1</c:f>
              <c:strCache>
                <c:ptCount val="1"/>
                <c:pt idx="0">
                  <c:v> Price </c:v>
                </c:pt>
              </c:strCache>
            </c:strRef>
          </c:tx>
          <c:spPr>
            <a:ln w="28575" cap="rnd">
              <a:solidFill>
                <a:srgbClr val="E3008C"/>
              </a:solidFill>
              <a:round/>
            </a:ln>
            <a:effectLst/>
          </c:spPr>
          <c:marker>
            <c:symbol val="none"/>
          </c:marker>
          <c:val>
            <c:numRef>
              <c:f>sales_data!$H$2:$H$201</c:f>
              <c:numCache>
                <c:formatCode>_ [$₹-4009]\ * #,##0.0_ ;_ [$₹-4009]\ * \-#,##0.0_ ;_ [$₹-4009]\ * "-"?_ ;_ @_ </c:formatCode>
                <c:ptCount val="200"/>
                <c:pt idx="0">
                  <c:v>1122</c:v>
                </c:pt>
                <c:pt idx="1">
                  <c:v>4463</c:v>
                </c:pt>
                <c:pt idx="2">
                  <c:v>995</c:v>
                </c:pt>
                <c:pt idx="3">
                  <c:v>1540</c:v>
                </c:pt>
                <c:pt idx="4">
                  <c:v>3906</c:v>
                </c:pt>
                <c:pt idx="5">
                  <c:v>4408</c:v>
                </c:pt>
                <c:pt idx="6">
                  <c:v>4913</c:v>
                </c:pt>
                <c:pt idx="7">
                  <c:v>1253</c:v>
                </c:pt>
                <c:pt idx="8">
                  <c:v>3152</c:v>
                </c:pt>
                <c:pt idx="9">
                  <c:v>3564</c:v>
                </c:pt>
                <c:pt idx="10">
                  <c:v>1539</c:v>
                </c:pt>
                <c:pt idx="11">
                  <c:v>3688</c:v>
                </c:pt>
                <c:pt idx="12">
                  <c:v>4517</c:v>
                </c:pt>
                <c:pt idx="13">
                  <c:v>3925</c:v>
                </c:pt>
                <c:pt idx="14">
                  <c:v>1366</c:v>
                </c:pt>
                <c:pt idx="15">
                  <c:v>2804</c:v>
                </c:pt>
                <c:pt idx="16">
                  <c:v>2349</c:v>
                </c:pt>
                <c:pt idx="17">
                  <c:v>1833</c:v>
                </c:pt>
                <c:pt idx="18">
                  <c:v>770</c:v>
                </c:pt>
                <c:pt idx="19">
                  <c:v>664</c:v>
                </c:pt>
                <c:pt idx="20">
                  <c:v>758</c:v>
                </c:pt>
                <c:pt idx="21">
                  <c:v>1094</c:v>
                </c:pt>
                <c:pt idx="22">
                  <c:v>4078</c:v>
                </c:pt>
                <c:pt idx="23">
                  <c:v>1335</c:v>
                </c:pt>
                <c:pt idx="24">
                  <c:v>1828</c:v>
                </c:pt>
                <c:pt idx="25">
                  <c:v>1964</c:v>
                </c:pt>
                <c:pt idx="26">
                  <c:v>668</c:v>
                </c:pt>
                <c:pt idx="27">
                  <c:v>1452</c:v>
                </c:pt>
                <c:pt idx="28">
                  <c:v>1474</c:v>
                </c:pt>
                <c:pt idx="29">
                  <c:v>3817</c:v>
                </c:pt>
                <c:pt idx="30">
                  <c:v>2191</c:v>
                </c:pt>
                <c:pt idx="31">
                  <c:v>3251</c:v>
                </c:pt>
                <c:pt idx="32">
                  <c:v>4888</c:v>
                </c:pt>
                <c:pt idx="33">
                  <c:v>1055</c:v>
                </c:pt>
                <c:pt idx="34">
                  <c:v>3366</c:v>
                </c:pt>
                <c:pt idx="35">
                  <c:v>3689</c:v>
                </c:pt>
                <c:pt idx="36">
                  <c:v>1825</c:v>
                </c:pt>
                <c:pt idx="37">
                  <c:v>3031</c:v>
                </c:pt>
                <c:pt idx="38">
                  <c:v>2772</c:v>
                </c:pt>
                <c:pt idx="39">
                  <c:v>3621</c:v>
                </c:pt>
                <c:pt idx="40">
                  <c:v>1690</c:v>
                </c:pt>
                <c:pt idx="41">
                  <c:v>4551</c:v>
                </c:pt>
                <c:pt idx="42">
                  <c:v>1350</c:v>
                </c:pt>
                <c:pt idx="43">
                  <c:v>3273</c:v>
                </c:pt>
                <c:pt idx="44">
                  <c:v>3536</c:v>
                </c:pt>
                <c:pt idx="45">
                  <c:v>2105</c:v>
                </c:pt>
                <c:pt idx="46">
                  <c:v>558</c:v>
                </c:pt>
                <c:pt idx="47">
                  <c:v>4422</c:v>
                </c:pt>
                <c:pt idx="48">
                  <c:v>1134</c:v>
                </c:pt>
                <c:pt idx="49">
                  <c:v>2791</c:v>
                </c:pt>
                <c:pt idx="50">
                  <c:v>4695</c:v>
                </c:pt>
                <c:pt idx="51">
                  <c:v>4871</c:v>
                </c:pt>
                <c:pt idx="52">
                  <c:v>4816</c:v>
                </c:pt>
                <c:pt idx="53">
                  <c:v>1665</c:v>
                </c:pt>
                <c:pt idx="54">
                  <c:v>912</c:v>
                </c:pt>
                <c:pt idx="55">
                  <c:v>3884</c:v>
                </c:pt>
                <c:pt idx="56">
                  <c:v>660</c:v>
                </c:pt>
                <c:pt idx="57">
                  <c:v>1374</c:v>
                </c:pt>
                <c:pt idx="58">
                  <c:v>3621</c:v>
                </c:pt>
                <c:pt idx="59">
                  <c:v>2641</c:v>
                </c:pt>
                <c:pt idx="60">
                  <c:v>1013</c:v>
                </c:pt>
                <c:pt idx="61">
                  <c:v>1563</c:v>
                </c:pt>
                <c:pt idx="62">
                  <c:v>4919</c:v>
                </c:pt>
                <c:pt idx="63">
                  <c:v>4908</c:v>
                </c:pt>
                <c:pt idx="64">
                  <c:v>3213</c:v>
                </c:pt>
                <c:pt idx="65">
                  <c:v>3503</c:v>
                </c:pt>
                <c:pt idx="66">
                  <c:v>1131</c:v>
                </c:pt>
                <c:pt idx="67">
                  <c:v>3616</c:v>
                </c:pt>
                <c:pt idx="68">
                  <c:v>4258</c:v>
                </c:pt>
                <c:pt idx="69">
                  <c:v>1816</c:v>
                </c:pt>
                <c:pt idx="70">
                  <c:v>4518</c:v>
                </c:pt>
                <c:pt idx="71">
                  <c:v>2690</c:v>
                </c:pt>
                <c:pt idx="72">
                  <c:v>2719</c:v>
                </c:pt>
                <c:pt idx="73">
                  <c:v>4508</c:v>
                </c:pt>
                <c:pt idx="74">
                  <c:v>2888</c:v>
                </c:pt>
                <c:pt idx="75">
                  <c:v>684</c:v>
                </c:pt>
                <c:pt idx="76">
                  <c:v>4158</c:v>
                </c:pt>
                <c:pt idx="77">
                  <c:v>212</c:v>
                </c:pt>
                <c:pt idx="78">
                  <c:v>3109</c:v>
                </c:pt>
                <c:pt idx="79">
                  <c:v>4895</c:v>
                </c:pt>
                <c:pt idx="80">
                  <c:v>1224</c:v>
                </c:pt>
                <c:pt idx="81">
                  <c:v>1883</c:v>
                </c:pt>
                <c:pt idx="82">
                  <c:v>2363</c:v>
                </c:pt>
                <c:pt idx="83">
                  <c:v>3475</c:v>
                </c:pt>
                <c:pt idx="84">
                  <c:v>2153</c:v>
                </c:pt>
                <c:pt idx="85">
                  <c:v>4083</c:v>
                </c:pt>
                <c:pt idx="86">
                  <c:v>892</c:v>
                </c:pt>
                <c:pt idx="87">
                  <c:v>1352</c:v>
                </c:pt>
                <c:pt idx="88">
                  <c:v>2619</c:v>
                </c:pt>
                <c:pt idx="89">
                  <c:v>652</c:v>
                </c:pt>
                <c:pt idx="90">
                  <c:v>661</c:v>
                </c:pt>
                <c:pt idx="91">
                  <c:v>1171</c:v>
                </c:pt>
                <c:pt idx="92">
                  <c:v>3659</c:v>
                </c:pt>
                <c:pt idx="93">
                  <c:v>559</c:v>
                </c:pt>
                <c:pt idx="94">
                  <c:v>3711</c:v>
                </c:pt>
                <c:pt idx="95">
                  <c:v>4277</c:v>
                </c:pt>
                <c:pt idx="96">
                  <c:v>2451</c:v>
                </c:pt>
                <c:pt idx="97">
                  <c:v>2269</c:v>
                </c:pt>
                <c:pt idx="98">
                  <c:v>3934</c:v>
                </c:pt>
                <c:pt idx="99">
                  <c:v>2098</c:v>
                </c:pt>
                <c:pt idx="100">
                  <c:v>4826</c:v>
                </c:pt>
                <c:pt idx="101">
                  <c:v>367</c:v>
                </c:pt>
                <c:pt idx="102">
                  <c:v>2096</c:v>
                </c:pt>
                <c:pt idx="103">
                  <c:v>4157</c:v>
                </c:pt>
                <c:pt idx="104">
                  <c:v>761</c:v>
                </c:pt>
                <c:pt idx="105">
                  <c:v>1037</c:v>
                </c:pt>
                <c:pt idx="106">
                  <c:v>2892</c:v>
                </c:pt>
                <c:pt idx="107">
                  <c:v>927</c:v>
                </c:pt>
                <c:pt idx="108">
                  <c:v>4885</c:v>
                </c:pt>
                <c:pt idx="109">
                  <c:v>1136</c:v>
                </c:pt>
                <c:pt idx="110">
                  <c:v>3954</c:v>
                </c:pt>
                <c:pt idx="111">
                  <c:v>501</c:v>
                </c:pt>
                <c:pt idx="112">
                  <c:v>4227</c:v>
                </c:pt>
                <c:pt idx="113">
                  <c:v>4256</c:v>
                </c:pt>
                <c:pt idx="114">
                  <c:v>270</c:v>
                </c:pt>
                <c:pt idx="115">
                  <c:v>967</c:v>
                </c:pt>
                <c:pt idx="116">
                  <c:v>4256</c:v>
                </c:pt>
                <c:pt idx="117">
                  <c:v>874</c:v>
                </c:pt>
                <c:pt idx="118">
                  <c:v>1258</c:v>
                </c:pt>
                <c:pt idx="119">
                  <c:v>4528</c:v>
                </c:pt>
                <c:pt idx="120">
                  <c:v>2272</c:v>
                </c:pt>
                <c:pt idx="121">
                  <c:v>2116</c:v>
                </c:pt>
                <c:pt idx="122">
                  <c:v>2821</c:v>
                </c:pt>
                <c:pt idx="123">
                  <c:v>3541</c:v>
                </c:pt>
                <c:pt idx="124">
                  <c:v>3611</c:v>
                </c:pt>
                <c:pt idx="125">
                  <c:v>3067</c:v>
                </c:pt>
                <c:pt idx="126">
                  <c:v>2267</c:v>
                </c:pt>
                <c:pt idx="127">
                  <c:v>2950</c:v>
                </c:pt>
                <c:pt idx="128">
                  <c:v>2167</c:v>
                </c:pt>
                <c:pt idx="129">
                  <c:v>4182</c:v>
                </c:pt>
                <c:pt idx="130">
                  <c:v>2023</c:v>
                </c:pt>
                <c:pt idx="131">
                  <c:v>4023</c:v>
                </c:pt>
                <c:pt idx="132">
                  <c:v>3084</c:v>
                </c:pt>
                <c:pt idx="133">
                  <c:v>344</c:v>
                </c:pt>
                <c:pt idx="134">
                  <c:v>3371</c:v>
                </c:pt>
                <c:pt idx="135">
                  <c:v>1659</c:v>
                </c:pt>
                <c:pt idx="136">
                  <c:v>2381</c:v>
                </c:pt>
                <c:pt idx="137">
                  <c:v>4043</c:v>
                </c:pt>
                <c:pt idx="138">
                  <c:v>516</c:v>
                </c:pt>
                <c:pt idx="139">
                  <c:v>179</c:v>
                </c:pt>
                <c:pt idx="140">
                  <c:v>1525</c:v>
                </c:pt>
                <c:pt idx="141">
                  <c:v>794</c:v>
                </c:pt>
                <c:pt idx="142">
                  <c:v>696</c:v>
                </c:pt>
                <c:pt idx="143">
                  <c:v>3988</c:v>
                </c:pt>
                <c:pt idx="144">
                  <c:v>148</c:v>
                </c:pt>
                <c:pt idx="145">
                  <c:v>335</c:v>
                </c:pt>
                <c:pt idx="146">
                  <c:v>2608</c:v>
                </c:pt>
                <c:pt idx="147">
                  <c:v>200</c:v>
                </c:pt>
                <c:pt idx="148">
                  <c:v>3726</c:v>
                </c:pt>
                <c:pt idx="149">
                  <c:v>522</c:v>
                </c:pt>
                <c:pt idx="150">
                  <c:v>3465</c:v>
                </c:pt>
                <c:pt idx="151">
                  <c:v>2072</c:v>
                </c:pt>
                <c:pt idx="152">
                  <c:v>4699</c:v>
                </c:pt>
                <c:pt idx="153">
                  <c:v>1365</c:v>
                </c:pt>
                <c:pt idx="154">
                  <c:v>368</c:v>
                </c:pt>
                <c:pt idx="155">
                  <c:v>1262</c:v>
                </c:pt>
                <c:pt idx="156">
                  <c:v>4854</c:v>
                </c:pt>
                <c:pt idx="157">
                  <c:v>1429</c:v>
                </c:pt>
                <c:pt idx="158">
                  <c:v>2887</c:v>
                </c:pt>
                <c:pt idx="159">
                  <c:v>2272</c:v>
                </c:pt>
                <c:pt idx="160">
                  <c:v>1940</c:v>
                </c:pt>
                <c:pt idx="161">
                  <c:v>2570</c:v>
                </c:pt>
                <c:pt idx="162">
                  <c:v>1079</c:v>
                </c:pt>
                <c:pt idx="163">
                  <c:v>4671</c:v>
                </c:pt>
                <c:pt idx="164">
                  <c:v>1523</c:v>
                </c:pt>
                <c:pt idx="165">
                  <c:v>4409</c:v>
                </c:pt>
                <c:pt idx="166">
                  <c:v>2631</c:v>
                </c:pt>
                <c:pt idx="167">
                  <c:v>3900</c:v>
                </c:pt>
                <c:pt idx="168">
                  <c:v>2129</c:v>
                </c:pt>
                <c:pt idx="169">
                  <c:v>1675</c:v>
                </c:pt>
                <c:pt idx="170">
                  <c:v>1773</c:v>
                </c:pt>
                <c:pt idx="171">
                  <c:v>1200</c:v>
                </c:pt>
                <c:pt idx="172">
                  <c:v>1044</c:v>
                </c:pt>
                <c:pt idx="173">
                  <c:v>1118</c:v>
                </c:pt>
                <c:pt idx="174">
                  <c:v>848</c:v>
                </c:pt>
                <c:pt idx="175">
                  <c:v>2523</c:v>
                </c:pt>
                <c:pt idx="176">
                  <c:v>1657</c:v>
                </c:pt>
                <c:pt idx="177">
                  <c:v>2205</c:v>
                </c:pt>
                <c:pt idx="178">
                  <c:v>3332</c:v>
                </c:pt>
                <c:pt idx="179">
                  <c:v>1906</c:v>
                </c:pt>
                <c:pt idx="180">
                  <c:v>3352</c:v>
                </c:pt>
                <c:pt idx="181">
                  <c:v>463</c:v>
                </c:pt>
                <c:pt idx="182">
                  <c:v>626</c:v>
                </c:pt>
                <c:pt idx="183">
                  <c:v>1897</c:v>
                </c:pt>
                <c:pt idx="184">
                  <c:v>4120</c:v>
                </c:pt>
                <c:pt idx="185">
                  <c:v>3946</c:v>
                </c:pt>
                <c:pt idx="186">
                  <c:v>2059</c:v>
                </c:pt>
                <c:pt idx="187">
                  <c:v>1243</c:v>
                </c:pt>
                <c:pt idx="188">
                  <c:v>3233</c:v>
                </c:pt>
                <c:pt idx="189">
                  <c:v>429</c:v>
                </c:pt>
                <c:pt idx="190">
                  <c:v>2384</c:v>
                </c:pt>
                <c:pt idx="191">
                  <c:v>2168</c:v>
                </c:pt>
                <c:pt idx="192">
                  <c:v>659</c:v>
                </c:pt>
                <c:pt idx="193">
                  <c:v>906</c:v>
                </c:pt>
                <c:pt idx="194">
                  <c:v>850</c:v>
                </c:pt>
                <c:pt idx="195">
                  <c:v>2049</c:v>
                </c:pt>
                <c:pt idx="196">
                  <c:v>4656</c:v>
                </c:pt>
                <c:pt idx="197">
                  <c:v>2196</c:v>
                </c:pt>
                <c:pt idx="198">
                  <c:v>4678</c:v>
                </c:pt>
                <c:pt idx="199">
                  <c:v>4265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C3-4BDB-AB10-B76ABBC267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8412039"/>
        <c:axId val="698408967"/>
      </c:lineChart>
      <c:catAx>
        <c:axId val="14256501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25652232"/>
        <c:crosses val="autoZero"/>
        <c:auto val="1"/>
        <c:lblAlgn val="ctr"/>
        <c:lblOffset val="100"/>
        <c:noMultiLvlLbl val="0"/>
      </c:catAx>
      <c:valAx>
        <c:axId val="14256522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650184"/>
        <c:crosses val="autoZero"/>
        <c:crossBetween val="between"/>
      </c:valAx>
      <c:valAx>
        <c:axId val="698408967"/>
        <c:scaling>
          <c:orientation val="minMax"/>
        </c:scaling>
        <c:delete val="0"/>
        <c:axPos val="r"/>
        <c:numFmt formatCode="_ [$₹-4009]\ * #,##0.0_ ;_ [$₹-4009]\ * \-#,##0.0_ ;_ [$₹-4009]\ * &quot;-&quot;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412039"/>
        <c:crosses val="max"/>
        <c:crossBetween val="between"/>
      </c:valAx>
      <c:catAx>
        <c:axId val="69841203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9840896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[E-commerce sales Dashboard.xlsx]Pivot!PivotTable2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Pivot!$A$4:$A$8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Pivot!$B$4:$B$8</c:f>
              <c:numCache>
                <c:formatCode>General</c:formatCode>
                <c:ptCount val="4"/>
                <c:pt idx="0">
                  <c:v>155</c:v>
                </c:pt>
                <c:pt idx="1">
                  <c:v>132</c:v>
                </c:pt>
                <c:pt idx="2">
                  <c:v>150</c:v>
                </c:pt>
                <c:pt idx="3">
                  <c:v>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ED-4679-B501-D611086D8A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13159944"/>
        <c:axId val="1682246152"/>
      </c:barChart>
      <c:catAx>
        <c:axId val="1613159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2246152"/>
        <c:crosses val="autoZero"/>
        <c:auto val="1"/>
        <c:lblAlgn val="ctr"/>
        <c:lblOffset val="100"/>
        <c:noMultiLvlLbl val="0"/>
      </c:catAx>
      <c:valAx>
        <c:axId val="1682246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3159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2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9525</xdr:rowOff>
    </xdr:from>
    <xdr:to>
      <xdr:col>3</xdr:col>
      <xdr:colOff>981075</xdr:colOff>
      <xdr:row>31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336023-2E7F-44E6-9CD3-C423664815C1}"/>
            </a:ext>
            <a:ext uri="{147F2762-F138-4A5C-976F-8EAC2B608ADB}">
              <a16:predDERef xmlns:a16="http://schemas.microsoft.com/office/drawing/2014/main" pred="{6F69FE23-5BB4-E13C-920E-AC53B4D609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0</xdr:row>
      <xdr:rowOff>0</xdr:rowOff>
    </xdr:from>
    <xdr:to>
      <xdr:col>10</xdr:col>
      <xdr:colOff>323850</xdr:colOff>
      <xdr:row>16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7CFE43-7F6D-77D9-EC8C-69BC49638F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21</xdr:row>
      <xdr:rowOff>9525</xdr:rowOff>
    </xdr:from>
    <xdr:to>
      <xdr:col>2</xdr:col>
      <xdr:colOff>66675</xdr:colOff>
      <xdr:row>37</xdr:row>
      <xdr:rowOff>57150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Date">
              <a:extLst>
                <a:ext uri="{FF2B5EF4-FFF2-40B4-BE49-F238E27FC236}">
                  <a16:creationId xmlns:a16="http://schemas.microsoft.com/office/drawing/2014/main" id="{2A690B85-8A3C-1135-1ADC-4372BC9BF2BA}"/>
                </a:ext>
                <a:ext uri="{147F2762-F138-4A5C-976F-8EAC2B608ADB}">
                  <a16:predDERef xmlns:a16="http://schemas.microsoft.com/office/drawing/2014/main" pred="{B37CFE43-7F6D-77D9-EC8C-69BC49638F8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40995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2</xdr:col>
      <xdr:colOff>695325</xdr:colOff>
      <xdr:row>21</xdr:row>
      <xdr:rowOff>9525</xdr:rowOff>
    </xdr:from>
    <xdr:to>
      <xdr:col>3</xdr:col>
      <xdr:colOff>1514475</xdr:colOff>
      <xdr:row>37</xdr:row>
      <xdr:rowOff>57150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Region 1">
              <a:extLst>
                <a:ext uri="{FF2B5EF4-FFF2-40B4-BE49-F238E27FC236}">
                  <a16:creationId xmlns:a16="http://schemas.microsoft.com/office/drawing/2014/main" id="{D7D14474-0F9F-C1A6-3142-7FF4E9EB7AD7}"/>
                </a:ext>
                <a:ext uri="{147F2762-F138-4A5C-976F-8EAC2B608ADB}">
                  <a16:predDERef xmlns:a16="http://schemas.microsoft.com/office/drawing/2014/main" pred="{2A690B85-8A3C-1135-1ADC-4372BC9BF2B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57450" y="340995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3</xdr:col>
      <xdr:colOff>2343150</xdr:colOff>
      <xdr:row>20</xdr:row>
      <xdr:rowOff>133350</xdr:rowOff>
    </xdr:from>
    <xdr:to>
      <xdr:col>6</xdr:col>
      <xdr:colOff>561975</xdr:colOff>
      <xdr:row>37</xdr:row>
      <xdr:rowOff>19050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Quantity">
              <a:extLst>
                <a:ext uri="{FF2B5EF4-FFF2-40B4-BE49-F238E27FC236}">
                  <a16:creationId xmlns:a16="http://schemas.microsoft.com/office/drawing/2014/main" id="{60DDA662-939A-3FB0-B631-4A2B4DB3CBD5}"/>
                </a:ext>
                <a:ext uri="{147F2762-F138-4A5C-976F-8EAC2B608ADB}">
                  <a16:predDERef xmlns:a16="http://schemas.microsoft.com/office/drawing/2014/main" pred="{D7D14474-0F9F-C1A6-3142-7FF4E9EB7A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Quantity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14925" y="337185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8</xdr:col>
      <xdr:colOff>0</xdr:colOff>
      <xdr:row>20</xdr:row>
      <xdr:rowOff>123825</xdr:rowOff>
    </xdr:from>
    <xdr:to>
      <xdr:col>11</xdr:col>
      <xdr:colOff>0</xdr:colOff>
      <xdr:row>37</xdr:row>
      <xdr:rowOff>9525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7" name="PaymentMode 1">
              <a:extLst>
                <a:ext uri="{FF2B5EF4-FFF2-40B4-BE49-F238E27FC236}">
                  <a16:creationId xmlns:a16="http://schemas.microsoft.com/office/drawing/2014/main" id="{D61F8245-44CA-1FD4-519B-C215978B95FB}"/>
                </a:ext>
                <a:ext uri="{147F2762-F138-4A5C-976F-8EAC2B608ADB}">
                  <a16:predDERef xmlns:a16="http://schemas.microsoft.com/office/drawing/2014/main" pred="{60DDA662-939A-3FB0-B631-4A2B4DB3CBD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aymentMode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00950" y="33623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 fLocksWithSheet="0"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909.121892824071" createdVersion="8" refreshedVersion="8" minRefreshableVersion="3" recordCount="200" xr:uid="{A2729C48-3E46-44D8-982B-F444A667CCE0}">
  <cacheSource type="worksheet">
    <worksheetSource name="Table1"/>
  </cacheSource>
  <cacheFields count="18">
    <cacheField name="OrderID" numFmtId="0">
      <sharedItems/>
    </cacheField>
    <cacheField name="Date" numFmtId="14">
      <sharedItems containsSemiMixedTypes="0" containsNonDate="0" containsDate="1" containsString="0" minDate="2023-01-01T00:00:00" maxDate="2023-12-31T00:00:00" count="152">
        <d v="2023-06-26T00:00:00"/>
        <d v="2023-01-30T00:00:00"/>
        <d v="2023-12-11T00:00:00"/>
        <d v="2023-12-02T00:00:00"/>
        <d v="2023-01-26T00:00:00"/>
        <d v="2023-03-06T00:00:00"/>
        <d v="2023-08-27T00:00:00"/>
        <d v="2023-06-01T00:00:00"/>
        <d v="2023-02-04T00:00:00"/>
        <d v="2023-10-12T00:00:00"/>
        <d v="2023-05-29T00:00:00"/>
        <d v="2023-04-19T00:00:00"/>
        <d v="2023-06-19T00:00:00"/>
        <d v="2023-02-19T00:00:00"/>
        <d v="2023-12-16T00:00:00"/>
        <d v="2023-01-01T00:00:00"/>
        <d v="2023-05-13T00:00:00"/>
        <d v="2023-08-25T00:00:00"/>
        <d v="2023-06-17T00:00:00"/>
        <d v="2023-10-17T00:00:00"/>
        <d v="2023-12-19T00:00:00"/>
        <d v="2023-05-17T00:00:00"/>
        <d v="2023-11-13T00:00:00"/>
        <d v="2023-08-19T00:00:00"/>
        <d v="2023-01-17T00:00:00"/>
        <d v="2023-08-29T00:00:00"/>
        <d v="2023-01-13T00:00:00"/>
        <d v="2023-08-12T00:00:00"/>
        <d v="2023-12-09T00:00:00"/>
        <d v="2023-08-31T00:00:00"/>
        <d v="2023-10-26T00:00:00"/>
        <d v="2023-11-24T00:00:00"/>
        <d v="2023-05-16T00:00:00"/>
        <d v="2023-11-09T00:00:00"/>
        <d v="2023-08-09T00:00:00"/>
        <d v="2023-06-28T00:00:00"/>
        <d v="2023-03-01T00:00:00"/>
        <d v="2023-12-06T00:00:00"/>
        <d v="2023-07-27T00:00:00"/>
        <d v="2023-04-09T00:00:00"/>
        <d v="2023-03-18T00:00:00"/>
        <d v="2023-02-18T00:00:00"/>
        <d v="2023-08-13T00:00:00"/>
        <d v="2023-04-22T00:00:00"/>
        <d v="2023-12-26T00:00:00"/>
        <d v="2023-03-07T00:00:00"/>
        <d v="2023-05-07T00:00:00"/>
        <d v="2023-02-05T00:00:00"/>
        <d v="2023-02-28T00:00:00"/>
        <d v="2023-02-08T00:00:00"/>
        <d v="2023-03-25T00:00:00"/>
        <d v="2023-11-02T00:00:00"/>
        <d v="2023-10-29T00:00:00"/>
        <d v="2023-11-17T00:00:00"/>
        <d v="2023-07-09T00:00:00"/>
        <d v="2023-08-01T00:00:00"/>
        <d v="2023-10-11T00:00:00"/>
        <d v="2023-08-11T00:00:00"/>
        <d v="2023-03-03T00:00:00"/>
        <d v="2023-06-24T00:00:00"/>
        <d v="2023-06-23T00:00:00"/>
        <d v="2023-10-24T00:00:00"/>
        <d v="2023-11-25T00:00:00"/>
        <d v="2023-04-26T00:00:00"/>
        <d v="2023-05-23T00:00:00"/>
        <d v="2023-05-03T00:00:00"/>
        <d v="2023-02-09T00:00:00"/>
        <d v="2023-12-29T00:00:00"/>
        <d v="2023-06-16T00:00:00"/>
        <d v="2023-08-06T00:00:00"/>
        <d v="2023-06-20T00:00:00"/>
        <d v="2023-11-19T00:00:00"/>
        <d v="2023-11-08T00:00:00"/>
        <d v="2023-11-03T00:00:00"/>
        <d v="2023-05-27T00:00:00"/>
        <d v="2023-10-10T00:00:00"/>
        <d v="2023-07-03T00:00:00"/>
        <d v="2023-01-10T00:00:00"/>
        <d v="2023-03-21T00:00:00"/>
        <d v="2023-04-23T00:00:00"/>
        <d v="2023-09-15T00:00:00"/>
        <d v="2023-11-21T00:00:00"/>
        <d v="2023-04-02T00:00:00"/>
        <d v="2023-08-16T00:00:00"/>
        <d v="2023-12-14T00:00:00"/>
        <d v="2023-04-24T00:00:00"/>
        <d v="2023-06-08T00:00:00"/>
        <d v="2023-12-15T00:00:00"/>
        <d v="2023-03-22T00:00:00"/>
        <d v="2023-09-18T00:00:00"/>
        <d v="2023-06-12T00:00:00"/>
        <d v="2023-08-07T00:00:00"/>
        <d v="2023-07-15T00:00:00"/>
        <d v="2023-02-16T00:00:00"/>
        <d v="2023-01-24T00:00:00"/>
        <d v="2023-04-27T00:00:00"/>
        <d v="2023-12-12T00:00:00"/>
        <d v="2023-01-12T00:00:00"/>
        <d v="2023-02-02T00:00:00"/>
        <d v="2023-05-28T00:00:00"/>
        <d v="2023-12-30T00:00:00"/>
        <d v="2023-03-29T00:00:00"/>
        <d v="2023-08-15T00:00:00"/>
        <d v="2023-05-26T00:00:00"/>
        <d v="2023-05-08T00:00:00"/>
        <d v="2023-07-25T00:00:00"/>
        <d v="2023-07-28T00:00:00"/>
        <d v="2023-01-07T00:00:00"/>
        <d v="2023-02-17T00:00:00"/>
        <d v="2023-11-11T00:00:00"/>
        <d v="2023-12-21T00:00:00"/>
        <d v="2023-12-13T00:00:00"/>
        <d v="2023-10-20T00:00:00"/>
        <d v="2023-04-15T00:00:00"/>
        <d v="2023-03-24T00:00:00"/>
        <d v="2023-12-23T00:00:00"/>
        <d v="2023-03-17T00:00:00"/>
        <d v="2023-10-27T00:00:00"/>
        <d v="2023-05-05T00:00:00"/>
        <d v="2023-01-09T00:00:00"/>
        <d v="2023-11-07T00:00:00"/>
        <d v="2023-01-28T00:00:00"/>
        <d v="2023-08-22T00:00:00"/>
        <d v="2023-11-23T00:00:00"/>
        <d v="2023-07-18T00:00:00"/>
        <d v="2023-06-29T00:00:00"/>
        <d v="2023-11-27T00:00:00"/>
        <d v="2023-12-05T00:00:00"/>
        <d v="2023-08-18T00:00:00"/>
        <d v="2023-01-05T00:00:00"/>
        <d v="2023-09-21T00:00:00"/>
        <d v="2023-07-23T00:00:00"/>
        <d v="2023-06-06T00:00:00"/>
        <d v="2023-03-19T00:00:00"/>
        <d v="2023-03-30T00:00:00"/>
        <d v="2023-02-10T00:00:00"/>
        <d v="2023-11-14T00:00:00"/>
        <d v="2023-11-10T00:00:00"/>
        <d v="2023-03-26T00:00:00"/>
        <d v="2023-08-10T00:00:00"/>
        <d v="2023-02-24T00:00:00"/>
        <d v="2023-04-13T00:00:00"/>
        <d v="2023-07-14T00:00:00"/>
        <d v="2023-06-10T00:00:00"/>
        <d v="2023-03-12T00:00:00"/>
        <d v="2023-06-02T00:00:00"/>
        <d v="2023-05-04T00:00:00"/>
        <d v="2023-01-08T00:00:00"/>
        <d v="2023-11-20T00:00:00"/>
        <d v="2023-02-01T00:00:00"/>
        <d v="2023-02-26T00:00:00"/>
        <d v="2023-11-26T00:00:00"/>
      </sharedItems>
    </cacheField>
    <cacheField name="CustomerName" numFmtId="0">
      <sharedItems/>
    </cacheField>
    <cacheField name="Region" numFmtId="0">
      <sharedItems count="4">
        <s v="East"/>
        <s v="North"/>
        <s v="South"/>
        <s v="West"/>
      </sharedItems>
    </cacheField>
    <cacheField name="ProductCategory" numFmtId="0">
      <sharedItems/>
    </cacheField>
    <cacheField name="ProductName" numFmtId="0">
      <sharedItems/>
    </cacheField>
    <cacheField name="Quantity" numFmtId="0">
      <sharedItems containsSemiMixedTypes="0" containsString="0" containsNumber="1" containsInteger="1" minValue="1" maxValue="5" count="5">
        <n v="5"/>
        <n v="1"/>
        <n v="3"/>
        <n v="2"/>
        <n v="4"/>
      </sharedItems>
    </cacheField>
    <cacheField name="Price" numFmtId="164">
      <sharedItems containsSemiMixedTypes="0" containsString="0" containsNumber="1" containsInteger="1" minValue="148" maxValue="4919"/>
    </cacheField>
    <cacheField name="PaymentMode" numFmtId="0">
      <sharedItems count="4">
        <s v="Wallet"/>
        <s v="Card"/>
        <s v="UPI"/>
        <s v="Cash"/>
      </sharedItems>
    </cacheField>
    <cacheField name="ProductID" numFmtId="0">
      <sharedItems/>
    </cacheField>
    <cacheField name="OrderType" numFmtId="0">
      <sharedItems/>
    </cacheField>
    <cacheField name="PriceType" numFmtId="0">
      <sharedItems/>
    </cacheField>
    <cacheField name="lowered_name" numFmtId="0">
      <sharedItems/>
    </cacheField>
    <cacheField name="Tax" numFmtId="10">
      <sharedItems containsSemiMixedTypes="0" containsString="0" containsNumber="1" minValue="0.05" maxValue="0.18"/>
    </cacheField>
    <cacheField name="Total price" numFmtId="164">
      <sharedItems containsSemiMixedTypes="0" containsString="0" containsNumber="1" minValue="155.4" maxValue="5804.42"/>
    </cacheField>
    <cacheField name="Average" numFmtId="165">
      <sharedItems containsSemiMixedTypes="0" containsString="0" containsNumber="1" minValue="2820.3894999999993" maxValue="2820.3894999999993"/>
    </cacheField>
    <cacheField name="Minimum" numFmtId="0">
      <sharedItems containsSemiMixedTypes="0" containsString="0" containsNumber="1" minValue="155.4" maxValue="155.4"/>
    </cacheField>
    <cacheField name="Maximum" numFmtId="165">
      <sharedItems containsSemiMixedTypes="0" containsString="0" containsNumber="1" minValue="5804.42" maxValue="5804.42"/>
    </cacheField>
  </cacheFields>
  <extLst>
    <ext xmlns:x14="http://schemas.microsoft.com/office/spreadsheetml/2009/9/main" uri="{725AE2AE-9491-48be-B2B4-4EB974FC3084}">
      <x14:pivotCacheDefinition pivotCacheId="187312005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s v="ORD0006"/>
    <x v="0"/>
    <s v="CUST718"/>
    <x v="0"/>
    <s v="Electronics"/>
    <s v="Camera"/>
    <x v="0"/>
    <n v="1122"/>
    <x v="0"/>
    <s v="0006_Elec_Came"/>
    <s v="Bulk Order"/>
    <s v="Premium"/>
    <s v="camera"/>
    <n v="0.18"/>
    <n v="1323.96"/>
    <n v="2820.3894999999993"/>
    <n v="155.4"/>
    <n v="5804.42"/>
  </r>
  <r>
    <s v="ORD0021"/>
    <x v="1"/>
    <s v="CUST346"/>
    <x v="1"/>
    <s v="Electronics"/>
    <s v="Camera"/>
    <x v="1"/>
    <n v="4463"/>
    <x v="1"/>
    <s v="0021_Elec_Came"/>
    <s v="Normal"/>
    <s v="Premium"/>
    <s v="camera"/>
    <n v="0.18"/>
    <n v="5266.34"/>
    <n v="2820.3894999999993"/>
    <n v="155.4"/>
    <n v="5804.42"/>
  </r>
  <r>
    <s v="ORD0029"/>
    <x v="2"/>
    <s v="CUST769"/>
    <x v="1"/>
    <s v="Electronics"/>
    <s v="Camera"/>
    <x v="2"/>
    <n v="995"/>
    <x v="1"/>
    <s v="0029_Elec_Came"/>
    <s v="Normal"/>
    <s v="Cheap"/>
    <s v="camera"/>
    <n v="0.18"/>
    <n v="1174.0999999999999"/>
    <n v="2820.3894999999993"/>
    <n v="155.4"/>
    <n v="5804.42"/>
  </r>
  <r>
    <s v="ORD0065"/>
    <x v="3"/>
    <s v="CUST804"/>
    <x v="1"/>
    <s v="Electronics"/>
    <s v="Camera"/>
    <x v="3"/>
    <n v="1540"/>
    <x v="0"/>
    <s v="0065_Elec_Came"/>
    <s v="Normal"/>
    <s v="Premium"/>
    <s v="camera"/>
    <n v="0.18"/>
    <n v="1817.2"/>
    <n v="2820.3894999999993"/>
    <n v="155.4"/>
    <n v="5804.42"/>
  </r>
  <r>
    <s v="ORD0066"/>
    <x v="4"/>
    <s v="CUST670"/>
    <x v="2"/>
    <s v="Electronics"/>
    <s v="Camera"/>
    <x v="3"/>
    <n v="3906"/>
    <x v="2"/>
    <s v="0066_Elec_Came"/>
    <s v="Normal"/>
    <s v="Premium"/>
    <s v="camera"/>
    <n v="0.18"/>
    <n v="4609.08"/>
    <n v="2820.3894999999993"/>
    <n v="155.4"/>
    <n v="5804.42"/>
  </r>
  <r>
    <s v="ORD0124"/>
    <x v="5"/>
    <s v="CUST614"/>
    <x v="0"/>
    <s v="Electronics"/>
    <s v="Camera"/>
    <x v="1"/>
    <n v="4408"/>
    <x v="0"/>
    <s v="0124_Elec_Came"/>
    <s v="Normal"/>
    <s v="Premium"/>
    <s v="camera"/>
    <n v="0.18"/>
    <n v="5201.4399999999996"/>
    <n v="2820.3894999999993"/>
    <n v="155.4"/>
    <n v="5804.42"/>
  </r>
  <r>
    <s v="ORD0133"/>
    <x v="6"/>
    <s v="CUST394"/>
    <x v="2"/>
    <s v="Electronics"/>
    <s v="Camera"/>
    <x v="2"/>
    <n v="4913"/>
    <x v="2"/>
    <s v="0133_Elec_Came"/>
    <s v="Normal"/>
    <s v="Premium"/>
    <s v="camera"/>
    <n v="0.18"/>
    <n v="5797.34"/>
    <n v="2820.3894999999993"/>
    <n v="155.4"/>
    <n v="5804.42"/>
  </r>
  <r>
    <s v="ORD0141"/>
    <x v="7"/>
    <s v="CUST864"/>
    <x v="0"/>
    <s v="Electronics"/>
    <s v="Camera"/>
    <x v="1"/>
    <n v="1253"/>
    <x v="1"/>
    <s v="0141_Elec_Came"/>
    <s v="Normal"/>
    <s v="Premium"/>
    <s v="camera"/>
    <n v="0.18"/>
    <n v="1478.54"/>
    <n v="2820.3894999999993"/>
    <n v="155.4"/>
    <n v="5804.42"/>
  </r>
  <r>
    <s v="ORD0163"/>
    <x v="8"/>
    <s v="CUST193"/>
    <x v="1"/>
    <s v="Electronics"/>
    <s v="Camera"/>
    <x v="1"/>
    <n v="3152"/>
    <x v="1"/>
    <s v="0163_Elec_Came"/>
    <s v="Normal"/>
    <s v="Premium"/>
    <s v="camera"/>
    <n v="0.18"/>
    <n v="3719.36"/>
    <n v="2820.3894999999993"/>
    <n v="155.4"/>
    <n v="5804.42"/>
  </r>
  <r>
    <s v="ORD0164"/>
    <x v="9"/>
    <s v="CUST161"/>
    <x v="0"/>
    <s v="Electronics"/>
    <s v="Camera"/>
    <x v="2"/>
    <n v="3564"/>
    <x v="3"/>
    <s v="0164_Elec_Came"/>
    <s v="Normal"/>
    <s v="Premium"/>
    <s v="camera"/>
    <n v="0.18"/>
    <n v="4205.5200000000004"/>
    <n v="2820.3894999999993"/>
    <n v="155.4"/>
    <n v="5804.42"/>
  </r>
  <r>
    <s v="ORD0176"/>
    <x v="10"/>
    <s v="CUST435"/>
    <x v="1"/>
    <s v="Electronics"/>
    <s v="Camera"/>
    <x v="4"/>
    <n v="1539"/>
    <x v="1"/>
    <s v="0176_Elec_Came"/>
    <s v="Bulk Order"/>
    <s v="Premium"/>
    <s v="camera"/>
    <n v="0.18"/>
    <n v="1816.02"/>
    <n v="2820.3894999999993"/>
    <n v="155.4"/>
    <n v="5804.42"/>
  </r>
  <r>
    <s v="ORD0023"/>
    <x v="11"/>
    <s v="CUST652"/>
    <x v="2"/>
    <s v="Home &amp; Kitchen"/>
    <s v="Chair"/>
    <x v="2"/>
    <n v="3688"/>
    <x v="0"/>
    <s v="0023_Home_Chai"/>
    <s v="Normal"/>
    <s v="Premium"/>
    <s v="chair"/>
    <n v="0.18"/>
    <n v="4351.84"/>
    <n v="2820.3894999999993"/>
    <n v="155.4"/>
    <n v="5804.42"/>
  </r>
  <r>
    <s v="ORD0026"/>
    <x v="12"/>
    <s v="CUST172"/>
    <x v="2"/>
    <s v="Home &amp; Kitchen"/>
    <s v="Chair"/>
    <x v="3"/>
    <n v="4517"/>
    <x v="1"/>
    <s v="0026_Home_Chai"/>
    <s v="Normal"/>
    <s v="Premium"/>
    <s v="chair"/>
    <n v="0.18"/>
    <n v="5330.0599999999995"/>
    <n v="2820.3894999999993"/>
    <n v="155.4"/>
    <n v="5804.42"/>
  </r>
  <r>
    <s v="ORD0028"/>
    <x v="13"/>
    <s v="CUST774"/>
    <x v="3"/>
    <s v="Home &amp; Kitchen"/>
    <s v="Chair"/>
    <x v="4"/>
    <n v="3925"/>
    <x v="3"/>
    <s v="0028_Home_Chai"/>
    <s v="Bulk Order"/>
    <s v="Premium"/>
    <s v="chair"/>
    <n v="0.18"/>
    <n v="4631.5"/>
    <n v="2820.3894999999993"/>
    <n v="155.4"/>
    <n v="5804.42"/>
  </r>
  <r>
    <s v="ORD0049"/>
    <x v="14"/>
    <s v="CUST355"/>
    <x v="1"/>
    <s v="Home &amp; Kitchen"/>
    <s v="Chair"/>
    <x v="0"/>
    <n v="1366"/>
    <x v="1"/>
    <s v="0049_Home_Chai"/>
    <s v="Bulk Order"/>
    <s v="Premium"/>
    <s v="chair"/>
    <n v="0.18"/>
    <n v="1611.88"/>
    <n v="2820.3894999999993"/>
    <n v="155.4"/>
    <n v="5804.42"/>
  </r>
  <r>
    <s v="ORD0057"/>
    <x v="15"/>
    <s v="CUST632"/>
    <x v="2"/>
    <s v="Home &amp; Kitchen"/>
    <s v="Chair"/>
    <x v="1"/>
    <n v="2804"/>
    <x v="2"/>
    <s v="0057_Home_Chai"/>
    <s v="Normal"/>
    <s v="Premium"/>
    <s v="chair"/>
    <n v="0.18"/>
    <n v="3308.72"/>
    <n v="2820.3894999999993"/>
    <n v="155.4"/>
    <n v="5804.42"/>
  </r>
  <r>
    <s v="ORD0068"/>
    <x v="16"/>
    <s v="CUST869"/>
    <x v="2"/>
    <s v="Home &amp; Kitchen"/>
    <s v="Chair"/>
    <x v="3"/>
    <n v="2349"/>
    <x v="0"/>
    <s v="0068_Home_Chai"/>
    <s v="Normal"/>
    <s v="Premium"/>
    <s v="chair"/>
    <n v="0.18"/>
    <n v="2771.82"/>
    <n v="2820.3894999999993"/>
    <n v="155.4"/>
    <n v="5804.42"/>
  </r>
  <r>
    <s v="ORD0076"/>
    <x v="17"/>
    <s v="CUST286"/>
    <x v="1"/>
    <s v="Home &amp; Kitchen"/>
    <s v="Chair"/>
    <x v="2"/>
    <n v="1833"/>
    <x v="0"/>
    <s v="0076_Home_Chai"/>
    <s v="Normal"/>
    <s v="Premium"/>
    <s v="chair"/>
    <n v="0.18"/>
    <n v="2162.94"/>
    <n v="2820.3894999999993"/>
    <n v="155.4"/>
    <n v="5804.42"/>
  </r>
  <r>
    <s v="ORD0077"/>
    <x v="18"/>
    <s v="CUST445"/>
    <x v="3"/>
    <s v="Home &amp; Kitchen"/>
    <s v="Chair"/>
    <x v="2"/>
    <n v="770"/>
    <x v="0"/>
    <s v="0077_Home_Chai"/>
    <s v="Normal"/>
    <s v="Cheap"/>
    <s v="chair"/>
    <n v="0.18"/>
    <n v="908.6"/>
    <n v="2820.3894999999993"/>
    <n v="155.4"/>
    <n v="5804.42"/>
  </r>
  <r>
    <s v="ORD0083"/>
    <x v="19"/>
    <s v="CUST901"/>
    <x v="1"/>
    <s v="Home &amp; Kitchen"/>
    <s v="Chair"/>
    <x v="2"/>
    <n v="664"/>
    <x v="2"/>
    <s v="0083_Home_Chai"/>
    <s v="Normal"/>
    <s v="Cheap"/>
    <s v="chair"/>
    <n v="0.18"/>
    <n v="783.52"/>
    <n v="2820.3894999999993"/>
    <n v="155.4"/>
    <n v="5804.42"/>
  </r>
  <r>
    <s v="ORD0107"/>
    <x v="20"/>
    <s v="CUST411"/>
    <x v="3"/>
    <s v="Home &amp; Kitchen"/>
    <s v="Chair"/>
    <x v="4"/>
    <n v="758"/>
    <x v="3"/>
    <s v="0107_Home_Chai"/>
    <s v="Bulk Order"/>
    <s v="Cheap"/>
    <s v="chair"/>
    <n v="0.18"/>
    <n v="894.44"/>
    <n v="2820.3894999999993"/>
    <n v="155.4"/>
    <n v="5804.42"/>
  </r>
  <r>
    <s v="ORD0115"/>
    <x v="21"/>
    <s v="CUST662"/>
    <x v="2"/>
    <s v="Home &amp; Kitchen"/>
    <s v="Chair"/>
    <x v="4"/>
    <n v="1094"/>
    <x v="3"/>
    <s v="0115_Home_Chai"/>
    <s v="Bulk Order"/>
    <s v="Premium"/>
    <s v="chair"/>
    <n v="0.18"/>
    <n v="1290.92"/>
    <n v="2820.3894999999993"/>
    <n v="155.4"/>
    <n v="5804.42"/>
  </r>
  <r>
    <s v="ORD0172"/>
    <x v="22"/>
    <s v="CUST150"/>
    <x v="1"/>
    <s v="Home &amp; Kitchen"/>
    <s v="Chair"/>
    <x v="4"/>
    <n v="4078"/>
    <x v="0"/>
    <s v="0172_Home_Chai"/>
    <s v="Bulk Order"/>
    <s v="Premium"/>
    <s v="chair"/>
    <n v="0.18"/>
    <n v="4812.04"/>
    <n v="2820.3894999999993"/>
    <n v="155.4"/>
    <n v="5804.42"/>
  </r>
  <r>
    <s v="ORD0189"/>
    <x v="23"/>
    <s v="CUST929"/>
    <x v="2"/>
    <s v="Home &amp; Kitchen"/>
    <s v="Chair"/>
    <x v="0"/>
    <n v="1335"/>
    <x v="3"/>
    <s v="0189_Home_Chai"/>
    <s v="Bulk Order"/>
    <s v="Premium"/>
    <s v="chair"/>
    <n v="0.18"/>
    <n v="1575.3"/>
    <n v="2820.3894999999993"/>
    <n v="155.4"/>
    <n v="5804.42"/>
  </r>
  <r>
    <s v="ORD0012"/>
    <x v="24"/>
    <s v="CUST924"/>
    <x v="0"/>
    <s v="Books"/>
    <s v="Comics"/>
    <x v="1"/>
    <n v="1828"/>
    <x v="2"/>
    <s v="0012_Book_Comi"/>
    <s v="Normal"/>
    <s v="Premium"/>
    <s v="comics"/>
    <n v="0.12"/>
    <n v="2047.36"/>
    <n v="2820.3894999999993"/>
    <n v="155.4"/>
    <n v="5804.42"/>
  </r>
  <r>
    <s v="ORD0052"/>
    <x v="25"/>
    <s v="CUST327"/>
    <x v="2"/>
    <s v="Books"/>
    <s v="Comics"/>
    <x v="2"/>
    <n v="1964"/>
    <x v="1"/>
    <s v="0052_Book_Comi"/>
    <s v="Normal"/>
    <s v="Premium"/>
    <s v="comics"/>
    <n v="0.12"/>
    <n v="2199.6799999999998"/>
    <n v="2820.3894999999993"/>
    <n v="155.4"/>
    <n v="5804.42"/>
  </r>
  <r>
    <s v="ORD0053"/>
    <x v="26"/>
    <s v="CUST775"/>
    <x v="2"/>
    <s v="Books"/>
    <s v="Comics"/>
    <x v="2"/>
    <n v="668"/>
    <x v="2"/>
    <s v="0053_Book_Comi"/>
    <s v="Normal"/>
    <s v="Cheap"/>
    <s v="comics"/>
    <n v="0.12"/>
    <n v="748.16"/>
    <n v="2820.3894999999993"/>
    <n v="155.4"/>
    <n v="5804.42"/>
  </r>
  <r>
    <s v="ORD0074"/>
    <x v="27"/>
    <s v="CUST597"/>
    <x v="1"/>
    <s v="Books"/>
    <s v="Comics"/>
    <x v="4"/>
    <n v="1452"/>
    <x v="0"/>
    <s v="0074_Book_Comi"/>
    <s v="Bulk Order"/>
    <s v="Premium"/>
    <s v="comics"/>
    <n v="0.12"/>
    <n v="1626.24"/>
    <n v="2820.3894999999993"/>
    <n v="155.4"/>
    <n v="5804.42"/>
  </r>
  <r>
    <s v="ORD0080"/>
    <x v="28"/>
    <s v="CUST217"/>
    <x v="2"/>
    <s v="Books"/>
    <s v="Comics"/>
    <x v="2"/>
    <n v="1474"/>
    <x v="3"/>
    <s v="0080_Book_Comi"/>
    <s v="Normal"/>
    <s v="Premium"/>
    <s v="comics"/>
    <n v="0.12"/>
    <n v="1650.88"/>
    <n v="2820.3894999999993"/>
    <n v="155.4"/>
    <n v="5804.42"/>
  </r>
  <r>
    <s v="ORD0092"/>
    <x v="29"/>
    <s v="CUST666"/>
    <x v="0"/>
    <s v="Books"/>
    <s v="Comics"/>
    <x v="2"/>
    <n v="3817"/>
    <x v="2"/>
    <s v="0092_Book_Comi"/>
    <s v="Normal"/>
    <s v="Premium"/>
    <s v="comics"/>
    <n v="0.12"/>
    <n v="4275.04"/>
    <n v="2820.3894999999993"/>
    <n v="155.4"/>
    <n v="5804.42"/>
  </r>
  <r>
    <s v="ORD0132"/>
    <x v="30"/>
    <s v="CUST246"/>
    <x v="2"/>
    <s v="Books"/>
    <s v="Comics"/>
    <x v="4"/>
    <n v="2191"/>
    <x v="3"/>
    <s v="0132_Book_Comi"/>
    <s v="Bulk Order"/>
    <s v="Premium"/>
    <s v="comics"/>
    <n v="0.12"/>
    <n v="2453.92"/>
    <n v="2820.3894999999993"/>
    <n v="155.4"/>
    <n v="5804.42"/>
  </r>
  <r>
    <s v="ORD0134"/>
    <x v="31"/>
    <s v="CUST534"/>
    <x v="0"/>
    <s v="Books"/>
    <s v="Comics"/>
    <x v="3"/>
    <n v="3251"/>
    <x v="0"/>
    <s v="0134_Book_Comi"/>
    <s v="Normal"/>
    <s v="Premium"/>
    <s v="comics"/>
    <n v="0.12"/>
    <n v="3641.12"/>
    <n v="2820.3894999999993"/>
    <n v="155.4"/>
    <n v="5804.42"/>
  </r>
  <r>
    <s v="ORD0143"/>
    <x v="32"/>
    <s v="CUST649"/>
    <x v="1"/>
    <s v="Books"/>
    <s v="Comics"/>
    <x v="2"/>
    <n v="4888"/>
    <x v="0"/>
    <s v="0143_Book_Comi"/>
    <s v="Normal"/>
    <s v="Premium"/>
    <s v="comics"/>
    <n v="0.12"/>
    <n v="5474.5599999999995"/>
    <n v="2820.3894999999993"/>
    <n v="155.4"/>
    <n v="5804.42"/>
  </r>
  <r>
    <s v="ORD0145"/>
    <x v="33"/>
    <s v="CUST326"/>
    <x v="1"/>
    <s v="Books"/>
    <s v="Comics"/>
    <x v="4"/>
    <n v="1055"/>
    <x v="1"/>
    <s v="0145_Book_Comi"/>
    <s v="Bulk Order"/>
    <s v="Premium"/>
    <s v="comics"/>
    <n v="0.12"/>
    <n v="1181.5999999999999"/>
    <n v="2820.3894999999993"/>
    <n v="155.4"/>
    <n v="5804.42"/>
  </r>
  <r>
    <s v="ORD0161"/>
    <x v="34"/>
    <s v="CUST562"/>
    <x v="2"/>
    <s v="Books"/>
    <s v="Comics"/>
    <x v="4"/>
    <n v="3366"/>
    <x v="0"/>
    <s v="0161_Book_Comi"/>
    <s v="Bulk Order"/>
    <s v="Premium"/>
    <s v="comics"/>
    <n v="0.12"/>
    <n v="3769.92"/>
    <n v="2820.3894999999993"/>
    <n v="155.4"/>
    <n v="5804.42"/>
  </r>
  <r>
    <s v="ORD0041"/>
    <x v="35"/>
    <s v="CUST170"/>
    <x v="2"/>
    <s v="Home &amp; Kitchen"/>
    <s v="Cooker"/>
    <x v="3"/>
    <n v="3689"/>
    <x v="2"/>
    <s v="0041_Home_Cook"/>
    <s v="Normal"/>
    <s v="Premium"/>
    <s v="cooker"/>
    <n v="0.18"/>
    <n v="4353.0200000000004"/>
    <n v="2820.3894999999993"/>
    <n v="155.4"/>
    <n v="5804.42"/>
  </r>
  <r>
    <s v="ORD0043"/>
    <x v="36"/>
    <s v="CUST209"/>
    <x v="2"/>
    <s v="Home &amp; Kitchen"/>
    <s v="Cooker"/>
    <x v="0"/>
    <n v="1825"/>
    <x v="2"/>
    <s v="0043_Home_Cook"/>
    <s v="Bulk Order"/>
    <s v="Premium"/>
    <s v="cooker"/>
    <n v="0.18"/>
    <n v="2153.5"/>
    <n v="2820.3894999999993"/>
    <n v="155.4"/>
    <n v="5804.42"/>
  </r>
  <r>
    <s v="ORD0048"/>
    <x v="34"/>
    <s v="CUST230"/>
    <x v="1"/>
    <s v="Home &amp; Kitchen"/>
    <s v="Cooker"/>
    <x v="1"/>
    <n v="3031"/>
    <x v="1"/>
    <s v="0048_Home_Cook"/>
    <s v="Normal"/>
    <s v="Premium"/>
    <s v="cooker"/>
    <n v="0.18"/>
    <n v="3576.58"/>
    <n v="2820.3894999999993"/>
    <n v="155.4"/>
    <n v="5804.42"/>
  </r>
  <r>
    <s v="ORD0058"/>
    <x v="37"/>
    <s v="CUST968"/>
    <x v="1"/>
    <s v="Home &amp; Kitchen"/>
    <s v="Cooker"/>
    <x v="4"/>
    <n v="2772"/>
    <x v="0"/>
    <s v="0058_Home_Cook"/>
    <s v="Bulk Order"/>
    <s v="Premium"/>
    <s v="cooker"/>
    <n v="0.18"/>
    <n v="3270.96"/>
    <n v="2820.3894999999993"/>
    <n v="155.4"/>
    <n v="5804.42"/>
  </r>
  <r>
    <s v="ORD0060"/>
    <x v="38"/>
    <s v="CUST661"/>
    <x v="1"/>
    <s v="Home &amp; Kitchen"/>
    <s v="Cooker"/>
    <x v="3"/>
    <n v="3621"/>
    <x v="2"/>
    <s v="0060_Home_Cook"/>
    <s v="Normal"/>
    <s v="Premium"/>
    <s v="cooker"/>
    <n v="0.18"/>
    <n v="4272.78"/>
    <n v="2820.3894999999993"/>
    <n v="155.4"/>
    <n v="5804.42"/>
  </r>
  <r>
    <s v="ORD0094"/>
    <x v="39"/>
    <s v="CUST321"/>
    <x v="3"/>
    <s v="Home &amp; Kitchen"/>
    <s v="Cooker"/>
    <x v="1"/>
    <n v="1690"/>
    <x v="2"/>
    <s v="0094_Home_Cook"/>
    <s v="Normal"/>
    <s v="Premium"/>
    <s v="cooker"/>
    <n v="0.18"/>
    <n v="1994.2"/>
    <n v="2820.3894999999993"/>
    <n v="155.4"/>
    <n v="5804.42"/>
  </r>
  <r>
    <s v="ORD0121"/>
    <x v="40"/>
    <s v="CUST557"/>
    <x v="3"/>
    <s v="Home &amp; Kitchen"/>
    <s v="Cooker"/>
    <x v="0"/>
    <n v="4551"/>
    <x v="0"/>
    <s v="0121_Home_Cook"/>
    <s v="Bulk Order"/>
    <s v="Premium"/>
    <s v="cooker"/>
    <n v="0.18"/>
    <n v="5370.18"/>
    <n v="2820.3894999999993"/>
    <n v="155.4"/>
    <n v="5804.42"/>
  </r>
  <r>
    <s v="ORD0162"/>
    <x v="41"/>
    <s v="CUST420"/>
    <x v="3"/>
    <s v="Home &amp; Kitchen"/>
    <s v="Cooker"/>
    <x v="2"/>
    <n v="1350"/>
    <x v="0"/>
    <s v="0162_Home_Cook"/>
    <s v="Normal"/>
    <s v="Premium"/>
    <s v="cooker"/>
    <n v="0.18"/>
    <n v="1593"/>
    <n v="2820.3894999999993"/>
    <n v="155.4"/>
    <n v="5804.42"/>
  </r>
  <r>
    <s v="ORD0191"/>
    <x v="42"/>
    <s v="CUST636"/>
    <x v="2"/>
    <s v="Home &amp; Kitchen"/>
    <s v="Cooker"/>
    <x v="2"/>
    <n v="3273"/>
    <x v="0"/>
    <s v="0191_Home_Cook"/>
    <s v="Normal"/>
    <s v="Premium"/>
    <s v="cooker"/>
    <n v="0.18"/>
    <n v="3862.14"/>
    <n v="2820.3894999999993"/>
    <n v="155.4"/>
    <n v="5804.42"/>
  </r>
  <r>
    <s v="ORD0003"/>
    <x v="43"/>
    <s v="CUST338"/>
    <x v="1"/>
    <s v="Sports"/>
    <s v="Cricket Bat"/>
    <x v="0"/>
    <n v="3536"/>
    <x v="1"/>
    <s v="0003_Spor_Cric"/>
    <s v="Bulk Order"/>
    <s v="Premium"/>
    <s v="cricket bat"/>
    <n v="0.18"/>
    <n v="4172.4799999999996"/>
    <n v="2820.3894999999993"/>
    <n v="155.4"/>
    <n v="5804.42"/>
  </r>
  <r>
    <s v="ORD0010"/>
    <x v="44"/>
    <s v="CUST799"/>
    <x v="1"/>
    <s v="Sports"/>
    <s v="Cricket Bat"/>
    <x v="0"/>
    <n v="2105"/>
    <x v="1"/>
    <s v="0010_Spor_Cric"/>
    <s v="Bulk Order"/>
    <s v="Premium"/>
    <s v="cricket bat"/>
    <n v="0.18"/>
    <n v="2483.9"/>
    <n v="2820.3894999999993"/>
    <n v="155.4"/>
    <n v="5804.42"/>
  </r>
  <r>
    <s v="ORD0011"/>
    <x v="17"/>
    <s v="CUST488"/>
    <x v="0"/>
    <s v="Sports"/>
    <s v="Cricket Bat"/>
    <x v="2"/>
    <n v="558"/>
    <x v="1"/>
    <s v="0011_Spor_Cric"/>
    <s v="Normal"/>
    <s v="Cheap"/>
    <s v="cricket bat"/>
    <n v="0.18"/>
    <n v="658.44"/>
    <n v="2820.3894999999993"/>
    <n v="155.4"/>
    <n v="5804.42"/>
  </r>
  <r>
    <s v="ORD0022"/>
    <x v="45"/>
    <s v="CUST775"/>
    <x v="3"/>
    <s v="Sports"/>
    <s v="Cricket Bat"/>
    <x v="2"/>
    <n v="4422"/>
    <x v="0"/>
    <s v="0022_Spor_Cric"/>
    <s v="Normal"/>
    <s v="Premium"/>
    <s v="cricket bat"/>
    <n v="0.18"/>
    <n v="5217.96"/>
    <n v="2820.3894999999993"/>
    <n v="155.4"/>
    <n v="5804.42"/>
  </r>
  <r>
    <s v="ORD0079"/>
    <x v="46"/>
    <s v="CUST304"/>
    <x v="1"/>
    <s v="Sports"/>
    <s v="Cricket Bat"/>
    <x v="3"/>
    <n v="1134"/>
    <x v="0"/>
    <s v="0079_Spor_Cric"/>
    <s v="Normal"/>
    <s v="Premium"/>
    <s v="cricket bat"/>
    <n v="0.18"/>
    <n v="1338.12"/>
    <n v="2820.3894999999993"/>
    <n v="155.4"/>
    <n v="5804.42"/>
  </r>
  <r>
    <s v="ORD0152"/>
    <x v="47"/>
    <s v="CUST949"/>
    <x v="2"/>
    <s v="Sports"/>
    <s v="Cricket Bat"/>
    <x v="3"/>
    <n v="2791"/>
    <x v="1"/>
    <s v="0152_Spor_Cric"/>
    <s v="Normal"/>
    <s v="Premium"/>
    <s v="cricket bat"/>
    <n v="0.18"/>
    <n v="3293.38"/>
    <n v="2820.3894999999993"/>
    <n v="155.4"/>
    <n v="5804.42"/>
  </r>
  <r>
    <s v="ORD0167"/>
    <x v="48"/>
    <s v="CUST880"/>
    <x v="0"/>
    <s v="Sports"/>
    <s v="Cricket Bat"/>
    <x v="4"/>
    <n v="4695"/>
    <x v="3"/>
    <s v="0167_Spor_Cric"/>
    <s v="Bulk Order"/>
    <s v="Premium"/>
    <s v="cricket bat"/>
    <n v="0.18"/>
    <n v="5540.1"/>
    <n v="2820.3894999999993"/>
    <n v="155.4"/>
    <n v="5804.42"/>
  </r>
  <r>
    <s v="ORD0047"/>
    <x v="49"/>
    <s v="CUST807"/>
    <x v="2"/>
    <s v="Sports"/>
    <s v="Football"/>
    <x v="2"/>
    <n v="4871"/>
    <x v="1"/>
    <s v="0047_Spor_Foot"/>
    <s v="Normal"/>
    <s v="Premium"/>
    <s v="football"/>
    <n v="0.18"/>
    <n v="5747.78"/>
    <n v="2820.3894999999993"/>
    <n v="155.4"/>
    <n v="5804.42"/>
  </r>
  <r>
    <s v="ORD0081"/>
    <x v="50"/>
    <s v="CUST418"/>
    <x v="1"/>
    <s v="Sports"/>
    <s v="Football"/>
    <x v="2"/>
    <n v="4816"/>
    <x v="0"/>
    <s v="0081_Spor_Foot"/>
    <s v="Normal"/>
    <s v="Premium"/>
    <s v="football"/>
    <n v="0.18"/>
    <n v="5682.88"/>
    <n v="2820.3894999999993"/>
    <n v="155.4"/>
    <n v="5804.42"/>
  </r>
  <r>
    <s v="ORD0089"/>
    <x v="51"/>
    <s v="CUST818"/>
    <x v="0"/>
    <s v="Sports"/>
    <s v="Football"/>
    <x v="0"/>
    <n v="1665"/>
    <x v="3"/>
    <s v="0089_Spor_Foot"/>
    <s v="Bulk Order"/>
    <s v="Premium"/>
    <s v="football"/>
    <n v="0.18"/>
    <n v="1964.7"/>
    <n v="2820.3894999999993"/>
    <n v="155.4"/>
    <n v="5804.42"/>
  </r>
  <r>
    <s v="ORD0101"/>
    <x v="52"/>
    <s v="CUST539"/>
    <x v="0"/>
    <s v="Sports"/>
    <s v="Football"/>
    <x v="0"/>
    <n v="912"/>
    <x v="1"/>
    <s v="0101_Spor_Foot"/>
    <s v="Bulk Order"/>
    <s v="Cheap"/>
    <s v="football"/>
    <n v="0.18"/>
    <n v="1076.1600000000001"/>
    <n v="2820.3894999999993"/>
    <n v="155.4"/>
    <n v="5804.42"/>
  </r>
  <r>
    <s v="ORD0113"/>
    <x v="36"/>
    <s v="CUST891"/>
    <x v="3"/>
    <s v="Sports"/>
    <s v="Football"/>
    <x v="0"/>
    <n v="3884"/>
    <x v="0"/>
    <s v="0113_Spor_Foot"/>
    <s v="Bulk Order"/>
    <s v="Premium"/>
    <s v="football"/>
    <n v="0.18"/>
    <n v="4583.12"/>
    <n v="2820.3894999999993"/>
    <n v="155.4"/>
    <n v="5804.42"/>
  </r>
  <r>
    <s v="ORD0127"/>
    <x v="53"/>
    <s v="CUST835"/>
    <x v="3"/>
    <s v="Sports"/>
    <s v="Football"/>
    <x v="0"/>
    <n v="660"/>
    <x v="1"/>
    <s v="0127_Spor_Foot"/>
    <s v="Bulk Order"/>
    <s v="Cheap"/>
    <s v="football"/>
    <n v="0.18"/>
    <n v="778.8"/>
    <n v="2820.3894999999993"/>
    <n v="155.4"/>
    <n v="5804.42"/>
  </r>
  <r>
    <s v="ORD0171"/>
    <x v="54"/>
    <s v="CUST419"/>
    <x v="0"/>
    <s v="Sports"/>
    <s v="Football"/>
    <x v="1"/>
    <n v="1374"/>
    <x v="1"/>
    <s v="0171_Spor_Foot"/>
    <s v="Normal"/>
    <s v="Premium"/>
    <s v="football"/>
    <n v="0.18"/>
    <n v="1621.32"/>
    <n v="2820.3894999999993"/>
    <n v="155.4"/>
    <n v="5804.42"/>
  </r>
  <r>
    <s v="ORD0173"/>
    <x v="55"/>
    <s v="CUST379"/>
    <x v="2"/>
    <s v="Sports"/>
    <s v="Football"/>
    <x v="2"/>
    <n v="3621"/>
    <x v="3"/>
    <s v="0173_Spor_Foot"/>
    <s v="Normal"/>
    <s v="Premium"/>
    <s v="football"/>
    <n v="0.18"/>
    <n v="4272.78"/>
    <n v="2820.3894999999993"/>
    <n v="155.4"/>
    <n v="5804.42"/>
  </r>
  <r>
    <s v="ORD0181"/>
    <x v="27"/>
    <s v="CUST703"/>
    <x v="3"/>
    <s v="Sports"/>
    <s v="Football"/>
    <x v="4"/>
    <n v="2641"/>
    <x v="2"/>
    <s v="0181_Spor_Foot"/>
    <s v="Bulk Order"/>
    <s v="Premium"/>
    <s v="football"/>
    <n v="0.18"/>
    <n v="3116.38"/>
    <n v="2820.3894999999993"/>
    <n v="155.4"/>
    <n v="5804.42"/>
  </r>
  <r>
    <s v="ORD0017"/>
    <x v="56"/>
    <s v="CUST981"/>
    <x v="1"/>
    <s v="Electronics"/>
    <s v="Headphones"/>
    <x v="2"/>
    <n v="1013"/>
    <x v="2"/>
    <s v="0017_Elec_Head"/>
    <s v="Normal"/>
    <s v="Premium"/>
    <s v="headphones"/>
    <n v="0.18"/>
    <n v="1195.3399999999999"/>
    <n v="2820.3894999999993"/>
    <n v="155.4"/>
    <n v="5804.42"/>
  </r>
  <r>
    <s v="ORD0018"/>
    <x v="57"/>
    <s v="CUST261"/>
    <x v="3"/>
    <s v="Electronics"/>
    <s v="Headphones"/>
    <x v="0"/>
    <n v="1563"/>
    <x v="3"/>
    <s v="0018_Elec_Head"/>
    <s v="Bulk Order"/>
    <s v="Premium"/>
    <s v="headphones"/>
    <n v="0.18"/>
    <n v="1844.34"/>
    <n v="2820.3894999999993"/>
    <n v="155.4"/>
    <n v="5804.42"/>
  </r>
  <r>
    <s v="ORD0024"/>
    <x v="58"/>
    <s v="CUST353"/>
    <x v="2"/>
    <s v="Electronics"/>
    <s v="Headphones"/>
    <x v="1"/>
    <n v="4919"/>
    <x v="1"/>
    <s v="0024_Elec_Head"/>
    <s v="Normal"/>
    <s v="Premium"/>
    <s v="headphones"/>
    <n v="0.18"/>
    <n v="5804.42"/>
    <n v="2820.3894999999993"/>
    <n v="155.4"/>
    <n v="5804.42"/>
  </r>
  <r>
    <s v="ORD0120"/>
    <x v="59"/>
    <s v="CUST906"/>
    <x v="0"/>
    <s v="Electronics"/>
    <s v="Headphones"/>
    <x v="2"/>
    <n v="4908"/>
    <x v="0"/>
    <s v="0120_Elec_Head"/>
    <s v="Normal"/>
    <s v="Premium"/>
    <s v="headphones"/>
    <n v="0.18"/>
    <n v="5791.44"/>
    <n v="2820.3894999999993"/>
    <n v="155.4"/>
    <n v="5804.42"/>
  </r>
  <r>
    <s v="ORD0126"/>
    <x v="60"/>
    <s v="CUST738"/>
    <x v="3"/>
    <s v="Electronics"/>
    <s v="Headphones"/>
    <x v="0"/>
    <n v="3213"/>
    <x v="2"/>
    <s v="0126_Elec_Head"/>
    <s v="Bulk Order"/>
    <s v="Premium"/>
    <s v="headphones"/>
    <n v="0.18"/>
    <n v="3791.34"/>
    <n v="2820.3894999999993"/>
    <n v="155.4"/>
    <n v="5804.42"/>
  </r>
  <r>
    <s v="ORD0139"/>
    <x v="61"/>
    <s v="CUST473"/>
    <x v="2"/>
    <s v="Electronics"/>
    <s v="Headphones"/>
    <x v="2"/>
    <n v="3503"/>
    <x v="1"/>
    <s v="0139_Elec_Head"/>
    <s v="Normal"/>
    <s v="Premium"/>
    <s v="headphones"/>
    <n v="0.18"/>
    <n v="4133.54"/>
    <n v="2820.3894999999993"/>
    <n v="155.4"/>
    <n v="5804.42"/>
  </r>
  <r>
    <s v="ORD0151"/>
    <x v="62"/>
    <s v="CUST754"/>
    <x v="1"/>
    <s v="Electronics"/>
    <s v="Headphones"/>
    <x v="3"/>
    <n v="1131"/>
    <x v="1"/>
    <s v="0151_Elec_Head"/>
    <s v="Normal"/>
    <s v="Premium"/>
    <s v="headphones"/>
    <n v="0.18"/>
    <n v="1334.58"/>
    <n v="2820.3894999999993"/>
    <n v="155.4"/>
    <n v="5804.42"/>
  </r>
  <r>
    <s v="ORD0178"/>
    <x v="27"/>
    <s v="CUST119"/>
    <x v="3"/>
    <s v="Electronics"/>
    <s v="Headphones"/>
    <x v="0"/>
    <n v="3616"/>
    <x v="0"/>
    <s v="0178_Elec_Head"/>
    <s v="Bulk Order"/>
    <s v="Premium"/>
    <s v="headphones"/>
    <n v="0.18"/>
    <n v="4266.88"/>
    <n v="2820.3894999999993"/>
    <n v="155.4"/>
    <n v="5804.42"/>
  </r>
  <r>
    <s v="ORD0197"/>
    <x v="63"/>
    <s v="CUST240"/>
    <x v="2"/>
    <s v="Electronics"/>
    <s v="Headphones"/>
    <x v="1"/>
    <n v="4258"/>
    <x v="3"/>
    <s v="0197_Elec_Head"/>
    <s v="Normal"/>
    <s v="Premium"/>
    <s v="headphones"/>
    <n v="0.18"/>
    <n v="5024.4399999999996"/>
    <n v="2820.3894999999993"/>
    <n v="155.4"/>
    <n v="5804.42"/>
  </r>
  <r>
    <s v="ORD0009"/>
    <x v="64"/>
    <s v="CUST564"/>
    <x v="0"/>
    <s v="Clothing"/>
    <s v="Jacket"/>
    <x v="2"/>
    <n v="1816"/>
    <x v="2"/>
    <s v="0009_Clot_Jack"/>
    <s v="Normal"/>
    <s v="Premium"/>
    <s v="jacket"/>
    <n v="0.12"/>
    <n v="2033.92"/>
    <n v="2820.3894999999993"/>
    <n v="155.4"/>
    <n v="5804.42"/>
  </r>
  <r>
    <s v="ORD0019"/>
    <x v="53"/>
    <s v="CUST405"/>
    <x v="2"/>
    <s v="Clothing"/>
    <s v="Jacket"/>
    <x v="3"/>
    <n v="4518"/>
    <x v="3"/>
    <s v="0019_Clot_Jack"/>
    <s v="Normal"/>
    <s v="Premium"/>
    <s v="jacket"/>
    <n v="0.12"/>
    <n v="5060.16"/>
    <n v="2820.3894999999993"/>
    <n v="155.4"/>
    <n v="5804.42"/>
  </r>
  <r>
    <s v="ORD0039"/>
    <x v="65"/>
    <s v="CUST371"/>
    <x v="3"/>
    <s v="Clothing"/>
    <s v="Jacket"/>
    <x v="4"/>
    <n v="2690"/>
    <x v="3"/>
    <s v="0039_Clot_Jack"/>
    <s v="Bulk Order"/>
    <s v="Premium"/>
    <s v="jacket"/>
    <n v="0.12"/>
    <n v="3012.8"/>
    <n v="2820.3894999999993"/>
    <n v="155.4"/>
    <n v="5804.42"/>
  </r>
  <r>
    <s v="ORD0069"/>
    <x v="66"/>
    <s v="CUST830"/>
    <x v="0"/>
    <s v="Clothing"/>
    <s v="Jacket"/>
    <x v="2"/>
    <n v="2719"/>
    <x v="3"/>
    <s v="0069_Clot_Jack"/>
    <s v="Normal"/>
    <s v="Premium"/>
    <s v="jacket"/>
    <n v="0.12"/>
    <n v="3045.2799999999997"/>
    <n v="2820.3894999999993"/>
    <n v="155.4"/>
    <n v="5804.42"/>
  </r>
  <r>
    <s v="ORD0085"/>
    <x v="67"/>
    <s v="CUST256"/>
    <x v="3"/>
    <s v="Clothing"/>
    <s v="Jacket"/>
    <x v="0"/>
    <n v="4508"/>
    <x v="0"/>
    <s v="0085_Clot_Jack"/>
    <s v="Bulk Order"/>
    <s v="Premium"/>
    <s v="jacket"/>
    <n v="0.12"/>
    <n v="5048.96"/>
    <n v="2820.3894999999993"/>
    <n v="155.4"/>
    <n v="5804.42"/>
  </r>
  <r>
    <s v="ORD0088"/>
    <x v="68"/>
    <s v="CUST286"/>
    <x v="3"/>
    <s v="Clothing"/>
    <s v="Jacket"/>
    <x v="2"/>
    <n v="2888"/>
    <x v="2"/>
    <s v="0088_Clot_Jack"/>
    <s v="Normal"/>
    <s v="Premium"/>
    <s v="jacket"/>
    <n v="0.12"/>
    <n v="3234.56"/>
    <n v="2820.3894999999993"/>
    <n v="155.4"/>
    <n v="5804.42"/>
  </r>
  <r>
    <s v="ORD0105"/>
    <x v="69"/>
    <s v="CUST217"/>
    <x v="2"/>
    <s v="Clothing"/>
    <s v="Jacket"/>
    <x v="3"/>
    <n v="684"/>
    <x v="3"/>
    <s v="0105_Clot_Jack"/>
    <s v="Normal"/>
    <s v="Cheap"/>
    <s v="jacket"/>
    <n v="0.05"/>
    <n v="718.2"/>
    <n v="2820.3894999999993"/>
    <n v="155.4"/>
    <n v="5804.42"/>
  </r>
  <r>
    <s v="ORD0111"/>
    <x v="70"/>
    <s v="CUST428"/>
    <x v="1"/>
    <s v="Clothing"/>
    <s v="Jacket"/>
    <x v="4"/>
    <n v="4158"/>
    <x v="2"/>
    <s v="0111_Clot_Jack"/>
    <s v="Bulk Order"/>
    <s v="Premium"/>
    <s v="jacket"/>
    <n v="0.12"/>
    <n v="4656.96"/>
    <n v="2820.3894999999993"/>
    <n v="155.4"/>
    <n v="5804.42"/>
  </r>
  <r>
    <s v="ORD0116"/>
    <x v="71"/>
    <s v="CUST723"/>
    <x v="2"/>
    <s v="Clothing"/>
    <s v="Jacket"/>
    <x v="0"/>
    <n v="212"/>
    <x v="0"/>
    <s v="0116_Clot_Jack"/>
    <s v="Bulk Order"/>
    <s v="Cheap"/>
    <s v="jacket"/>
    <n v="0.05"/>
    <n v="222.6"/>
    <n v="2820.3894999999993"/>
    <n v="155.4"/>
    <n v="5804.42"/>
  </r>
  <r>
    <s v="ORD0149"/>
    <x v="43"/>
    <s v="CUST554"/>
    <x v="3"/>
    <s v="Clothing"/>
    <s v="Jacket"/>
    <x v="1"/>
    <n v="3109"/>
    <x v="2"/>
    <s v="0149_Clot_Jack"/>
    <s v="Normal"/>
    <s v="Premium"/>
    <s v="jacket"/>
    <n v="0.12"/>
    <n v="3482.08"/>
    <n v="2820.3894999999993"/>
    <n v="155.4"/>
    <n v="5804.42"/>
  </r>
  <r>
    <s v="ORD0159"/>
    <x v="72"/>
    <s v="CUST251"/>
    <x v="1"/>
    <s v="Clothing"/>
    <s v="Jacket"/>
    <x v="0"/>
    <n v="4895"/>
    <x v="2"/>
    <s v="0159_Clot_Jack"/>
    <s v="Bulk Order"/>
    <s v="Premium"/>
    <s v="jacket"/>
    <n v="0.12"/>
    <n v="5482.4"/>
    <n v="2820.3894999999993"/>
    <n v="155.4"/>
    <n v="5804.42"/>
  </r>
  <r>
    <s v="ORD0175"/>
    <x v="73"/>
    <s v="CUST156"/>
    <x v="1"/>
    <s v="Clothing"/>
    <s v="Jacket"/>
    <x v="3"/>
    <n v="1224"/>
    <x v="2"/>
    <s v="0175_Clot_Jack"/>
    <s v="Normal"/>
    <s v="Premium"/>
    <s v="jacket"/>
    <n v="0.12"/>
    <n v="1370.88"/>
    <n v="2820.3894999999993"/>
    <n v="155.4"/>
    <n v="5804.42"/>
  </r>
  <r>
    <s v="ORD0034"/>
    <x v="74"/>
    <s v="CUST533"/>
    <x v="3"/>
    <s v="Clothing"/>
    <s v="Jeans"/>
    <x v="2"/>
    <n v="1883"/>
    <x v="3"/>
    <s v="0034_Clot_Jean"/>
    <s v="Normal"/>
    <s v="Premium"/>
    <s v="jeans"/>
    <n v="0.12"/>
    <n v="2108.96"/>
    <n v="2820.3894999999993"/>
    <n v="155.4"/>
    <n v="5804.42"/>
  </r>
  <r>
    <s v="ORD0119"/>
    <x v="75"/>
    <s v="CUST248"/>
    <x v="3"/>
    <s v="Clothing"/>
    <s v="Jeans"/>
    <x v="1"/>
    <n v="2363"/>
    <x v="0"/>
    <s v="0119_Clot_Jean"/>
    <s v="Normal"/>
    <s v="Premium"/>
    <s v="jeans"/>
    <n v="0.12"/>
    <n v="2646.56"/>
    <n v="2820.3894999999993"/>
    <n v="155.4"/>
    <n v="5804.42"/>
  </r>
  <r>
    <s v="ORD0130"/>
    <x v="76"/>
    <s v="CUST483"/>
    <x v="3"/>
    <s v="Clothing"/>
    <s v="Jeans"/>
    <x v="0"/>
    <n v="3475"/>
    <x v="1"/>
    <s v="0130_Clot_Jean"/>
    <s v="Bulk Order"/>
    <s v="Premium"/>
    <s v="jeans"/>
    <n v="0.12"/>
    <n v="3892"/>
    <n v="2820.3894999999993"/>
    <n v="155.4"/>
    <n v="5804.42"/>
  </r>
  <r>
    <s v="ORD0153"/>
    <x v="51"/>
    <s v="CUST102"/>
    <x v="0"/>
    <s v="Clothing"/>
    <s v="Jeans"/>
    <x v="0"/>
    <n v="2153"/>
    <x v="1"/>
    <s v="0153_Clot_Jean"/>
    <s v="Bulk Order"/>
    <s v="Premium"/>
    <s v="jeans"/>
    <n v="0.12"/>
    <n v="2411.36"/>
    <n v="2820.3894999999993"/>
    <n v="155.4"/>
    <n v="5804.42"/>
  </r>
  <r>
    <s v="ORD0196"/>
    <x v="77"/>
    <s v="CUST471"/>
    <x v="0"/>
    <s v="Clothing"/>
    <s v="Jeans"/>
    <x v="2"/>
    <n v="4083"/>
    <x v="1"/>
    <s v="0196_Clot_Jean"/>
    <s v="Normal"/>
    <s v="Premium"/>
    <s v="jeans"/>
    <n v="0.12"/>
    <n v="4572.96"/>
    <n v="2820.3894999999993"/>
    <n v="155.4"/>
    <n v="5804.42"/>
  </r>
  <r>
    <s v="ORD0005"/>
    <x v="78"/>
    <s v="CUST320"/>
    <x v="0"/>
    <s v="Electronics"/>
    <s v="Laptop"/>
    <x v="4"/>
    <n v="892"/>
    <x v="2"/>
    <s v="0005_Elec_Lapt"/>
    <s v="Bulk Order"/>
    <s v="Cheap"/>
    <s v="laptop"/>
    <n v="0.18"/>
    <n v="1052.56"/>
    <n v="2820.3894999999993"/>
    <n v="155.4"/>
    <n v="5804.42"/>
  </r>
  <r>
    <s v="ORD0015"/>
    <x v="79"/>
    <s v="CUST241"/>
    <x v="3"/>
    <s v="Electronics"/>
    <s v="Laptop"/>
    <x v="1"/>
    <n v="1352"/>
    <x v="1"/>
    <s v="0015_Elec_Lapt"/>
    <s v="Normal"/>
    <s v="Premium"/>
    <s v="laptop"/>
    <n v="0.18"/>
    <n v="1595.36"/>
    <n v="2820.3894999999993"/>
    <n v="155.4"/>
    <n v="5804.42"/>
  </r>
  <r>
    <s v="ORD0020"/>
    <x v="73"/>
    <s v="CUST431"/>
    <x v="3"/>
    <s v="Electronics"/>
    <s v="Laptop"/>
    <x v="2"/>
    <n v="2619"/>
    <x v="1"/>
    <s v="0020_Elec_Lapt"/>
    <s v="Normal"/>
    <s v="Premium"/>
    <s v="laptop"/>
    <n v="0.18"/>
    <n v="3090.42"/>
    <n v="2820.3894999999993"/>
    <n v="155.4"/>
    <n v="5804.42"/>
  </r>
  <r>
    <s v="ORD0025"/>
    <x v="52"/>
    <s v="CUST325"/>
    <x v="1"/>
    <s v="Electronics"/>
    <s v="Laptop"/>
    <x v="3"/>
    <n v="652"/>
    <x v="3"/>
    <s v="0025_Elec_Lapt"/>
    <s v="Normal"/>
    <s v="Cheap"/>
    <s v="laptop"/>
    <n v="0.18"/>
    <n v="769.36"/>
    <n v="2820.3894999999993"/>
    <n v="155.4"/>
    <n v="5804.42"/>
  </r>
  <r>
    <s v="ORD0036"/>
    <x v="80"/>
    <s v="CUST973"/>
    <x v="2"/>
    <s v="Electronics"/>
    <s v="Laptop"/>
    <x v="3"/>
    <n v="661"/>
    <x v="3"/>
    <s v="0036_Elec_Lapt"/>
    <s v="Normal"/>
    <s v="Cheap"/>
    <s v="laptop"/>
    <n v="0.18"/>
    <n v="779.98"/>
    <n v="2820.3894999999993"/>
    <n v="155.4"/>
    <n v="5804.42"/>
  </r>
  <r>
    <s v="ORD0045"/>
    <x v="81"/>
    <s v="CUST533"/>
    <x v="0"/>
    <s v="Electronics"/>
    <s v="Laptop"/>
    <x v="2"/>
    <n v="1171"/>
    <x v="2"/>
    <s v="0045_Elec_Lapt"/>
    <s v="Normal"/>
    <s v="Premium"/>
    <s v="laptop"/>
    <n v="0.18"/>
    <n v="1381.78"/>
    <n v="2820.3894999999993"/>
    <n v="155.4"/>
    <n v="5804.42"/>
  </r>
  <r>
    <s v="ORD0055"/>
    <x v="82"/>
    <s v="CUST694"/>
    <x v="0"/>
    <s v="Electronics"/>
    <s v="Laptop"/>
    <x v="0"/>
    <n v="3659"/>
    <x v="2"/>
    <s v="0055_Elec_Lapt"/>
    <s v="Bulk Order"/>
    <s v="Premium"/>
    <s v="laptop"/>
    <n v="0.18"/>
    <n v="4317.62"/>
    <n v="2820.3894999999993"/>
    <n v="155.4"/>
    <n v="5804.42"/>
  </r>
  <r>
    <s v="ORD0129"/>
    <x v="83"/>
    <s v="CUST270"/>
    <x v="0"/>
    <s v="Electronics"/>
    <s v="Laptop"/>
    <x v="2"/>
    <n v="559"/>
    <x v="2"/>
    <s v="0129_Elec_Lapt"/>
    <s v="Normal"/>
    <s v="Cheap"/>
    <s v="laptop"/>
    <n v="0.18"/>
    <n v="659.62"/>
    <n v="2820.3894999999993"/>
    <n v="155.4"/>
    <n v="5804.42"/>
  </r>
  <r>
    <s v="ORD0138"/>
    <x v="84"/>
    <s v="CUST873"/>
    <x v="2"/>
    <s v="Electronics"/>
    <s v="Laptop"/>
    <x v="2"/>
    <n v="3711"/>
    <x v="3"/>
    <s v="0138_Elec_Lapt"/>
    <s v="Normal"/>
    <s v="Premium"/>
    <s v="laptop"/>
    <n v="0.18"/>
    <n v="4378.9799999999996"/>
    <n v="2820.3894999999993"/>
    <n v="155.4"/>
    <n v="5804.42"/>
  </r>
  <r>
    <s v="ORD0182"/>
    <x v="85"/>
    <s v="CUST441"/>
    <x v="2"/>
    <s v="Electronics"/>
    <s v="Laptop"/>
    <x v="0"/>
    <n v="4277"/>
    <x v="1"/>
    <s v="0182_Elec_Lapt"/>
    <s v="Bulk Order"/>
    <s v="Premium"/>
    <s v="laptop"/>
    <n v="0.18"/>
    <n v="5046.8599999999997"/>
    <n v="2820.3894999999993"/>
    <n v="155.4"/>
    <n v="5804.42"/>
  </r>
  <r>
    <s v="ORD0187"/>
    <x v="86"/>
    <s v="CUST572"/>
    <x v="3"/>
    <s v="Electronics"/>
    <s v="Laptop"/>
    <x v="2"/>
    <n v="2451"/>
    <x v="3"/>
    <s v="0187_Elec_Lapt"/>
    <s v="Normal"/>
    <s v="Premium"/>
    <s v="laptop"/>
    <n v="0.18"/>
    <n v="2892.18"/>
    <n v="2820.3894999999993"/>
    <n v="155.4"/>
    <n v="5804.42"/>
  </r>
  <r>
    <s v="ORD0013"/>
    <x v="11"/>
    <s v="CUST771"/>
    <x v="3"/>
    <s v="Books"/>
    <s v="Magazine"/>
    <x v="3"/>
    <n v="2269"/>
    <x v="1"/>
    <s v="0013_Book_Maga"/>
    <s v="Normal"/>
    <s v="Premium"/>
    <s v="magazine"/>
    <n v="0.12"/>
    <n v="2541.2799999999997"/>
    <n v="2820.3894999999993"/>
    <n v="155.4"/>
    <n v="5804.42"/>
  </r>
  <r>
    <s v="ORD0016"/>
    <x v="87"/>
    <s v="CUST532"/>
    <x v="1"/>
    <s v="Books"/>
    <s v="Magazine"/>
    <x v="0"/>
    <n v="3934"/>
    <x v="2"/>
    <s v="0016_Book_Maga"/>
    <s v="Bulk Order"/>
    <s v="Premium"/>
    <s v="magazine"/>
    <n v="0.12"/>
    <n v="4406.08"/>
    <n v="2820.3894999999993"/>
    <n v="155.4"/>
    <n v="5804.42"/>
  </r>
  <r>
    <s v="ORD0064"/>
    <x v="55"/>
    <s v="CUST744"/>
    <x v="2"/>
    <s v="Books"/>
    <s v="Magazine"/>
    <x v="4"/>
    <n v="2098"/>
    <x v="1"/>
    <s v="0064_Book_Maga"/>
    <s v="Bulk Order"/>
    <s v="Premium"/>
    <s v="magazine"/>
    <n v="0.12"/>
    <n v="2349.7600000000002"/>
    <n v="2820.3894999999993"/>
    <n v="155.4"/>
    <n v="5804.42"/>
  </r>
  <r>
    <s v="ORD0098"/>
    <x v="48"/>
    <s v="CUST941"/>
    <x v="1"/>
    <s v="Books"/>
    <s v="Magazine"/>
    <x v="1"/>
    <n v="4826"/>
    <x v="3"/>
    <s v="0098_Book_Maga"/>
    <s v="Normal"/>
    <s v="Premium"/>
    <s v="magazine"/>
    <n v="0.12"/>
    <n v="5405.12"/>
    <n v="2820.3894999999993"/>
    <n v="155.4"/>
    <n v="5804.42"/>
  </r>
  <r>
    <s v="ORD0103"/>
    <x v="88"/>
    <s v="CUST102"/>
    <x v="3"/>
    <s v="Books"/>
    <s v="Magazine"/>
    <x v="2"/>
    <n v="367"/>
    <x v="1"/>
    <s v="0103_Book_Maga"/>
    <s v="Normal"/>
    <s v="Cheap"/>
    <s v="magazine"/>
    <n v="0.12"/>
    <n v="411.04"/>
    <n v="2820.3894999999993"/>
    <n v="155.4"/>
    <n v="5804.42"/>
  </r>
  <r>
    <s v="ORD0118"/>
    <x v="89"/>
    <s v="CUST822"/>
    <x v="0"/>
    <s v="Books"/>
    <s v="Magazine"/>
    <x v="4"/>
    <n v="2096"/>
    <x v="0"/>
    <s v="0118_Book_Maga"/>
    <s v="Bulk Order"/>
    <s v="Premium"/>
    <s v="magazine"/>
    <n v="0.12"/>
    <n v="2347.52"/>
    <n v="2820.3894999999993"/>
    <n v="155.4"/>
    <n v="5804.42"/>
  </r>
  <r>
    <s v="ORD0123"/>
    <x v="90"/>
    <s v="CUST862"/>
    <x v="3"/>
    <s v="Books"/>
    <s v="Magazine"/>
    <x v="3"/>
    <n v="4157"/>
    <x v="3"/>
    <s v="0123_Book_Maga"/>
    <s v="Normal"/>
    <s v="Premium"/>
    <s v="magazine"/>
    <n v="0.12"/>
    <n v="4655.84"/>
    <n v="2820.3894999999993"/>
    <n v="155.4"/>
    <n v="5804.42"/>
  </r>
  <r>
    <s v="ORD0158"/>
    <x v="91"/>
    <s v="CUST802"/>
    <x v="1"/>
    <s v="Books"/>
    <s v="Magazine"/>
    <x v="1"/>
    <n v="761"/>
    <x v="2"/>
    <s v="0158_Book_Maga"/>
    <s v="Normal"/>
    <s v="Cheap"/>
    <s v="magazine"/>
    <n v="0.12"/>
    <n v="852.31999999999994"/>
    <n v="2820.3894999999993"/>
    <n v="155.4"/>
    <n v="5804.42"/>
  </r>
  <r>
    <s v="ORD0160"/>
    <x v="92"/>
    <s v="CUST711"/>
    <x v="0"/>
    <s v="Books"/>
    <s v="Magazine"/>
    <x v="1"/>
    <n v="1037"/>
    <x v="1"/>
    <s v="0160_Book_Maga"/>
    <s v="Normal"/>
    <s v="Premium"/>
    <s v="magazine"/>
    <n v="0.12"/>
    <n v="1161.44"/>
    <n v="2820.3894999999993"/>
    <n v="155.4"/>
    <n v="5804.42"/>
  </r>
  <r>
    <s v="ORD0170"/>
    <x v="93"/>
    <s v="CUST864"/>
    <x v="2"/>
    <s v="Books"/>
    <s v="Magazine"/>
    <x v="4"/>
    <n v="2892"/>
    <x v="1"/>
    <s v="0170_Book_Maga"/>
    <s v="Bulk Order"/>
    <s v="Premium"/>
    <s v="magazine"/>
    <n v="0.12"/>
    <n v="3239.04"/>
    <n v="2820.3894999999993"/>
    <n v="155.4"/>
    <n v="5804.42"/>
  </r>
  <r>
    <s v="ORD0008"/>
    <x v="94"/>
    <s v="CUST777"/>
    <x v="2"/>
    <s v="Home &amp; Kitchen"/>
    <s v="Mixer"/>
    <x v="3"/>
    <n v="927"/>
    <x v="0"/>
    <s v="0008_Home_Mixe"/>
    <s v="Normal"/>
    <s v="Cheap"/>
    <s v="mixer"/>
    <n v="0.18"/>
    <n v="1093.8599999999999"/>
    <n v="2820.3894999999993"/>
    <n v="155.4"/>
    <n v="5804.42"/>
  </r>
  <r>
    <s v="ORD0035"/>
    <x v="61"/>
    <s v="CUST853"/>
    <x v="1"/>
    <s v="Home &amp; Kitchen"/>
    <s v="Mixer"/>
    <x v="1"/>
    <n v="4885"/>
    <x v="0"/>
    <s v="0035_Home_Mixe"/>
    <s v="Normal"/>
    <s v="Premium"/>
    <s v="mixer"/>
    <n v="0.18"/>
    <n v="5764.3"/>
    <n v="2820.3894999999993"/>
    <n v="155.4"/>
    <n v="5804.42"/>
  </r>
  <r>
    <s v="ORD0095"/>
    <x v="95"/>
    <s v="CUST469"/>
    <x v="2"/>
    <s v="Home &amp; Kitchen"/>
    <s v="Mixer"/>
    <x v="0"/>
    <n v="1136"/>
    <x v="2"/>
    <s v="0095_Home_Mixe"/>
    <s v="Bulk Order"/>
    <s v="Premium"/>
    <s v="mixer"/>
    <n v="0.18"/>
    <n v="1340.48"/>
    <n v="2820.3894999999993"/>
    <n v="155.4"/>
    <n v="5804.42"/>
  </r>
  <r>
    <s v="ORD0109"/>
    <x v="96"/>
    <s v="CUST956"/>
    <x v="1"/>
    <s v="Home &amp; Kitchen"/>
    <s v="Mixer"/>
    <x v="3"/>
    <n v="3954"/>
    <x v="0"/>
    <s v="0109_Home_Mixe"/>
    <s v="Normal"/>
    <s v="Premium"/>
    <s v="mixer"/>
    <n v="0.18"/>
    <n v="4665.72"/>
    <n v="2820.3894999999993"/>
    <n v="155.4"/>
    <n v="5804.42"/>
  </r>
  <r>
    <s v="ORD0136"/>
    <x v="97"/>
    <s v="CUST949"/>
    <x v="3"/>
    <s v="Home &amp; Kitchen"/>
    <s v="Mixer"/>
    <x v="0"/>
    <n v="501"/>
    <x v="0"/>
    <s v="0136_Home_Mixe"/>
    <s v="Bulk Order"/>
    <s v="Cheap"/>
    <s v="mixer"/>
    <n v="0.18"/>
    <n v="591.17999999999995"/>
    <n v="2820.3894999999993"/>
    <n v="155.4"/>
    <n v="5804.42"/>
  </r>
  <r>
    <s v="ORD0156"/>
    <x v="98"/>
    <s v="CUST587"/>
    <x v="3"/>
    <s v="Home &amp; Kitchen"/>
    <s v="Mixer"/>
    <x v="4"/>
    <n v="4227"/>
    <x v="1"/>
    <s v="0156_Home_Mixe"/>
    <s v="Bulk Order"/>
    <s v="Premium"/>
    <s v="mixer"/>
    <n v="0.18"/>
    <n v="4987.8599999999997"/>
    <n v="2820.3894999999993"/>
    <n v="155.4"/>
    <n v="5804.42"/>
  </r>
  <r>
    <s v="ORD0165"/>
    <x v="99"/>
    <s v="CUST714"/>
    <x v="0"/>
    <s v="Home &amp; Kitchen"/>
    <s v="Mixer"/>
    <x v="0"/>
    <n v="4256"/>
    <x v="1"/>
    <s v="0165_Home_Mixe"/>
    <s v="Bulk Order"/>
    <s v="Premium"/>
    <s v="mixer"/>
    <n v="0.18"/>
    <n v="5022.08"/>
    <n v="2820.3894999999993"/>
    <n v="155.4"/>
    <n v="5804.42"/>
  </r>
  <r>
    <s v="ORD0179"/>
    <x v="100"/>
    <s v="CUST755"/>
    <x v="3"/>
    <s v="Home &amp; Kitchen"/>
    <s v="Mixer"/>
    <x v="4"/>
    <n v="270"/>
    <x v="2"/>
    <s v="0179_Home_Mixe"/>
    <s v="Bulk Order"/>
    <s v="Cheap"/>
    <s v="mixer"/>
    <n v="0.18"/>
    <n v="318.60000000000002"/>
    <n v="2820.3894999999993"/>
    <n v="155.4"/>
    <n v="5804.42"/>
  </r>
  <r>
    <s v="ORD0180"/>
    <x v="101"/>
    <s v="CUST920"/>
    <x v="3"/>
    <s v="Home &amp; Kitchen"/>
    <s v="Mixer"/>
    <x v="4"/>
    <n v="967"/>
    <x v="1"/>
    <s v="0180_Home_Mixe"/>
    <s v="Bulk Order"/>
    <s v="Cheap"/>
    <s v="mixer"/>
    <n v="0.18"/>
    <n v="1141.06"/>
    <n v="2820.3894999999993"/>
    <n v="155.4"/>
    <n v="5804.42"/>
  </r>
  <r>
    <s v="ORD0186"/>
    <x v="102"/>
    <s v="CUST746"/>
    <x v="0"/>
    <s v="Home &amp; Kitchen"/>
    <s v="Mixer"/>
    <x v="2"/>
    <n v="4256"/>
    <x v="3"/>
    <s v="0186_Home_Mixe"/>
    <s v="Normal"/>
    <s v="Premium"/>
    <s v="mixer"/>
    <n v="0.18"/>
    <n v="5022.08"/>
    <n v="2820.3894999999993"/>
    <n v="155.4"/>
    <n v="5804.42"/>
  </r>
  <r>
    <s v="ORD0192"/>
    <x v="60"/>
    <s v="CUST795"/>
    <x v="1"/>
    <s v="Home &amp; Kitchen"/>
    <s v="Mixer"/>
    <x v="2"/>
    <n v="874"/>
    <x v="0"/>
    <s v="0192_Home_Mixe"/>
    <s v="Normal"/>
    <s v="Cheap"/>
    <s v="mixer"/>
    <n v="0.18"/>
    <n v="1031.32"/>
    <n v="2820.3894999999993"/>
    <n v="155.4"/>
    <n v="5804.42"/>
  </r>
  <r>
    <s v="ORD0193"/>
    <x v="103"/>
    <s v="CUST358"/>
    <x v="2"/>
    <s v="Home &amp; Kitchen"/>
    <s v="Mixer"/>
    <x v="0"/>
    <n v="1258"/>
    <x v="2"/>
    <s v="0193_Home_Mixe"/>
    <s v="Bulk Order"/>
    <s v="Premium"/>
    <s v="mixer"/>
    <n v="0.18"/>
    <n v="1484.44"/>
    <n v="2820.3894999999993"/>
    <n v="155.4"/>
    <n v="5804.42"/>
  </r>
  <r>
    <s v="ORD0031"/>
    <x v="104"/>
    <s v="CUST995"/>
    <x v="1"/>
    <s v="Books"/>
    <s v="Novel"/>
    <x v="1"/>
    <n v="4528"/>
    <x v="3"/>
    <s v="0031_Book_Nove"/>
    <s v="Normal"/>
    <s v="Premium"/>
    <s v="novel"/>
    <n v="0.12"/>
    <n v="5071.3599999999997"/>
    <n v="2820.3894999999993"/>
    <n v="155.4"/>
    <n v="5804.42"/>
  </r>
  <r>
    <s v="ORD0033"/>
    <x v="105"/>
    <s v="CUST160"/>
    <x v="2"/>
    <s v="Books"/>
    <s v="Novel"/>
    <x v="4"/>
    <n v="2272"/>
    <x v="0"/>
    <s v="0033_Book_Nove"/>
    <s v="Bulk Order"/>
    <s v="Premium"/>
    <s v="novel"/>
    <n v="0.12"/>
    <n v="2544.64"/>
    <n v="2820.3894999999993"/>
    <n v="155.4"/>
    <n v="5804.42"/>
  </r>
  <r>
    <s v="ORD0037"/>
    <x v="96"/>
    <s v="CUST982"/>
    <x v="2"/>
    <s v="Books"/>
    <s v="Novel"/>
    <x v="0"/>
    <n v="2116"/>
    <x v="3"/>
    <s v="0037_Book_Nove"/>
    <s v="Bulk Order"/>
    <s v="Premium"/>
    <s v="novel"/>
    <n v="0.12"/>
    <n v="2369.92"/>
    <n v="2820.3894999999993"/>
    <n v="155.4"/>
    <n v="5804.42"/>
  </r>
  <r>
    <s v="ORD0050"/>
    <x v="50"/>
    <s v="CUST919"/>
    <x v="2"/>
    <s v="Books"/>
    <s v="Novel"/>
    <x v="3"/>
    <n v="2821"/>
    <x v="0"/>
    <s v="0050_Book_Nove"/>
    <s v="Normal"/>
    <s v="Premium"/>
    <s v="novel"/>
    <n v="0.12"/>
    <n v="3159.52"/>
    <n v="2820.3894999999993"/>
    <n v="155.4"/>
    <n v="5804.42"/>
  </r>
  <r>
    <s v="ORD0071"/>
    <x v="106"/>
    <s v="CUST438"/>
    <x v="3"/>
    <s v="Books"/>
    <s v="Novel"/>
    <x v="3"/>
    <n v="3541"/>
    <x v="0"/>
    <s v="0071_Book_Nove"/>
    <s v="Normal"/>
    <s v="Premium"/>
    <s v="novel"/>
    <n v="0.12"/>
    <n v="3965.92"/>
    <n v="2820.3894999999993"/>
    <n v="155.4"/>
    <n v="5804.42"/>
  </r>
  <r>
    <s v="ORD0075"/>
    <x v="45"/>
    <s v="CUST737"/>
    <x v="1"/>
    <s v="Books"/>
    <s v="Novel"/>
    <x v="1"/>
    <n v="3611"/>
    <x v="1"/>
    <s v="0075_Book_Nove"/>
    <s v="Normal"/>
    <s v="Premium"/>
    <s v="novel"/>
    <n v="0.12"/>
    <n v="4044.32"/>
    <n v="2820.3894999999993"/>
    <n v="155.4"/>
    <n v="5804.42"/>
  </r>
  <r>
    <s v="ORD0084"/>
    <x v="107"/>
    <s v="CUST969"/>
    <x v="3"/>
    <s v="Books"/>
    <s v="Novel"/>
    <x v="4"/>
    <n v="3067"/>
    <x v="0"/>
    <s v="0084_Book_Nove"/>
    <s v="Bulk Order"/>
    <s v="Premium"/>
    <s v="novel"/>
    <n v="0.12"/>
    <n v="3435.04"/>
    <n v="2820.3894999999993"/>
    <n v="155.4"/>
    <n v="5804.42"/>
  </r>
  <r>
    <s v="ORD0104"/>
    <x v="99"/>
    <s v="CUST823"/>
    <x v="0"/>
    <s v="Books"/>
    <s v="Novel"/>
    <x v="3"/>
    <n v="2267"/>
    <x v="1"/>
    <s v="0104_Book_Nove"/>
    <s v="Normal"/>
    <s v="Premium"/>
    <s v="novel"/>
    <n v="0.12"/>
    <n v="2539.04"/>
    <n v="2820.3894999999993"/>
    <n v="155.4"/>
    <n v="5804.42"/>
  </r>
  <r>
    <s v="ORD0110"/>
    <x v="64"/>
    <s v="CUST285"/>
    <x v="3"/>
    <s v="Books"/>
    <s v="Novel"/>
    <x v="4"/>
    <n v="2950"/>
    <x v="0"/>
    <s v="0110_Book_Nove"/>
    <s v="Bulk Order"/>
    <s v="Premium"/>
    <s v="novel"/>
    <n v="0.12"/>
    <n v="3304"/>
    <n v="2820.3894999999993"/>
    <n v="155.4"/>
    <n v="5804.42"/>
  </r>
  <r>
    <s v="ORD0112"/>
    <x v="37"/>
    <s v="CUST510"/>
    <x v="1"/>
    <s v="Books"/>
    <s v="Novel"/>
    <x v="2"/>
    <n v="2167"/>
    <x v="2"/>
    <s v="0112_Book_Nove"/>
    <s v="Normal"/>
    <s v="Premium"/>
    <s v="novel"/>
    <n v="0.12"/>
    <n v="2427.04"/>
    <n v="2820.3894999999993"/>
    <n v="155.4"/>
    <n v="5804.42"/>
  </r>
  <r>
    <s v="ORD0117"/>
    <x v="108"/>
    <s v="CUST330"/>
    <x v="1"/>
    <s v="Books"/>
    <s v="Novel"/>
    <x v="3"/>
    <n v="4182"/>
    <x v="2"/>
    <s v="0117_Book_Nove"/>
    <s v="Normal"/>
    <s v="Premium"/>
    <s v="novel"/>
    <n v="0.12"/>
    <n v="4683.84"/>
    <n v="2820.3894999999993"/>
    <n v="155.4"/>
    <n v="5804.42"/>
  </r>
  <r>
    <s v="ORD0146"/>
    <x v="94"/>
    <s v="CUST138"/>
    <x v="0"/>
    <s v="Books"/>
    <s v="Novel"/>
    <x v="1"/>
    <n v="2023"/>
    <x v="1"/>
    <s v="0146_Book_Nove"/>
    <s v="Normal"/>
    <s v="Premium"/>
    <s v="novel"/>
    <n v="0.12"/>
    <n v="2265.7600000000002"/>
    <n v="2820.3894999999993"/>
    <n v="155.4"/>
    <n v="5804.42"/>
  </r>
  <r>
    <s v="ORD0157"/>
    <x v="109"/>
    <s v="CUST144"/>
    <x v="0"/>
    <s v="Books"/>
    <s v="Novel"/>
    <x v="1"/>
    <n v="4023"/>
    <x v="0"/>
    <s v="0157_Book_Nove"/>
    <s v="Normal"/>
    <s v="Premium"/>
    <s v="novel"/>
    <n v="0.12"/>
    <n v="4505.76"/>
    <n v="2820.3894999999993"/>
    <n v="155.4"/>
    <n v="5804.42"/>
  </r>
  <r>
    <s v="ORD0199"/>
    <x v="110"/>
    <s v="CUST889"/>
    <x v="2"/>
    <s v="Books"/>
    <s v="Novel"/>
    <x v="4"/>
    <n v="3084"/>
    <x v="1"/>
    <s v="0199_Book_Nove"/>
    <s v="Bulk Order"/>
    <s v="Premium"/>
    <s v="novel"/>
    <n v="0.12"/>
    <n v="3454.08"/>
    <n v="2820.3894999999993"/>
    <n v="155.4"/>
    <n v="5804.42"/>
  </r>
  <r>
    <s v="ORD0002"/>
    <x v="111"/>
    <s v="CUST858"/>
    <x v="1"/>
    <s v="Sports"/>
    <s v="Shoes"/>
    <x v="1"/>
    <n v="344"/>
    <x v="3"/>
    <s v="0002_Spor_Shoe"/>
    <s v="Normal"/>
    <s v="Cheap"/>
    <s v="shoes"/>
    <n v="0.05"/>
    <n v="361.2"/>
    <n v="2820.3894999999993"/>
    <n v="155.4"/>
    <n v="5804.42"/>
  </r>
  <r>
    <s v="ORD0014"/>
    <x v="46"/>
    <s v="CUST862"/>
    <x v="0"/>
    <s v="Sports"/>
    <s v="Shoes"/>
    <x v="0"/>
    <n v="3371"/>
    <x v="2"/>
    <s v="0014_Spor_Shoe"/>
    <s v="Bulk Order"/>
    <s v="Premium"/>
    <s v="shoes"/>
    <n v="0.12"/>
    <n v="3775.52"/>
    <n v="2820.3894999999993"/>
    <n v="155.4"/>
    <n v="5804.42"/>
  </r>
  <r>
    <s v="ORD0027"/>
    <x v="112"/>
    <s v="CUST690"/>
    <x v="3"/>
    <s v="Clothing"/>
    <s v="Shoes"/>
    <x v="4"/>
    <n v="1659"/>
    <x v="3"/>
    <s v="0027_Clot_Shoe"/>
    <s v="Bulk Order"/>
    <s v="Premium"/>
    <s v="shoes"/>
    <n v="0.12"/>
    <n v="1858.08"/>
    <n v="2820.3894999999993"/>
    <n v="155.4"/>
    <n v="5804.42"/>
  </r>
  <r>
    <s v="ORD0030"/>
    <x v="39"/>
    <s v="CUST294"/>
    <x v="3"/>
    <s v="Clothing"/>
    <s v="Shoes"/>
    <x v="3"/>
    <n v="2381"/>
    <x v="0"/>
    <s v="0030_Clot_Shoe"/>
    <s v="Normal"/>
    <s v="Premium"/>
    <s v="shoes"/>
    <n v="0.12"/>
    <n v="2666.72"/>
    <n v="2820.3894999999993"/>
    <n v="155.4"/>
    <n v="5804.42"/>
  </r>
  <r>
    <s v="ORD0032"/>
    <x v="108"/>
    <s v="CUST871"/>
    <x v="2"/>
    <s v="Clothing"/>
    <s v="Shoes"/>
    <x v="4"/>
    <n v="4043"/>
    <x v="1"/>
    <s v="0032_Clot_Shoe"/>
    <s v="Bulk Order"/>
    <s v="Premium"/>
    <s v="shoes"/>
    <n v="0.12"/>
    <n v="4528.16"/>
    <n v="2820.3894999999993"/>
    <n v="155.4"/>
    <n v="5804.42"/>
  </r>
  <r>
    <s v="ORD0044"/>
    <x v="113"/>
    <s v="CUST803"/>
    <x v="0"/>
    <s v="Sports"/>
    <s v="Shoes"/>
    <x v="2"/>
    <n v="516"/>
    <x v="3"/>
    <s v="0044_Spor_Shoe"/>
    <s v="Normal"/>
    <s v="Cheap"/>
    <s v="shoes"/>
    <n v="0.05"/>
    <n v="541.79999999999995"/>
    <n v="2820.3894999999993"/>
    <n v="155.4"/>
    <n v="5804.42"/>
  </r>
  <r>
    <s v="ORD0046"/>
    <x v="114"/>
    <s v="CUST859"/>
    <x v="3"/>
    <s v="Sports"/>
    <s v="Shoes"/>
    <x v="0"/>
    <n v="179"/>
    <x v="3"/>
    <s v="0046_Spor_Shoe"/>
    <s v="Bulk Order"/>
    <s v="Cheap"/>
    <s v="shoes"/>
    <n v="0.05"/>
    <n v="187.95"/>
    <n v="2820.3894999999993"/>
    <n v="155.4"/>
    <n v="5804.42"/>
  </r>
  <r>
    <s v="ORD0059"/>
    <x v="115"/>
    <s v="CUST402"/>
    <x v="2"/>
    <s v="Clothing"/>
    <s v="Shoes"/>
    <x v="4"/>
    <n v="1525"/>
    <x v="2"/>
    <s v="0059_Clot_Shoe"/>
    <s v="Bulk Order"/>
    <s v="Premium"/>
    <s v="shoes"/>
    <n v="0.12"/>
    <n v="1708"/>
    <n v="2820.3894999999993"/>
    <n v="155.4"/>
    <n v="5804.42"/>
  </r>
  <r>
    <s v="ORD0061"/>
    <x v="6"/>
    <s v="CUST552"/>
    <x v="3"/>
    <s v="Clothing"/>
    <s v="Shoes"/>
    <x v="3"/>
    <n v="794"/>
    <x v="2"/>
    <s v="0061_Clot_Shoe"/>
    <s v="Normal"/>
    <s v="Cheap"/>
    <s v="shoes"/>
    <n v="0.05"/>
    <n v="833.7"/>
    <n v="2820.3894999999993"/>
    <n v="155.4"/>
    <n v="5804.42"/>
  </r>
  <r>
    <s v="ORD0063"/>
    <x v="116"/>
    <s v="CUST125"/>
    <x v="1"/>
    <s v="Clothing"/>
    <s v="Shoes"/>
    <x v="0"/>
    <n v="696"/>
    <x v="0"/>
    <s v="0063_Clot_Shoe"/>
    <s v="Bulk Order"/>
    <s v="Cheap"/>
    <s v="shoes"/>
    <n v="0.05"/>
    <n v="730.8"/>
    <n v="2820.3894999999993"/>
    <n v="155.4"/>
    <n v="5804.42"/>
  </r>
  <r>
    <s v="ORD0067"/>
    <x v="102"/>
    <s v="CUST727"/>
    <x v="3"/>
    <s v="Sports"/>
    <s v="Shoes"/>
    <x v="3"/>
    <n v="3988"/>
    <x v="0"/>
    <s v="0067_Spor_Shoe"/>
    <s v="Normal"/>
    <s v="Premium"/>
    <s v="shoes"/>
    <n v="0.12"/>
    <n v="4466.5600000000004"/>
    <n v="2820.3894999999993"/>
    <n v="155.4"/>
    <n v="5804.42"/>
  </r>
  <r>
    <s v="ORD0072"/>
    <x v="117"/>
    <s v="CUST812"/>
    <x v="1"/>
    <s v="Sports"/>
    <s v="Shoes"/>
    <x v="4"/>
    <n v="148"/>
    <x v="2"/>
    <s v="0072_Spor_Shoe"/>
    <s v="Bulk Order"/>
    <s v="Cheap"/>
    <s v="shoes"/>
    <n v="0.05"/>
    <n v="155.4"/>
    <n v="2820.3894999999993"/>
    <n v="155.4"/>
    <n v="5804.42"/>
  </r>
  <r>
    <s v="ORD0087"/>
    <x v="118"/>
    <s v="CUST868"/>
    <x v="3"/>
    <s v="Sports"/>
    <s v="Shoes"/>
    <x v="2"/>
    <n v="335"/>
    <x v="0"/>
    <s v="0087_Spor_Shoe"/>
    <s v="Normal"/>
    <s v="Cheap"/>
    <s v="shoes"/>
    <n v="0.05"/>
    <n v="351.75"/>
    <n v="2820.3894999999993"/>
    <n v="155.4"/>
    <n v="5804.42"/>
  </r>
  <r>
    <s v="ORD0091"/>
    <x v="119"/>
    <s v="CUST195"/>
    <x v="0"/>
    <s v="Clothing"/>
    <s v="Shoes"/>
    <x v="3"/>
    <n v="2608"/>
    <x v="2"/>
    <s v="0091_Clot_Shoe"/>
    <s v="Normal"/>
    <s v="Premium"/>
    <s v="shoes"/>
    <n v="0.12"/>
    <n v="2920.96"/>
    <n v="2820.3894999999993"/>
    <n v="155.4"/>
    <n v="5804.42"/>
  </r>
  <r>
    <s v="ORD0096"/>
    <x v="94"/>
    <s v="CUST155"/>
    <x v="0"/>
    <s v="Clothing"/>
    <s v="Shoes"/>
    <x v="1"/>
    <n v="200"/>
    <x v="2"/>
    <s v="0096_Clot_Shoe"/>
    <s v="Normal"/>
    <s v="Cheap"/>
    <s v="shoes"/>
    <n v="0.05"/>
    <n v="210"/>
    <n v="2820.3894999999993"/>
    <n v="155.4"/>
    <n v="5804.42"/>
  </r>
  <r>
    <s v="ORD0100"/>
    <x v="120"/>
    <s v="CUST710"/>
    <x v="2"/>
    <s v="Sports"/>
    <s v="Shoes"/>
    <x v="4"/>
    <n v="3726"/>
    <x v="2"/>
    <s v="0100_Spor_Shoe"/>
    <s v="Bulk Order"/>
    <s v="Premium"/>
    <s v="shoes"/>
    <n v="0.12"/>
    <n v="4173.12"/>
    <n v="2820.3894999999993"/>
    <n v="155.4"/>
    <n v="5804.42"/>
  </r>
  <r>
    <s v="ORD0114"/>
    <x v="121"/>
    <s v="CUST292"/>
    <x v="0"/>
    <s v="Sports"/>
    <s v="Shoes"/>
    <x v="4"/>
    <n v="522"/>
    <x v="1"/>
    <s v="0114_Spor_Shoe"/>
    <s v="Bulk Order"/>
    <s v="Cheap"/>
    <s v="shoes"/>
    <n v="0.05"/>
    <n v="548.1"/>
    <n v="2820.3894999999993"/>
    <n v="155.4"/>
    <n v="5804.42"/>
  </r>
  <r>
    <s v="ORD0122"/>
    <x v="122"/>
    <s v="CUST429"/>
    <x v="2"/>
    <s v="Clothing"/>
    <s v="Shoes"/>
    <x v="3"/>
    <n v="3465"/>
    <x v="3"/>
    <s v="0122_Clot_Shoe"/>
    <s v="Normal"/>
    <s v="Premium"/>
    <s v="shoes"/>
    <n v="0.12"/>
    <n v="3880.8"/>
    <n v="2820.3894999999993"/>
    <n v="155.4"/>
    <n v="5804.42"/>
  </r>
  <r>
    <s v="ORD0131"/>
    <x v="101"/>
    <s v="CUST279"/>
    <x v="1"/>
    <s v="Sports"/>
    <s v="Shoes"/>
    <x v="0"/>
    <n v="2072"/>
    <x v="0"/>
    <s v="0131_Spor_Shoe"/>
    <s v="Bulk Order"/>
    <s v="Premium"/>
    <s v="shoes"/>
    <n v="0.12"/>
    <n v="2320.64"/>
    <n v="2820.3894999999993"/>
    <n v="155.4"/>
    <n v="5804.42"/>
  </r>
  <r>
    <s v="ORD0144"/>
    <x v="123"/>
    <s v="CUST480"/>
    <x v="1"/>
    <s v="Clothing"/>
    <s v="Shoes"/>
    <x v="1"/>
    <n v="4699"/>
    <x v="2"/>
    <s v="0144_Clot_Shoe"/>
    <s v="Normal"/>
    <s v="Premium"/>
    <s v="shoes"/>
    <n v="0.12"/>
    <n v="5262.88"/>
    <n v="2820.3894999999993"/>
    <n v="155.4"/>
    <n v="5804.42"/>
  </r>
  <r>
    <s v="ORD0147"/>
    <x v="124"/>
    <s v="CUST564"/>
    <x v="0"/>
    <s v="Sports"/>
    <s v="Shoes"/>
    <x v="0"/>
    <n v="1365"/>
    <x v="0"/>
    <s v="0147_Spor_Shoe"/>
    <s v="Bulk Order"/>
    <s v="Premium"/>
    <s v="shoes"/>
    <n v="0.12"/>
    <n v="1528.8"/>
    <n v="2820.3894999999993"/>
    <n v="155.4"/>
    <n v="5804.42"/>
  </r>
  <r>
    <s v="ORD0148"/>
    <x v="3"/>
    <s v="CUST201"/>
    <x v="3"/>
    <s v="Sports"/>
    <s v="Shoes"/>
    <x v="2"/>
    <n v="368"/>
    <x v="2"/>
    <s v="0148_Spor_Shoe"/>
    <s v="Normal"/>
    <s v="Cheap"/>
    <s v="shoes"/>
    <n v="0.05"/>
    <n v="386.4"/>
    <n v="2820.3894999999993"/>
    <n v="155.4"/>
    <n v="5804.42"/>
  </r>
  <r>
    <s v="ORD0169"/>
    <x v="125"/>
    <s v="CUST106"/>
    <x v="2"/>
    <s v="Clothing"/>
    <s v="Shoes"/>
    <x v="1"/>
    <n v="1262"/>
    <x v="3"/>
    <s v="0169_Clot_Shoe"/>
    <s v="Normal"/>
    <s v="Premium"/>
    <s v="shoes"/>
    <n v="0.12"/>
    <n v="1413.44"/>
    <n v="2820.3894999999993"/>
    <n v="155.4"/>
    <n v="5804.42"/>
  </r>
  <r>
    <s v="ORD0188"/>
    <x v="126"/>
    <s v="CUST984"/>
    <x v="1"/>
    <s v="Sports"/>
    <s v="Shoes"/>
    <x v="4"/>
    <n v="4854"/>
    <x v="3"/>
    <s v="0188_Spor_Shoe"/>
    <s v="Bulk Order"/>
    <s v="Premium"/>
    <s v="shoes"/>
    <n v="0.12"/>
    <n v="5436.48"/>
    <n v="2820.3894999999993"/>
    <n v="155.4"/>
    <n v="5804.42"/>
  </r>
  <r>
    <s v="ORD0198"/>
    <x v="127"/>
    <s v="CUST444"/>
    <x v="2"/>
    <s v="Sports"/>
    <s v="Shoes"/>
    <x v="3"/>
    <n v="1429"/>
    <x v="1"/>
    <s v="0198_Spor_Shoe"/>
    <s v="Normal"/>
    <s v="Premium"/>
    <s v="shoes"/>
    <n v="0.12"/>
    <n v="1600.48"/>
    <n v="2820.3894999999993"/>
    <n v="155.4"/>
    <n v="5804.42"/>
  </r>
  <r>
    <s v="ORD0004"/>
    <x v="128"/>
    <s v="CUST703"/>
    <x v="0"/>
    <s v="Electronics"/>
    <s v="Smartphone"/>
    <x v="4"/>
    <n v="2887"/>
    <x v="2"/>
    <s v="0004_Elec_Smar"/>
    <s v="Bulk Order"/>
    <s v="Premium"/>
    <s v="smartphone"/>
    <n v="0.18"/>
    <n v="3406.66"/>
    <n v="2820.3894999999993"/>
    <n v="155.4"/>
    <n v="5804.42"/>
  </r>
  <r>
    <s v="ORD0040"/>
    <x v="129"/>
    <s v="CUST569"/>
    <x v="1"/>
    <s v="Electronics"/>
    <s v="Smartphone"/>
    <x v="0"/>
    <n v="2272"/>
    <x v="1"/>
    <s v="0040_Elec_Smar"/>
    <s v="Bulk Order"/>
    <s v="Premium"/>
    <s v="smartphone"/>
    <n v="0.18"/>
    <n v="2680.96"/>
    <n v="2820.3894999999993"/>
    <n v="155.4"/>
    <n v="5804.42"/>
  </r>
  <r>
    <s v="ORD0062"/>
    <x v="130"/>
    <s v="CUST779"/>
    <x v="0"/>
    <s v="Electronics"/>
    <s v="Smartphone"/>
    <x v="2"/>
    <n v="1940"/>
    <x v="1"/>
    <s v="0062_Elec_Smar"/>
    <s v="Normal"/>
    <s v="Premium"/>
    <s v="smartphone"/>
    <n v="0.18"/>
    <n v="2289.1999999999998"/>
    <n v="2820.3894999999993"/>
    <n v="155.4"/>
    <n v="5804.42"/>
  </r>
  <r>
    <s v="ORD0082"/>
    <x v="131"/>
    <s v="CUST832"/>
    <x v="2"/>
    <s v="Electronics"/>
    <s v="Smartphone"/>
    <x v="1"/>
    <n v="2570"/>
    <x v="3"/>
    <s v="0082_Elec_Smar"/>
    <s v="Normal"/>
    <s v="Premium"/>
    <s v="smartphone"/>
    <n v="0.18"/>
    <n v="3032.6"/>
    <n v="2820.3894999999993"/>
    <n v="155.4"/>
    <n v="5804.42"/>
  </r>
  <r>
    <s v="ORD0093"/>
    <x v="132"/>
    <s v="CUST357"/>
    <x v="2"/>
    <s v="Electronics"/>
    <s v="Smartphone"/>
    <x v="2"/>
    <n v="1079"/>
    <x v="1"/>
    <s v="0093_Elec_Smar"/>
    <s v="Normal"/>
    <s v="Premium"/>
    <s v="smartphone"/>
    <n v="0.18"/>
    <n v="1273.22"/>
    <n v="2820.3894999999993"/>
    <n v="155.4"/>
    <n v="5804.42"/>
  </r>
  <r>
    <s v="ORD0099"/>
    <x v="133"/>
    <s v="CUST252"/>
    <x v="0"/>
    <s v="Electronics"/>
    <s v="Smartphone"/>
    <x v="1"/>
    <n v="4671"/>
    <x v="0"/>
    <s v="0099_Elec_Smar"/>
    <s v="Normal"/>
    <s v="Premium"/>
    <s v="smartphone"/>
    <n v="0.18"/>
    <n v="5511.78"/>
    <n v="2820.3894999999993"/>
    <n v="155.4"/>
    <n v="5804.42"/>
  </r>
  <r>
    <s v="ORD0102"/>
    <x v="53"/>
    <s v="CUST316"/>
    <x v="0"/>
    <s v="Electronics"/>
    <s v="Smartphone"/>
    <x v="3"/>
    <n v="1523"/>
    <x v="3"/>
    <s v="0102_Elec_Smar"/>
    <s v="Normal"/>
    <s v="Premium"/>
    <s v="smartphone"/>
    <n v="0.18"/>
    <n v="1797.1399999999999"/>
    <n v="2820.3894999999993"/>
    <n v="155.4"/>
    <n v="5804.42"/>
  </r>
  <r>
    <s v="ORD0155"/>
    <x v="119"/>
    <s v="CUST278"/>
    <x v="0"/>
    <s v="Electronics"/>
    <s v="Smartphone"/>
    <x v="4"/>
    <n v="4409"/>
    <x v="3"/>
    <s v="0155_Elec_Smar"/>
    <s v="Bulk Order"/>
    <s v="Premium"/>
    <s v="smartphone"/>
    <n v="0.18"/>
    <n v="5202.62"/>
    <n v="2820.3894999999993"/>
    <n v="155.4"/>
    <n v="5804.42"/>
  </r>
  <r>
    <s v="ORD0168"/>
    <x v="72"/>
    <s v="CUST773"/>
    <x v="0"/>
    <s v="Electronics"/>
    <s v="Smartphone"/>
    <x v="2"/>
    <n v="2631"/>
    <x v="2"/>
    <s v="0168_Elec_Smar"/>
    <s v="Normal"/>
    <s v="Premium"/>
    <s v="smartphone"/>
    <n v="0.18"/>
    <n v="3104.58"/>
    <n v="2820.3894999999993"/>
    <n v="155.4"/>
    <n v="5804.42"/>
  </r>
  <r>
    <s v="ORD0184"/>
    <x v="134"/>
    <s v="CUST716"/>
    <x v="2"/>
    <s v="Electronics"/>
    <s v="Smartphone"/>
    <x v="4"/>
    <n v="3900"/>
    <x v="0"/>
    <s v="0184_Elec_Smar"/>
    <s v="Bulk Order"/>
    <s v="Premium"/>
    <s v="smartphone"/>
    <n v="0.18"/>
    <n v="4602"/>
    <n v="2820.3894999999993"/>
    <n v="155.4"/>
    <n v="5804.42"/>
  </r>
  <r>
    <s v="ORD0190"/>
    <x v="23"/>
    <s v="CUST205"/>
    <x v="0"/>
    <s v="Electronics"/>
    <s v="Smartphone"/>
    <x v="1"/>
    <n v="2129"/>
    <x v="0"/>
    <s v="0190_Elec_Smar"/>
    <s v="Normal"/>
    <s v="Premium"/>
    <s v="smartphone"/>
    <n v="0.18"/>
    <n v="2512.2199999999998"/>
    <n v="2820.3894999999993"/>
    <n v="155.4"/>
    <n v="5804.42"/>
  </r>
  <r>
    <s v="ORD0007"/>
    <x v="135"/>
    <s v="CUST665"/>
    <x v="0"/>
    <s v="Sports"/>
    <s v="Tennis Racket"/>
    <x v="0"/>
    <n v="1675"/>
    <x v="3"/>
    <s v="0007_Spor_Tenn"/>
    <s v="Bulk Order"/>
    <s v="Premium"/>
    <s v="tennis racket"/>
    <n v="0.18"/>
    <n v="1976.5"/>
    <n v="2820.3894999999993"/>
    <n v="155.4"/>
    <n v="5804.42"/>
  </r>
  <r>
    <s v="ORD0038"/>
    <x v="136"/>
    <s v="CUST183"/>
    <x v="3"/>
    <s v="Sports"/>
    <s v="Tennis Racket"/>
    <x v="2"/>
    <n v="1773"/>
    <x v="2"/>
    <s v="0038_Spor_Tenn"/>
    <s v="Normal"/>
    <s v="Premium"/>
    <s v="tennis racket"/>
    <n v="0.18"/>
    <n v="2092.14"/>
    <n v="2820.3894999999993"/>
    <n v="155.4"/>
    <n v="5804.42"/>
  </r>
  <r>
    <s v="ORD0042"/>
    <x v="137"/>
    <s v="CUST926"/>
    <x v="1"/>
    <s v="Sports"/>
    <s v="Tennis Racket"/>
    <x v="1"/>
    <n v="1200"/>
    <x v="2"/>
    <s v="0042_Spor_Tenn"/>
    <s v="Normal"/>
    <s v="Premium"/>
    <s v="tennis racket"/>
    <n v="0.18"/>
    <n v="1416"/>
    <n v="2820.3894999999993"/>
    <n v="155.4"/>
    <n v="5804.42"/>
  </r>
  <r>
    <s v="ORD0054"/>
    <x v="125"/>
    <s v="CUST756"/>
    <x v="3"/>
    <s v="Sports"/>
    <s v="Tennis Racket"/>
    <x v="1"/>
    <n v="1044"/>
    <x v="2"/>
    <s v="0054_Spor_Tenn"/>
    <s v="Normal"/>
    <s v="Premium"/>
    <s v="tennis racket"/>
    <n v="0.18"/>
    <n v="1231.92"/>
    <n v="2820.3894999999993"/>
    <n v="155.4"/>
    <n v="5804.42"/>
  </r>
  <r>
    <s v="ORD0106"/>
    <x v="138"/>
    <s v="CUST911"/>
    <x v="0"/>
    <s v="Sports"/>
    <s v="Tennis Racket"/>
    <x v="4"/>
    <n v="1118"/>
    <x v="0"/>
    <s v="0106_Spor_Tenn"/>
    <s v="Bulk Order"/>
    <s v="Premium"/>
    <s v="tennis racket"/>
    <n v="0.18"/>
    <n v="1319.24"/>
    <n v="2820.3894999999993"/>
    <n v="155.4"/>
    <n v="5804.42"/>
  </r>
  <r>
    <s v="ORD0108"/>
    <x v="139"/>
    <s v="CUST852"/>
    <x v="0"/>
    <s v="Sports"/>
    <s v="Tennis Racket"/>
    <x v="1"/>
    <n v="848"/>
    <x v="1"/>
    <s v="0108_Spor_Tenn"/>
    <s v="Normal"/>
    <s v="Cheap"/>
    <s v="tennis racket"/>
    <n v="0.18"/>
    <n v="1000.64"/>
    <n v="2820.3894999999993"/>
    <n v="155.4"/>
    <n v="5804.42"/>
  </r>
  <r>
    <s v="ORD0135"/>
    <x v="140"/>
    <s v="CUST342"/>
    <x v="3"/>
    <s v="Sports"/>
    <s v="Tennis Racket"/>
    <x v="0"/>
    <n v="2523"/>
    <x v="2"/>
    <s v="0135_Spor_Tenn"/>
    <s v="Bulk Order"/>
    <s v="Premium"/>
    <s v="tennis racket"/>
    <n v="0.18"/>
    <n v="2977.14"/>
    <n v="2820.3894999999993"/>
    <n v="155.4"/>
    <n v="5804.42"/>
  </r>
  <r>
    <s v="ORD0137"/>
    <x v="74"/>
    <s v="CUST894"/>
    <x v="2"/>
    <s v="Sports"/>
    <s v="Tennis Racket"/>
    <x v="3"/>
    <n v="1657"/>
    <x v="2"/>
    <s v="0137_Spor_Tenn"/>
    <s v="Normal"/>
    <s v="Premium"/>
    <s v="tennis racket"/>
    <n v="0.18"/>
    <n v="1955.26"/>
    <n v="2820.3894999999993"/>
    <n v="155.4"/>
    <n v="5804.42"/>
  </r>
  <r>
    <s v="ORD0140"/>
    <x v="141"/>
    <s v="CUST235"/>
    <x v="0"/>
    <s v="Sports"/>
    <s v="Tennis Racket"/>
    <x v="3"/>
    <n v="2205"/>
    <x v="0"/>
    <s v="0140_Spor_Tenn"/>
    <s v="Normal"/>
    <s v="Premium"/>
    <s v="tennis racket"/>
    <n v="0.18"/>
    <n v="2601.9"/>
    <n v="2820.3894999999993"/>
    <n v="155.4"/>
    <n v="5804.42"/>
  </r>
  <r>
    <s v="ORD0142"/>
    <x v="111"/>
    <s v="CUST841"/>
    <x v="3"/>
    <s v="Sports"/>
    <s v="Tennis Racket"/>
    <x v="1"/>
    <n v="3332"/>
    <x v="3"/>
    <s v="0142_Spor_Tenn"/>
    <s v="Normal"/>
    <s v="Premium"/>
    <s v="tennis racket"/>
    <n v="0.18"/>
    <n v="3931.76"/>
    <n v="2820.3894999999993"/>
    <n v="155.4"/>
    <n v="5804.42"/>
  </r>
  <r>
    <s v="ORD0174"/>
    <x v="103"/>
    <s v="CUST794"/>
    <x v="3"/>
    <s v="Sports"/>
    <s v="Tennis Racket"/>
    <x v="1"/>
    <n v="1906"/>
    <x v="0"/>
    <s v="0174_Spor_Tenn"/>
    <s v="Normal"/>
    <s v="Premium"/>
    <s v="tennis racket"/>
    <n v="0.18"/>
    <n v="2249.08"/>
    <n v="2820.3894999999993"/>
    <n v="155.4"/>
    <n v="5804.42"/>
  </r>
  <r>
    <s v="ORD0177"/>
    <x v="142"/>
    <s v="CUST645"/>
    <x v="2"/>
    <s v="Sports"/>
    <s v="Tennis Racket"/>
    <x v="1"/>
    <n v="3352"/>
    <x v="3"/>
    <s v="0177_Spor_Tenn"/>
    <s v="Normal"/>
    <s v="Premium"/>
    <s v="tennis racket"/>
    <n v="0.18"/>
    <n v="3955.36"/>
    <n v="2820.3894999999993"/>
    <n v="155.4"/>
    <n v="5804.42"/>
  </r>
  <r>
    <s v="ORD0056"/>
    <x v="143"/>
    <s v="CUST546"/>
    <x v="1"/>
    <s v="Books"/>
    <s v="Textbook"/>
    <x v="2"/>
    <n v="463"/>
    <x v="0"/>
    <s v="0056_Book_Text"/>
    <s v="Normal"/>
    <s v="Cheap"/>
    <s v="textbook"/>
    <n v="0.12"/>
    <n v="518.55999999999995"/>
    <n v="2820.3894999999993"/>
    <n v="155.4"/>
    <n v="5804.42"/>
  </r>
  <r>
    <s v="ORD0070"/>
    <x v="144"/>
    <s v="CUST254"/>
    <x v="2"/>
    <s v="Books"/>
    <s v="Textbook"/>
    <x v="3"/>
    <n v="626"/>
    <x v="0"/>
    <s v="0070_Book_Text"/>
    <s v="Normal"/>
    <s v="Cheap"/>
    <s v="textbook"/>
    <n v="0.12"/>
    <n v="701.12"/>
    <n v="2820.3894999999993"/>
    <n v="155.4"/>
    <n v="5804.42"/>
  </r>
  <r>
    <s v="ORD0073"/>
    <x v="145"/>
    <s v="CUST871"/>
    <x v="3"/>
    <s v="Books"/>
    <s v="Textbook"/>
    <x v="4"/>
    <n v="1897"/>
    <x v="2"/>
    <s v="0073_Book_Text"/>
    <s v="Bulk Order"/>
    <s v="Premium"/>
    <s v="textbook"/>
    <n v="0.12"/>
    <n v="2124.64"/>
    <n v="2820.3894999999993"/>
    <n v="155.4"/>
    <n v="5804.42"/>
  </r>
  <r>
    <s v="ORD0090"/>
    <x v="146"/>
    <s v="CUST837"/>
    <x v="3"/>
    <s v="Books"/>
    <s v="Textbook"/>
    <x v="4"/>
    <n v="4120"/>
    <x v="0"/>
    <s v="0090_Book_Text"/>
    <s v="Bulk Order"/>
    <s v="Premium"/>
    <s v="textbook"/>
    <n v="0.12"/>
    <n v="4614.3999999999996"/>
    <n v="2820.3894999999993"/>
    <n v="155.4"/>
    <n v="5804.42"/>
  </r>
  <r>
    <s v="ORD0125"/>
    <x v="147"/>
    <s v="CUST839"/>
    <x v="2"/>
    <s v="Books"/>
    <s v="Textbook"/>
    <x v="1"/>
    <n v="3946"/>
    <x v="2"/>
    <s v="0125_Book_Text"/>
    <s v="Normal"/>
    <s v="Premium"/>
    <s v="textbook"/>
    <n v="0.12"/>
    <n v="4419.5200000000004"/>
    <n v="2820.3894999999993"/>
    <n v="155.4"/>
    <n v="5804.42"/>
  </r>
  <r>
    <s v="ORD0200"/>
    <x v="83"/>
    <s v="CUST725"/>
    <x v="0"/>
    <s v="Books"/>
    <s v="Textbook"/>
    <x v="0"/>
    <n v="2059"/>
    <x v="2"/>
    <s v="0200_Book_Text"/>
    <s v="Bulk Order"/>
    <s v="Premium"/>
    <s v="textbook"/>
    <n v="0.12"/>
    <n v="2306.08"/>
    <n v="2820.3894999999993"/>
    <n v="155.4"/>
    <n v="5804.42"/>
  </r>
  <r>
    <s v="ORD0001"/>
    <x v="31"/>
    <s v="CUST214"/>
    <x v="1"/>
    <s v="Home &amp; Kitchen"/>
    <s v="Toaster"/>
    <x v="3"/>
    <n v="1243"/>
    <x v="3"/>
    <s v="0001_Home_Toas"/>
    <s v="Normal"/>
    <s v="Premium"/>
    <s v="toaster"/>
    <n v="0.18"/>
    <n v="1466.74"/>
    <n v="2820.3894999999993"/>
    <n v="155.4"/>
    <n v="5804.42"/>
  </r>
  <r>
    <s v="ORD0051"/>
    <x v="28"/>
    <s v="CUST984"/>
    <x v="2"/>
    <s v="Home &amp; Kitchen"/>
    <s v="Toaster"/>
    <x v="1"/>
    <n v="3233"/>
    <x v="3"/>
    <s v="0051_Home_Toas"/>
    <s v="Normal"/>
    <s v="Premium"/>
    <s v="toaster"/>
    <n v="0.18"/>
    <n v="3814.94"/>
    <n v="2820.3894999999993"/>
    <n v="155.4"/>
    <n v="5804.42"/>
  </r>
  <r>
    <s v="ORD0078"/>
    <x v="77"/>
    <s v="CUST867"/>
    <x v="1"/>
    <s v="Home &amp; Kitchen"/>
    <s v="Toaster"/>
    <x v="1"/>
    <n v="429"/>
    <x v="3"/>
    <s v="0078_Home_Toas"/>
    <s v="Normal"/>
    <s v="Cheap"/>
    <s v="toaster"/>
    <n v="0.18"/>
    <n v="506.22"/>
    <n v="2820.3894999999993"/>
    <n v="155.4"/>
    <n v="5804.42"/>
  </r>
  <r>
    <s v="ORD0086"/>
    <x v="6"/>
    <s v="CUST546"/>
    <x v="0"/>
    <s v="Home &amp; Kitchen"/>
    <s v="Toaster"/>
    <x v="1"/>
    <n v="2384"/>
    <x v="0"/>
    <s v="0086_Home_Toas"/>
    <s v="Normal"/>
    <s v="Premium"/>
    <s v="toaster"/>
    <n v="0.18"/>
    <n v="2813.12"/>
    <n v="2820.3894999999993"/>
    <n v="155.4"/>
    <n v="5804.42"/>
  </r>
  <r>
    <s v="ORD0097"/>
    <x v="25"/>
    <s v="CUST590"/>
    <x v="3"/>
    <s v="Home &amp; Kitchen"/>
    <s v="Toaster"/>
    <x v="1"/>
    <n v="2168"/>
    <x v="0"/>
    <s v="0097_Home_Toas"/>
    <s v="Normal"/>
    <s v="Premium"/>
    <s v="toaster"/>
    <n v="0.18"/>
    <n v="2558.2399999999998"/>
    <n v="2820.3894999999993"/>
    <n v="155.4"/>
    <n v="5804.42"/>
  </r>
  <r>
    <s v="ORD0185"/>
    <x v="87"/>
    <s v="CUST678"/>
    <x v="0"/>
    <s v="Home &amp; Kitchen"/>
    <s v="Toaster"/>
    <x v="4"/>
    <n v="659"/>
    <x v="0"/>
    <s v="0185_Home_Toas"/>
    <s v="Bulk Order"/>
    <s v="Cheap"/>
    <s v="toaster"/>
    <n v="0.18"/>
    <n v="777.62"/>
    <n v="2820.3894999999993"/>
    <n v="155.4"/>
    <n v="5804.42"/>
  </r>
  <r>
    <s v="ORD0128"/>
    <x v="148"/>
    <s v="CUST800"/>
    <x v="0"/>
    <s v="Clothing"/>
    <s v="T-Shirt"/>
    <x v="4"/>
    <n v="906"/>
    <x v="3"/>
    <s v="0128_Clot_T-Sh"/>
    <s v="Bulk Order"/>
    <s v="Cheap"/>
    <s v="t-shirt"/>
    <n v="0.05"/>
    <n v="951.3"/>
    <n v="2820.3894999999993"/>
    <n v="155.4"/>
    <n v="5804.42"/>
  </r>
  <r>
    <s v="ORD0150"/>
    <x v="149"/>
    <s v="CUST507"/>
    <x v="0"/>
    <s v="Clothing"/>
    <s v="T-Shirt"/>
    <x v="4"/>
    <n v="850"/>
    <x v="1"/>
    <s v="0150_Clot_T-Sh"/>
    <s v="Bulk Order"/>
    <s v="Cheap"/>
    <s v="t-shirt"/>
    <n v="0.05"/>
    <n v="892.5"/>
    <n v="2820.3894999999993"/>
    <n v="155.4"/>
    <n v="5804.42"/>
  </r>
  <r>
    <s v="ORD0154"/>
    <x v="150"/>
    <s v="CUST776"/>
    <x v="1"/>
    <s v="Clothing"/>
    <s v="T-Shirt"/>
    <x v="2"/>
    <n v="2049"/>
    <x v="2"/>
    <s v="0154_Clot_T-Sh"/>
    <s v="Normal"/>
    <s v="Premium"/>
    <s v="t-shirt"/>
    <n v="0.12"/>
    <n v="2294.88"/>
    <n v="2820.3894999999993"/>
    <n v="155.4"/>
    <n v="5804.42"/>
  </r>
  <r>
    <s v="ORD0166"/>
    <x v="78"/>
    <s v="CUST772"/>
    <x v="3"/>
    <s v="Clothing"/>
    <s v="T-Shirt"/>
    <x v="2"/>
    <n v="4656"/>
    <x v="2"/>
    <s v="0166_Clot_T-Sh"/>
    <s v="Normal"/>
    <s v="Premium"/>
    <s v="t-shirt"/>
    <n v="0.12"/>
    <n v="5214.72"/>
    <n v="2820.3894999999993"/>
    <n v="155.4"/>
    <n v="5804.42"/>
  </r>
  <r>
    <s v="ORD0183"/>
    <x v="35"/>
    <s v="CUST459"/>
    <x v="2"/>
    <s v="Clothing"/>
    <s v="T-Shirt"/>
    <x v="3"/>
    <n v="2196"/>
    <x v="1"/>
    <s v="0183_Clot_T-Sh"/>
    <s v="Normal"/>
    <s v="Premium"/>
    <s v="t-shirt"/>
    <n v="0.12"/>
    <n v="2459.52"/>
    <n v="2820.3894999999993"/>
    <n v="155.4"/>
    <n v="5804.42"/>
  </r>
  <r>
    <s v="ORD0194"/>
    <x v="86"/>
    <s v="CUST771"/>
    <x v="3"/>
    <s v="Clothing"/>
    <s v="T-Shirt"/>
    <x v="2"/>
    <n v="4678"/>
    <x v="0"/>
    <s v="0194_Clot_T-Sh"/>
    <s v="Normal"/>
    <s v="Premium"/>
    <s v="t-shirt"/>
    <n v="0.12"/>
    <n v="5239.3599999999997"/>
    <n v="2820.3894999999993"/>
    <n v="155.4"/>
    <n v="5804.42"/>
  </r>
  <r>
    <s v="ORD0195"/>
    <x v="151"/>
    <s v="CUST910"/>
    <x v="0"/>
    <s v="Clothing"/>
    <s v="T-Shirt"/>
    <x v="4"/>
    <n v="4265"/>
    <x v="2"/>
    <s v="0195_Clot_T-Sh"/>
    <s v="Bulk Order"/>
    <s v="Premium"/>
    <s v="t-shirt"/>
    <n v="0.12"/>
    <n v="4776.8"/>
    <n v="2820.3894999999993"/>
    <n v="155.4"/>
    <n v="5804.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A0D45A-08AD-4B03-9EA8-CBFEE96D7ED4}" name="PivotTable2" cacheId="5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">
  <location ref="A3:B8" firstHeaderRow="1" firstDataRow="1" firstDataCol="1"/>
  <pivotFields count="18">
    <pivotField compact="0" outline="0" showAll="0"/>
    <pivotField compact="0" numFmtId="14" outline="0" showAll="0">
      <items count="153">
        <item x="15"/>
        <item x="129"/>
        <item x="107"/>
        <item x="147"/>
        <item x="119"/>
        <item x="77"/>
        <item x="97"/>
        <item x="26"/>
        <item x="24"/>
        <item x="94"/>
        <item x="4"/>
        <item x="121"/>
        <item x="1"/>
        <item x="149"/>
        <item x="98"/>
        <item x="8"/>
        <item x="47"/>
        <item x="49"/>
        <item x="66"/>
        <item x="135"/>
        <item x="93"/>
        <item x="108"/>
        <item x="41"/>
        <item x="13"/>
        <item x="140"/>
        <item x="150"/>
        <item x="48"/>
        <item x="36"/>
        <item x="58"/>
        <item x="5"/>
        <item x="45"/>
        <item x="144"/>
        <item x="116"/>
        <item x="40"/>
        <item x="133"/>
        <item x="78"/>
        <item x="88"/>
        <item x="114"/>
        <item x="50"/>
        <item x="138"/>
        <item x="101"/>
        <item x="134"/>
        <item x="82"/>
        <item x="39"/>
        <item x="141"/>
        <item x="113"/>
        <item x="11"/>
        <item x="43"/>
        <item x="79"/>
        <item x="85"/>
        <item x="63"/>
        <item x="95"/>
        <item x="65"/>
        <item x="146"/>
        <item x="118"/>
        <item x="46"/>
        <item x="104"/>
        <item x="16"/>
        <item x="32"/>
        <item x="21"/>
        <item x="64"/>
        <item x="103"/>
        <item x="74"/>
        <item x="99"/>
        <item x="10"/>
        <item x="7"/>
        <item x="145"/>
        <item x="132"/>
        <item x="86"/>
        <item x="143"/>
        <item x="90"/>
        <item x="68"/>
        <item x="18"/>
        <item x="12"/>
        <item x="70"/>
        <item x="60"/>
        <item x="59"/>
        <item x="0"/>
        <item x="35"/>
        <item x="125"/>
        <item x="76"/>
        <item x="54"/>
        <item x="142"/>
        <item x="92"/>
        <item x="124"/>
        <item x="131"/>
        <item x="105"/>
        <item x="38"/>
        <item x="106"/>
        <item x="55"/>
        <item x="69"/>
        <item x="91"/>
        <item x="34"/>
        <item x="139"/>
        <item x="57"/>
        <item x="27"/>
        <item x="42"/>
        <item x="102"/>
        <item x="83"/>
        <item x="128"/>
        <item x="23"/>
        <item x="122"/>
        <item x="17"/>
        <item x="6"/>
        <item x="25"/>
        <item x="29"/>
        <item x="80"/>
        <item x="89"/>
        <item x="130"/>
        <item x="75"/>
        <item x="56"/>
        <item x="9"/>
        <item x="19"/>
        <item x="112"/>
        <item x="61"/>
        <item x="30"/>
        <item x="117"/>
        <item x="52"/>
        <item x="51"/>
        <item x="73"/>
        <item x="120"/>
        <item x="72"/>
        <item x="33"/>
        <item x="137"/>
        <item x="109"/>
        <item x="22"/>
        <item x="136"/>
        <item x="53"/>
        <item x="71"/>
        <item x="148"/>
        <item x="81"/>
        <item x="123"/>
        <item x="31"/>
        <item x="62"/>
        <item x="151"/>
        <item x="126"/>
        <item x="3"/>
        <item x="127"/>
        <item x="37"/>
        <item x="28"/>
        <item x="2"/>
        <item x="96"/>
        <item x="111"/>
        <item x="84"/>
        <item x="87"/>
        <item x="14"/>
        <item x="20"/>
        <item x="110"/>
        <item x="115"/>
        <item x="44"/>
        <item x="67"/>
        <item x="100"/>
        <item t="default"/>
      </items>
    </pivotField>
    <pivotField compact="0" outline="0" showAll="0"/>
    <pivotField axis="axisRow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dataField="1" compact="0" outline="0" showAll="0">
      <items count="6">
        <item x="1"/>
        <item x="3"/>
        <item x="2"/>
        <item x="4"/>
        <item x="0"/>
        <item t="default"/>
      </items>
    </pivotField>
    <pivotField compact="0" numFmtId="164" outline="0" showAll="0"/>
    <pivotField compact="0" outline="0" showAll="0">
      <items count="5"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0" outline="0" showAll="0"/>
    <pivotField compact="0" numFmtId="164" outline="0" showAll="0"/>
    <pivotField compact="0" numFmtId="165" outline="0" showAll="0"/>
    <pivotField compact="0" outline="0" showAll="0"/>
    <pivotField compact="0" numFmtId="165" outline="0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Quantity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Date" xr10:uid="{923123DF-01D1-4D3E-99DD-10EA155A2A8F}" sourceName="Date">
  <pivotTables>
    <pivotTable tabId="3" name="PivotTable2"/>
  </pivotTables>
  <data>
    <tabular pivotCacheId="1873120057">
      <items count="152">
        <i x="15" s="1"/>
        <i x="129" s="1"/>
        <i x="107" s="1"/>
        <i x="147" s="1"/>
        <i x="119" s="1"/>
        <i x="77" s="1"/>
        <i x="97" s="1"/>
        <i x="26" s="1"/>
        <i x="24" s="1"/>
        <i x="94" s="1"/>
        <i x="4" s="1"/>
        <i x="121" s="1"/>
        <i x="1" s="1"/>
        <i x="149" s="1"/>
        <i x="98" s="1"/>
        <i x="8" s="1"/>
        <i x="47" s="1"/>
        <i x="49" s="1"/>
        <i x="66" s="1"/>
        <i x="135" s="1"/>
        <i x="93" s="1"/>
        <i x="108" s="1"/>
        <i x="41" s="1"/>
        <i x="13" s="1"/>
        <i x="140" s="1"/>
        <i x="150" s="1"/>
        <i x="48" s="1"/>
        <i x="36" s="1"/>
        <i x="58" s="1"/>
        <i x="5" s="1"/>
        <i x="45" s="1"/>
        <i x="144" s="1"/>
        <i x="116" s="1"/>
        <i x="40" s="1"/>
        <i x="133" s="1"/>
        <i x="78" s="1"/>
        <i x="88" s="1"/>
        <i x="114" s="1"/>
        <i x="50" s="1"/>
        <i x="138" s="1"/>
        <i x="101" s="1"/>
        <i x="134" s="1"/>
        <i x="82" s="1"/>
        <i x="39" s="1"/>
        <i x="141" s="1"/>
        <i x="113" s="1"/>
        <i x="11" s="1"/>
        <i x="43" s="1"/>
        <i x="79" s="1"/>
        <i x="85" s="1"/>
        <i x="63" s="1"/>
        <i x="95" s="1"/>
        <i x="65" s="1"/>
        <i x="146" s="1"/>
        <i x="118" s="1"/>
        <i x="46" s="1"/>
        <i x="104" s="1"/>
        <i x="16" s="1"/>
        <i x="32" s="1"/>
        <i x="21" s="1"/>
        <i x="64" s="1"/>
        <i x="103" s="1"/>
        <i x="74" s="1"/>
        <i x="99" s="1"/>
        <i x="10" s="1"/>
        <i x="7" s="1"/>
        <i x="145" s="1"/>
        <i x="132" s="1"/>
        <i x="86" s="1"/>
        <i x="143" s="1"/>
        <i x="90" s="1"/>
        <i x="68" s="1"/>
        <i x="18" s="1"/>
        <i x="12" s="1"/>
        <i x="70" s="1"/>
        <i x="60" s="1"/>
        <i x="59" s="1"/>
        <i x="0" s="1"/>
        <i x="35" s="1"/>
        <i x="125" s="1"/>
        <i x="76" s="1"/>
        <i x="54" s="1"/>
        <i x="142" s="1"/>
        <i x="92" s="1"/>
        <i x="124" s="1"/>
        <i x="131" s="1"/>
        <i x="105" s="1"/>
        <i x="38" s="1"/>
        <i x="106" s="1"/>
        <i x="55" s="1"/>
        <i x="69" s="1"/>
        <i x="91" s="1"/>
        <i x="34" s="1"/>
        <i x="139" s="1"/>
        <i x="57" s="1"/>
        <i x="27" s="1"/>
        <i x="42" s="1"/>
        <i x="102" s="1"/>
        <i x="83" s="1"/>
        <i x="128" s="1"/>
        <i x="23" s="1"/>
        <i x="122" s="1"/>
        <i x="17" s="1"/>
        <i x="6" s="1"/>
        <i x="25" s="1"/>
        <i x="29" s="1"/>
        <i x="80" s="1"/>
        <i x="89" s="1"/>
        <i x="130" s="1"/>
        <i x="75" s="1"/>
        <i x="56" s="1"/>
        <i x="9" s="1"/>
        <i x="19" s="1"/>
        <i x="112" s="1"/>
        <i x="61" s="1"/>
        <i x="30" s="1"/>
        <i x="117" s="1"/>
        <i x="52" s="1"/>
        <i x="51" s="1"/>
        <i x="73" s="1"/>
        <i x="120" s="1"/>
        <i x="72" s="1"/>
        <i x="33" s="1"/>
        <i x="137" s="1"/>
        <i x="109" s="1"/>
        <i x="22" s="1"/>
        <i x="136" s="1"/>
        <i x="53" s="1"/>
        <i x="71" s="1"/>
        <i x="148" s="1"/>
        <i x="81" s="1"/>
        <i x="123" s="1"/>
        <i x="31" s="1"/>
        <i x="62" s="1"/>
        <i x="151" s="1"/>
        <i x="126" s="1"/>
        <i x="3" s="1"/>
        <i x="127" s="1"/>
        <i x="37" s="1"/>
        <i x="28" s="1"/>
        <i x="2" s="1"/>
        <i x="96" s="1"/>
        <i x="111" s="1"/>
        <i x="84" s="1"/>
        <i x="87" s="1"/>
        <i x="14" s="1"/>
        <i x="20" s="1"/>
        <i x="110" s="1"/>
        <i x="115" s="1"/>
        <i x="44" s="1"/>
        <i x="67" s="1"/>
        <i x="10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Region1" xr10:uid="{B9A478CE-4834-4DC0-B948-D86975919241}" sourceName="Region">
  <pivotTables>
    <pivotTable tabId="3" name="PivotTable2"/>
  </pivotTables>
  <data>
    <tabular pivotCacheId="1873120057">
      <items count="4">
        <i x="0" s="1"/>
        <i x="1" s="1"/>
        <i x="2" s="1"/>
        <i x="3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Quantity" xr10:uid="{55565C4C-8682-4072-B3A6-69B1890E6F04}" sourceName="Quantity">
  <pivotTables>
    <pivotTable tabId="3" name="PivotTable2"/>
  </pivotTables>
  <data>
    <tabular pivotCacheId="1873120057">
      <items count="5">
        <i x="1" s="1"/>
        <i x="3" s="1"/>
        <i x="2" s="1"/>
        <i x="4" s="1"/>
        <i x="0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PaymentMode1" xr10:uid="{B3133A8A-BB20-487B-95BC-DB86ADB070D9}" sourceName="PaymentMode">
  <pivotTables>
    <pivotTable tabId="3" name="PivotTable2"/>
  </pivotTables>
  <data>
    <tabular pivotCacheId="1873120057">
      <items count="4">
        <i x="1" s="1"/>
        <i x="3" s="1"/>
        <i x="2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ate" xr10:uid="{0209CEA1-852B-412D-B9EF-28C54A89AA61}" cache="Slicer_Date" caption="Date" rowHeight="228600"/>
  <slicer name="Region 1" xr10:uid="{51F0437E-46A9-40EF-A8A9-973C3360AB9B}" cache="Slicer_Region1" caption="Region" rowHeight="228600"/>
  <slicer name="Quantity" xr10:uid="{5C517882-ADCE-460B-BCEC-5C6C37D294C4}" cache="Slicer_Quantity" caption="Quantity" rowHeight="228600"/>
  <slicer name="PaymentMode 1" xr10:uid="{B4D537F3-BEA8-4846-B768-5115E2590934}" cache="Slicer_PaymentMode1" caption="PaymentMode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882E63-442B-4052-8392-F0B83296B370}" name="Table1" displayName="Table1" ref="A1:O201" totalsRowShown="0" headerRowDxfId="16" dataDxfId="15">
  <autoFilter ref="A1:O201" xr:uid="{0C882E63-442B-4052-8392-F0B83296B370}"/>
  <sortState xmlns:xlrd2="http://schemas.microsoft.com/office/spreadsheetml/2017/richdata2" ref="A2:O201">
    <sortCondition ref="F1:F201"/>
  </sortState>
  <tableColumns count="15">
    <tableColumn id="1" xr3:uid="{B8EBC55F-029A-4588-B4D4-1EFB5B92EAC5}" name="OrderID" dataDxfId="14"/>
    <tableColumn id="2" xr3:uid="{5072676B-D688-4D59-90D8-4ED4F71200FE}" name="Date" dataDxfId="13"/>
    <tableColumn id="3" xr3:uid="{54F1160F-2E2D-4457-B4CD-B074529A5A03}" name="CustomerName" dataDxfId="12"/>
    <tableColumn id="4" xr3:uid="{DB48DC96-A561-4E85-8DC9-F5A49CD1A7C1}" name="Region" dataDxfId="11"/>
    <tableColumn id="5" xr3:uid="{9AF5F4F1-EAC3-435E-9A2F-BC54E42C3278}" name="ProductCategory" dataDxfId="10"/>
    <tableColumn id="6" xr3:uid="{D6892146-FB92-409B-ADEF-1A4631D9CFD0}" name="ProductName" dataDxfId="9"/>
    <tableColumn id="7" xr3:uid="{27864CDB-54A2-4799-B71A-6056448B153F}" name="Quantity" dataDxfId="8"/>
    <tableColumn id="8" xr3:uid="{18B625C8-CED9-45EA-BDC9-0C7F7DA819F2}" name="Price" dataDxfId="7"/>
    <tableColumn id="9" xr3:uid="{DC5B3941-4B14-4C3D-906C-1FD8E3B1CE08}" name="PaymentMode" dataDxfId="6"/>
    <tableColumn id="10" xr3:uid="{89F1F7F1-A3E5-479A-BBA3-E5167BA1620A}" name="ProductID" dataDxfId="5">
      <calculatedColumnFormula>RIGHT(Table1[[#This Row],[OrderID]],4)&amp;"_"&amp;LEFT(Table1[[#This Row],[ProductCategory]],4)&amp;"_"&amp;LEFT(Table1[[#This Row],[ProductName]],4)</calculatedColumnFormula>
    </tableColumn>
    <tableColumn id="11" xr3:uid="{B6F3B24F-7087-423F-98A8-0CE2F8145CC7}" name="OrderType" dataDxfId="4">
      <calculatedColumnFormula>IF(Table1[[#This Row],[Quantity]]&gt;3,"Bulk Order", "Normal")</calculatedColumnFormula>
    </tableColumn>
    <tableColumn id="12" xr3:uid="{F04ABA5D-B978-4D08-899C-F50FB7E860FB}" name="PriceType" dataDxfId="3">
      <calculatedColumnFormula>IF(Table1[[#This Row],[Price]]&gt;1000,"Premium","Cheap")</calculatedColumnFormula>
    </tableColumn>
    <tableColumn id="14" xr3:uid="{D963372D-2068-4C83-991B-3AB0909CD021}" name="lowered_name" dataDxfId="2">
      <calculatedColumnFormula>LOWER(TRIM(Table1[[#This Row],[ProductName]]))</calculatedColumnFormula>
    </tableColumn>
    <tableColumn id="16" xr3:uid="{632096E9-6C89-4D53-9A5D-0E089B920A58}" name="Tax" dataDxfId="1">
      <calculatedColumnFormula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calculatedColumnFormula>
    </tableColumn>
    <tableColumn id="17" xr3:uid="{D542AE5F-03A8-4E52-8C73-A30FEF312BCA}" name="Total price" dataDxfId="0">
      <calculatedColumnFormula>Table1[[#This Row],[Price]]*Table1[[#This Row],[Tax]]+Table1[[#This Row],[Price]]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01"/>
  <sheetViews>
    <sheetView workbookViewId="0">
      <pane ySplit="1" topLeftCell="A2" activePane="bottomLeft" state="frozen"/>
      <selection pane="bottomLeft" activeCell="W133" sqref="W133"/>
    </sheetView>
  </sheetViews>
  <sheetFormatPr defaultColWidth="12.5703125" defaultRowHeight="15.75" customHeight="1"/>
  <cols>
    <col min="1" max="1" width="13" bestFit="1" customWidth="1"/>
    <col min="2" max="2" width="13" style="3" customWidth="1"/>
    <col min="3" max="3" width="16.140625" bestFit="1" customWidth="1"/>
    <col min="5" max="5" width="17.140625" customWidth="1"/>
    <col min="6" max="6" width="14.42578125" customWidth="1"/>
    <col min="7" max="7" width="11" customWidth="1"/>
    <col min="8" max="8" width="14.140625" style="5" customWidth="1"/>
    <col min="9" max="9" width="16.5703125" hidden="1" customWidth="1"/>
    <col min="10" max="10" width="19.85546875" hidden="1" customWidth="1"/>
    <col min="11" max="11" width="13.7109375" hidden="1" customWidth="1"/>
    <col min="12" max="12" width="13.85546875" hidden="1" customWidth="1"/>
    <col min="13" max="13" width="14.140625" customWidth="1"/>
    <col min="14" max="14" width="11.85546875" customWidth="1"/>
    <col min="17" max="17" width="19.140625" bestFit="1" customWidth="1"/>
  </cols>
  <sheetData>
    <row r="1" spans="1:15" ht="12.75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8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ht="12.75">
      <c r="A2" s="1" t="s">
        <v>15</v>
      </c>
      <c r="B2" s="2">
        <v>45103</v>
      </c>
      <c r="C2" s="1" t="s">
        <v>16</v>
      </c>
      <c r="D2" s="1" t="s">
        <v>17</v>
      </c>
      <c r="E2" s="1" t="s">
        <v>18</v>
      </c>
      <c r="F2" s="1" t="s">
        <v>19</v>
      </c>
      <c r="G2" s="1">
        <v>5</v>
      </c>
      <c r="H2" s="4">
        <v>1122</v>
      </c>
      <c r="I2" s="1" t="s">
        <v>20</v>
      </c>
      <c r="J2" s="1" t="str">
        <f>RIGHT(Table1[[#This Row],[OrderID]],4)&amp;"_"&amp;LEFT(Table1[[#This Row],[ProductCategory]],4)&amp;"_"&amp;LEFT(Table1[[#This Row],[ProductName]],4)</f>
        <v>0006_Elec_Came</v>
      </c>
      <c r="K2" s="1" t="str">
        <f>IF(Table1[[#This Row],[Quantity]]&gt;3,"Bulk Order", "Normal")</f>
        <v>Bulk Order</v>
      </c>
      <c r="L2" s="1" t="str">
        <f>IF(Table1[[#This Row],[Price]]&gt;1000,"Premium","Cheap")</f>
        <v>Premium</v>
      </c>
      <c r="M2" s="13" t="str">
        <f>LOWER(TRIM(Table1[[#This Row],[ProductName]]))</f>
        <v>camera</v>
      </c>
      <c r="N2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2" s="4">
        <f>Table1[[#This Row],[Price]]*Table1[[#This Row],[Tax]]+Table1[[#This Row],[Price]]</f>
        <v>1323.96</v>
      </c>
    </row>
    <row r="3" spans="1:15" ht="12.75">
      <c r="A3" s="1" t="s">
        <v>21</v>
      </c>
      <c r="B3" s="2">
        <v>44956</v>
      </c>
      <c r="C3" s="1" t="s">
        <v>22</v>
      </c>
      <c r="D3" s="1" t="s">
        <v>23</v>
      </c>
      <c r="E3" s="1" t="s">
        <v>18</v>
      </c>
      <c r="F3" s="1" t="s">
        <v>19</v>
      </c>
      <c r="G3" s="1">
        <v>1</v>
      </c>
      <c r="H3" s="4">
        <v>4463</v>
      </c>
      <c r="I3" s="1" t="s">
        <v>24</v>
      </c>
      <c r="J3" s="1" t="str">
        <f>RIGHT(Table1[[#This Row],[OrderID]],4)&amp;"_"&amp;LEFT(Table1[[#This Row],[ProductCategory]],4)&amp;"_"&amp;LEFT(Table1[[#This Row],[ProductName]],4)</f>
        <v>0021_Elec_Came</v>
      </c>
      <c r="K3" s="1" t="str">
        <f>IF(Table1[[#This Row],[Quantity]]&gt;3,"Bulk Order", "Normal")</f>
        <v>Normal</v>
      </c>
      <c r="L3" s="1" t="str">
        <f>IF(Table1[[#This Row],[Price]]&gt;1000,"Premium","Cheap")</f>
        <v>Premium</v>
      </c>
      <c r="M3" s="13" t="str">
        <f>LOWER(TRIM(Table1[[#This Row],[ProductName]]))</f>
        <v>camera</v>
      </c>
      <c r="N3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3" s="4">
        <f>Table1[[#This Row],[Price]]*Table1[[#This Row],[Tax]]+Table1[[#This Row],[Price]]</f>
        <v>5266.34</v>
      </c>
    </row>
    <row r="4" spans="1:15" ht="12.75">
      <c r="A4" s="1" t="s">
        <v>25</v>
      </c>
      <c r="B4" s="2">
        <v>45271</v>
      </c>
      <c r="C4" s="1" t="s">
        <v>26</v>
      </c>
      <c r="D4" s="1" t="s">
        <v>23</v>
      </c>
      <c r="E4" s="1" t="s">
        <v>18</v>
      </c>
      <c r="F4" s="1" t="s">
        <v>19</v>
      </c>
      <c r="G4" s="1">
        <v>3</v>
      </c>
      <c r="H4" s="4">
        <v>995</v>
      </c>
      <c r="I4" s="1" t="s">
        <v>24</v>
      </c>
      <c r="J4" s="1" t="str">
        <f>RIGHT(Table1[[#This Row],[OrderID]],4)&amp;"_"&amp;LEFT(Table1[[#This Row],[ProductCategory]],4)&amp;"_"&amp;LEFT(Table1[[#This Row],[ProductName]],4)</f>
        <v>0029_Elec_Came</v>
      </c>
      <c r="K4" s="1" t="str">
        <f>IF(Table1[[#This Row],[Quantity]]&gt;3,"Bulk Order", "Normal")</f>
        <v>Normal</v>
      </c>
      <c r="L4" s="1" t="str">
        <f>IF(Table1[[#This Row],[Price]]&gt;1000,"Premium","Cheap")</f>
        <v>Cheap</v>
      </c>
      <c r="M4" s="13" t="str">
        <f>LOWER(TRIM(Table1[[#This Row],[ProductName]]))</f>
        <v>camera</v>
      </c>
      <c r="N4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4" s="4">
        <f>Table1[[#This Row],[Price]]*Table1[[#This Row],[Tax]]+Table1[[#This Row],[Price]]</f>
        <v>1174.0999999999999</v>
      </c>
    </row>
    <row r="5" spans="1:15" ht="12.75">
      <c r="A5" s="1" t="s">
        <v>27</v>
      </c>
      <c r="B5" s="2">
        <v>45262</v>
      </c>
      <c r="C5" s="1" t="s">
        <v>28</v>
      </c>
      <c r="D5" s="1" t="s">
        <v>23</v>
      </c>
      <c r="E5" s="1" t="s">
        <v>18</v>
      </c>
      <c r="F5" s="1" t="s">
        <v>19</v>
      </c>
      <c r="G5" s="1">
        <v>2</v>
      </c>
      <c r="H5" s="4">
        <v>1540</v>
      </c>
      <c r="I5" s="1" t="s">
        <v>20</v>
      </c>
      <c r="J5" s="1" t="str">
        <f>RIGHT(Table1[[#This Row],[OrderID]],4)&amp;"_"&amp;LEFT(Table1[[#This Row],[ProductCategory]],4)&amp;"_"&amp;LEFT(Table1[[#This Row],[ProductName]],4)</f>
        <v>0065_Elec_Came</v>
      </c>
      <c r="K5" s="1" t="str">
        <f>IF(Table1[[#This Row],[Quantity]]&gt;3,"Bulk Order", "Normal")</f>
        <v>Normal</v>
      </c>
      <c r="L5" s="1" t="str">
        <f>IF(Table1[[#This Row],[Price]]&gt;1000,"Premium","Cheap")</f>
        <v>Premium</v>
      </c>
      <c r="M5" s="13" t="str">
        <f>LOWER(TRIM(Table1[[#This Row],[ProductName]]))</f>
        <v>camera</v>
      </c>
      <c r="N5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5" s="4">
        <f>Table1[[#This Row],[Price]]*Table1[[#This Row],[Tax]]+Table1[[#This Row],[Price]]</f>
        <v>1817.2</v>
      </c>
    </row>
    <row r="6" spans="1:15" ht="12.75">
      <c r="A6" s="1" t="s">
        <v>29</v>
      </c>
      <c r="B6" s="2">
        <v>44952</v>
      </c>
      <c r="C6" s="1" t="s">
        <v>30</v>
      </c>
      <c r="D6" s="1" t="s">
        <v>31</v>
      </c>
      <c r="E6" s="1" t="s">
        <v>18</v>
      </c>
      <c r="F6" s="1" t="s">
        <v>19</v>
      </c>
      <c r="G6" s="1">
        <v>2</v>
      </c>
      <c r="H6" s="4">
        <v>3906</v>
      </c>
      <c r="I6" s="1" t="s">
        <v>32</v>
      </c>
      <c r="J6" s="1" t="str">
        <f>RIGHT(Table1[[#This Row],[OrderID]],4)&amp;"_"&amp;LEFT(Table1[[#This Row],[ProductCategory]],4)&amp;"_"&amp;LEFT(Table1[[#This Row],[ProductName]],4)</f>
        <v>0066_Elec_Came</v>
      </c>
      <c r="K6" s="1" t="str">
        <f>IF(Table1[[#This Row],[Quantity]]&gt;3,"Bulk Order", "Normal")</f>
        <v>Normal</v>
      </c>
      <c r="L6" s="1" t="str">
        <f>IF(Table1[[#This Row],[Price]]&gt;1000,"Premium","Cheap")</f>
        <v>Premium</v>
      </c>
      <c r="M6" s="13" t="str">
        <f>LOWER(TRIM(Table1[[#This Row],[ProductName]]))</f>
        <v>camera</v>
      </c>
      <c r="N6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6" s="4">
        <f>Table1[[#This Row],[Price]]*Table1[[#This Row],[Tax]]+Table1[[#This Row],[Price]]</f>
        <v>4609.08</v>
      </c>
    </row>
    <row r="7" spans="1:15" ht="12.75">
      <c r="A7" s="1" t="s">
        <v>33</v>
      </c>
      <c r="B7" s="2">
        <v>44991</v>
      </c>
      <c r="C7" s="1" t="s">
        <v>34</v>
      </c>
      <c r="D7" s="1" t="s">
        <v>17</v>
      </c>
      <c r="E7" s="1" t="s">
        <v>18</v>
      </c>
      <c r="F7" s="1" t="s">
        <v>19</v>
      </c>
      <c r="G7" s="1">
        <v>1</v>
      </c>
      <c r="H7" s="4">
        <v>4408</v>
      </c>
      <c r="I7" s="1" t="s">
        <v>20</v>
      </c>
      <c r="J7" s="1" t="str">
        <f>RIGHT(Table1[[#This Row],[OrderID]],4)&amp;"_"&amp;LEFT(Table1[[#This Row],[ProductCategory]],4)&amp;"_"&amp;LEFT(Table1[[#This Row],[ProductName]],4)</f>
        <v>0124_Elec_Came</v>
      </c>
      <c r="K7" s="1" t="str">
        <f>IF(Table1[[#This Row],[Quantity]]&gt;3,"Bulk Order", "Normal")</f>
        <v>Normal</v>
      </c>
      <c r="L7" s="1" t="str">
        <f>IF(Table1[[#This Row],[Price]]&gt;1000,"Premium","Cheap")</f>
        <v>Premium</v>
      </c>
      <c r="M7" s="13" t="str">
        <f>LOWER(TRIM(Table1[[#This Row],[ProductName]]))</f>
        <v>camera</v>
      </c>
      <c r="N7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7" s="4">
        <f>Table1[[#This Row],[Price]]*Table1[[#This Row],[Tax]]+Table1[[#This Row],[Price]]</f>
        <v>5201.4399999999996</v>
      </c>
    </row>
    <row r="8" spans="1:15" ht="12.75">
      <c r="A8" s="1" t="s">
        <v>35</v>
      </c>
      <c r="B8" s="2">
        <v>45165</v>
      </c>
      <c r="C8" s="1" t="s">
        <v>36</v>
      </c>
      <c r="D8" s="1" t="s">
        <v>31</v>
      </c>
      <c r="E8" s="1" t="s">
        <v>18</v>
      </c>
      <c r="F8" s="1" t="s">
        <v>19</v>
      </c>
      <c r="G8" s="1">
        <v>3</v>
      </c>
      <c r="H8" s="4">
        <v>4913</v>
      </c>
      <c r="I8" s="1" t="s">
        <v>32</v>
      </c>
      <c r="J8" s="1" t="str">
        <f>RIGHT(Table1[[#This Row],[OrderID]],4)&amp;"_"&amp;LEFT(Table1[[#This Row],[ProductCategory]],4)&amp;"_"&amp;LEFT(Table1[[#This Row],[ProductName]],4)</f>
        <v>0133_Elec_Came</v>
      </c>
      <c r="K8" s="1" t="str">
        <f>IF(Table1[[#This Row],[Quantity]]&gt;3,"Bulk Order", "Normal")</f>
        <v>Normal</v>
      </c>
      <c r="L8" s="1" t="str">
        <f>IF(Table1[[#This Row],[Price]]&gt;1000,"Premium","Cheap")</f>
        <v>Premium</v>
      </c>
      <c r="M8" s="13" t="str">
        <f>LOWER(TRIM(Table1[[#This Row],[ProductName]]))</f>
        <v>camera</v>
      </c>
      <c r="N8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8" s="4">
        <f>Table1[[#This Row],[Price]]*Table1[[#This Row],[Tax]]+Table1[[#This Row],[Price]]</f>
        <v>5797.34</v>
      </c>
    </row>
    <row r="9" spans="1:15" ht="12.75">
      <c r="A9" s="1" t="s">
        <v>37</v>
      </c>
      <c r="B9" s="2">
        <v>45078</v>
      </c>
      <c r="C9" s="1" t="s">
        <v>38</v>
      </c>
      <c r="D9" s="1" t="s">
        <v>17</v>
      </c>
      <c r="E9" s="1" t="s">
        <v>18</v>
      </c>
      <c r="F9" s="1" t="s">
        <v>19</v>
      </c>
      <c r="G9" s="1">
        <v>1</v>
      </c>
      <c r="H9" s="4">
        <v>1253</v>
      </c>
      <c r="I9" s="1" t="s">
        <v>24</v>
      </c>
      <c r="J9" s="1" t="str">
        <f>RIGHT(Table1[[#This Row],[OrderID]],4)&amp;"_"&amp;LEFT(Table1[[#This Row],[ProductCategory]],4)&amp;"_"&amp;LEFT(Table1[[#This Row],[ProductName]],4)</f>
        <v>0141_Elec_Came</v>
      </c>
      <c r="K9" s="1" t="str">
        <f>IF(Table1[[#This Row],[Quantity]]&gt;3,"Bulk Order", "Normal")</f>
        <v>Normal</v>
      </c>
      <c r="L9" s="1" t="str">
        <f>IF(Table1[[#This Row],[Price]]&gt;1000,"Premium","Cheap")</f>
        <v>Premium</v>
      </c>
      <c r="M9" s="13" t="str">
        <f>LOWER(TRIM(Table1[[#This Row],[ProductName]]))</f>
        <v>camera</v>
      </c>
      <c r="N9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9" s="4">
        <f>Table1[[#This Row],[Price]]*Table1[[#This Row],[Tax]]+Table1[[#This Row],[Price]]</f>
        <v>1478.54</v>
      </c>
    </row>
    <row r="10" spans="1:15" ht="12.75">
      <c r="A10" s="1" t="s">
        <v>39</v>
      </c>
      <c r="B10" s="2">
        <v>44961</v>
      </c>
      <c r="C10" s="1" t="s">
        <v>40</v>
      </c>
      <c r="D10" s="1" t="s">
        <v>23</v>
      </c>
      <c r="E10" s="1" t="s">
        <v>18</v>
      </c>
      <c r="F10" s="1" t="s">
        <v>19</v>
      </c>
      <c r="G10" s="1">
        <v>1</v>
      </c>
      <c r="H10" s="4">
        <v>3152</v>
      </c>
      <c r="I10" s="1" t="s">
        <v>24</v>
      </c>
      <c r="J10" s="1" t="str">
        <f>RIGHT(Table1[[#This Row],[OrderID]],4)&amp;"_"&amp;LEFT(Table1[[#This Row],[ProductCategory]],4)&amp;"_"&amp;LEFT(Table1[[#This Row],[ProductName]],4)</f>
        <v>0163_Elec_Came</v>
      </c>
      <c r="K10" s="1" t="str">
        <f>IF(Table1[[#This Row],[Quantity]]&gt;3,"Bulk Order", "Normal")</f>
        <v>Normal</v>
      </c>
      <c r="L10" s="1" t="str">
        <f>IF(Table1[[#This Row],[Price]]&gt;1000,"Premium","Cheap")</f>
        <v>Premium</v>
      </c>
      <c r="M10" s="13" t="str">
        <f>LOWER(TRIM(Table1[[#This Row],[ProductName]]))</f>
        <v>camera</v>
      </c>
      <c r="N10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10" s="4">
        <f>Table1[[#This Row],[Price]]*Table1[[#This Row],[Tax]]+Table1[[#This Row],[Price]]</f>
        <v>3719.36</v>
      </c>
    </row>
    <row r="11" spans="1:15" ht="12.75">
      <c r="A11" s="1" t="s">
        <v>41</v>
      </c>
      <c r="B11" s="2">
        <v>45211</v>
      </c>
      <c r="C11" s="1" t="s">
        <v>42</v>
      </c>
      <c r="D11" s="1" t="s">
        <v>17</v>
      </c>
      <c r="E11" s="1" t="s">
        <v>18</v>
      </c>
      <c r="F11" s="1" t="s">
        <v>19</v>
      </c>
      <c r="G11" s="1">
        <v>3</v>
      </c>
      <c r="H11" s="4">
        <v>3564</v>
      </c>
      <c r="I11" s="1" t="s">
        <v>43</v>
      </c>
      <c r="J11" s="1" t="str">
        <f>RIGHT(Table1[[#This Row],[OrderID]],4)&amp;"_"&amp;LEFT(Table1[[#This Row],[ProductCategory]],4)&amp;"_"&amp;LEFT(Table1[[#This Row],[ProductName]],4)</f>
        <v>0164_Elec_Came</v>
      </c>
      <c r="K11" s="1" t="str">
        <f>IF(Table1[[#This Row],[Quantity]]&gt;3,"Bulk Order", "Normal")</f>
        <v>Normal</v>
      </c>
      <c r="L11" s="1" t="str">
        <f>IF(Table1[[#This Row],[Price]]&gt;1000,"Premium","Cheap")</f>
        <v>Premium</v>
      </c>
      <c r="M11" s="13" t="str">
        <f>LOWER(TRIM(Table1[[#This Row],[ProductName]]))</f>
        <v>camera</v>
      </c>
      <c r="N11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11" s="4">
        <f>Table1[[#This Row],[Price]]*Table1[[#This Row],[Tax]]+Table1[[#This Row],[Price]]</f>
        <v>4205.5200000000004</v>
      </c>
    </row>
    <row r="12" spans="1:15" ht="12.75">
      <c r="A12" s="1" t="s">
        <v>44</v>
      </c>
      <c r="B12" s="2">
        <v>45075</v>
      </c>
      <c r="C12" s="1" t="s">
        <v>45</v>
      </c>
      <c r="D12" s="1" t="s">
        <v>23</v>
      </c>
      <c r="E12" s="1" t="s">
        <v>18</v>
      </c>
      <c r="F12" s="1" t="s">
        <v>19</v>
      </c>
      <c r="G12" s="1">
        <v>4</v>
      </c>
      <c r="H12" s="4">
        <v>1539</v>
      </c>
      <c r="I12" s="1" t="s">
        <v>24</v>
      </c>
      <c r="J12" s="1" t="str">
        <f>RIGHT(Table1[[#This Row],[OrderID]],4)&amp;"_"&amp;LEFT(Table1[[#This Row],[ProductCategory]],4)&amp;"_"&amp;LEFT(Table1[[#This Row],[ProductName]],4)</f>
        <v>0176_Elec_Came</v>
      </c>
      <c r="K12" s="1" t="str">
        <f>IF(Table1[[#This Row],[Quantity]]&gt;3,"Bulk Order", "Normal")</f>
        <v>Bulk Order</v>
      </c>
      <c r="L12" s="1" t="str">
        <f>IF(Table1[[#This Row],[Price]]&gt;1000,"Premium","Cheap")</f>
        <v>Premium</v>
      </c>
      <c r="M12" s="13" t="str">
        <f>LOWER(TRIM(Table1[[#This Row],[ProductName]]))</f>
        <v>camera</v>
      </c>
      <c r="N12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12" s="4">
        <f>Table1[[#This Row],[Price]]*Table1[[#This Row],[Tax]]+Table1[[#This Row],[Price]]</f>
        <v>1816.02</v>
      </c>
    </row>
    <row r="13" spans="1:15" ht="12.75">
      <c r="A13" s="1" t="s">
        <v>46</v>
      </c>
      <c r="B13" s="2">
        <v>45035</v>
      </c>
      <c r="C13" s="1" t="s">
        <v>47</v>
      </c>
      <c r="D13" s="1" t="s">
        <v>31</v>
      </c>
      <c r="E13" s="1" t="s">
        <v>48</v>
      </c>
      <c r="F13" s="1" t="s">
        <v>49</v>
      </c>
      <c r="G13" s="1">
        <v>3</v>
      </c>
      <c r="H13" s="4">
        <v>3688</v>
      </c>
      <c r="I13" s="1" t="s">
        <v>20</v>
      </c>
      <c r="J13" s="1" t="str">
        <f>RIGHT(Table1[[#This Row],[OrderID]],4)&amp;"_"&amp;LEFT(Table1[[#This Row],[ProductCategory]],4)&amp;"_"&amp;LEFT(Table1[[#This Row],[ProductName]],4)</f>
        <v>0023_Home_Chai</v>
      </c>
      <c r="K13" s="1" t="str">
        <f>IF(Table1[[#This Row],[Quantity]]&gt;3,"Bulk Order", "Normal")</f>
        <v>Normal</v>
      </c>
      <c r="L13" s="1" t="str">
        <f>IF(Table1[[#This Row],[Price]]&gt;1000,"Premium","Cheap")</f>
        <v>Premium</v>
      </c>
      <c r="M13" s="13" t="str">
        <f>LOWER(TRIM(Table1[[#This Row],[ProductName]]))</f>
        <v>chair</v>
      </c>
      <c r="N13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13" s="4">
        <f>Table1[[#This Row],[Price]]*Table1[[#This Row],[Tax]]+Table1[[#This Row],[Price]]</f>
        <v>4351.84</v>
      </c>
    </row>
    <row r="14" spans="1:15" ht="12.75">
      <c r="A14" s="1" t="s">
        <v>50</v>
      </c>
      <c r="B14" s="2">
        <v>45096</v>
      </c>
      <c r="C14" s="1" t="s">
        <v>51</v>
      </c>
      <c r="D14" s="1" t="s">
        <v>31</v>
      </c>
      <c r="E14" s="1" t="s">
        <v>48</v>
      </c>
      <c r="F14" s="1" t="s">
        <v>49</v>
      </c>
      <c r="G14" s="1">
        <v>2</v>
      </c>
      <c r="H14" s="4">
        <v>4517</v>
      </c>
      <c r="I14" s="1" t="s">
        <v>24</v>
      </c>
      <c r="J14" s="1" t="str">
        <f>RIGHT(Table1[[#This Row],[OrderID]],4)&amp;"_"&amp;LEFT(Table1[[#This Row],[ProductCategory]],4)&amp;"_"&amp;LEFT(Table1[[#This Row],[ProductName]],4)</f>
        <v>0026_Home_Chai</v>
      </c>
      <c r="K14" s="1" t="str">
        <f>IF(Table1[[#This Row],[Quantity]]&gt;3,"Bulk Order", "Normal")</f>
        <v>Normal</v>
      </c>
      <c r="L14" s="1" t="str">
        <f>IF(Table1[[#This Row],[Price]]&gt;1000,"Premium","Cheap")</f>
        <v>Premium</v>
      </c>
      <c r="M14" s="13" t="str">
        <f>LOWER(TRIM(Table1[[#This Row],[ProductName]]))</f>
        <v>chair</v>
      </c>
      <c r="N14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14" s="4">
        <f>Table1[[#This Row],[Price]]*Table1[[#This Row],[Tax]]+Table1[[#This Row],[Price]]</f>
        <v>5330.0599999999995</v>
      </c>
    </row>
    <row r="15" spans="1:15" ht="12.75">
      <c r="A15" s="1" t="s">
        <v>52</v>
      </c>
      <c r="B15" s="2">
        <v>44976</v>
      </c>
      <c r="C15" s="1" t="s">
        <v>53</v>
      </c>
      <c r="D15" s="1" t="s">
        <v>54</v>
      </c>
      <c r="E15" s="1" t="s">
        <v>48</v>
      </c>
      <c r="F15" s="1" t="s">
        <v>49</v>
      </c>
      <c r="G15" s="1">
        <v>4</v>
      </c>
      <c r="H15" s="4">
        <v>3925</v>
      </c>
      <c r="I15" s="1" t="s">
        <v>43</v>
      </c>
      <c r="J15" s="1" t="str">
        <f>RIGHT(Table1[[#This Row],[OrderID]],4)&amp;"_"&amp;LEFT(Table1[[#This Row],[ProductCategory]],4)&amp;"_"&amp;LEFT(Table1[[#This Row],[ProductName]],4)</f>
        <v>0028_Home_Chai</v>
      </c>
      <c r="K15" s="1" t="str">
        <f>IF(Table1[[#This Row],[Quantity]]&gt;3,"Bulk Order", "Normal")</f>
        <v>Bulk Order</v>
      </c>
      <c r="L15" s="1" t="str">
        <f>IF(Table1[[#This Row],[Price]]&gt;1000,"Premium","Cheap")</f>
        <v>Premium</v>
      </c>
      <c r="M15" s="13" t="str">
        <f>LOWER(TRIM(Table1[[#This Row],[ProductName]]))</f>
        <v>chair</v>
      </c>
      <c r="N15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15" s="4">
        <f>Table1[[#This Row],[Price]]*Table1[[#This Row],[Tax]]+Table1[[#This Row],[Price]]</f>
        <v>4631.5</v>
      </c>
    </row>
    <row r="16" spans="1:15" ht="12.75">
      <c r="A16" s="1" t="s">
        <v>55</v>
      </c>
      <c r="B16" s="2">
        <v>45276</v>
      </c>
      <c r="C16" s="1" t="s">
        <v>56</v>
      </c>
      <c r="D16" s="1" t="s">
        <v>23</v>
      </c>
      <c r="E16" s="1" t="s">
        <v>48</v>
      </c>
      <c r="F16" s="1" t="s">
        <v>49</v>
      </c>
      <c r="G16" s="1">
        <v>5</v>
      </c>
      <c r="H16" s="4">
        <v>1366</v>
      </c>
      <c r="I16" s="1" t="s">
        <v>24</v>
      </c>
      <c r="J16" s="1" t="str">
        <f>RIGHT(Table1[[#This Row],[OrderID]],4)&amp;"_"&amp;LEFT(Table1[[#This Row],[ProductCategory]],4)&amp;"_"&amp;LEFT(Table1[[#This Row],[ProductName]],4)</f>
        <v>0049_Home_Chai</v>
      </c>
      <c r="K16" s="1" t="str">
        <f>IF(Table1[[#This Row],[Quantity]]&gt;3,"Bulk Order", "Normal")</f>
        <v>Bulk Order</v>
      </c>
      <c r="L16" s="1" t="str">
        <f>IF(Table1[[#This Row],[Price]]&gt;1000,"Premium","Cheap")</f>
        <v>Premium</v>
      </c>
      <c r="M16" s="13" t="str">
        <f>LOWER(TRIM(Table1[[#This Row],[ProductName]]))</f>
        <v>chair</v>
      </c>
      <c r="N16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16" s="4">
        <f>Table1[[#This Row],[Price]]*Table1[[#This Row],[Tax]]+Table1[[#This Row],[Price]]</f>
        <v>1611.88</v>
      </c>
    </row>
    <row r="17" spans="1:15" ht="12.75">
      <c r="A17" s="1" t="s">
        <v>57</v>
      </c>
      <c r="B17" s="2">
        <v>44927</v>
      </c>
      <c r="C17" s="1" t="s">
        <v>58</v>
      </c>
      <c r="D17" s="1" t="s">
        <v>31</v>
      </c>
      <c r="E17" s="1" t="s">
        <v>48</v>
      </c>
      <c r="F17" s="1" t="s">
        <v>49</v>
      </c>
      <c r="G17" s="1">
        <v>1</v>
      </c>
      <c r="H17" s="4">
        <v>2804</v>
      </c>
      <c r="I17" s="1" t="s">
        <v>32</v>
      </c>
      <c r="J17" s="1" t="str">
        <f>RIGHT(Table1[[#This Row],[OrderID]],4)&amp;"_"&amp;LEFT(Table1[[#This Row],[ProductCategory]],4)&amp;"_"&amp;LEFT(Table1[[#This Row],[ProductName]],4)</f>
        <v>0057_Home_Chai</v>
      </c>
      <c r="K17" s="1" t="str">
        <f>IF(Table1[[#This Row],[Quantity]]&gt;3,"Bulk Order", "Normal")</f>
        <v>Normal</v>
      </c>
      <c r="L17" s="1" t="str">
        <f>IF(Table1[[#This Row],[Price]]&gt;1000,"Premium","Cheap")</f>
        <v>Premium</v>
      </c>
      <c r="M17" s="13" t="str">
        <f>LOWER(TRIM(Table1[[#This Row],[ProductName]]))</f>
        <v>chair</v>
      </c>
      <c r="N17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17" s="4">
        <f>Table1[[#This Row],[Price]]*Table1[[#This Row],[Tax]]+Table1[[#This Row],[Price]]</f>
        <v>3308.72</v>
      </c>
    </row>
    <row r="18" spans="1:15" ht="12.75">
      <c r="A18" s="1" t="s">
        <v>59</v>
      </c>
      <c r="B18" s="2">
        <v>45059</v>
      </c>
      <c r="C18" s="1" t="s">
        <v>60</v>
      </c>
      <c r="D18" s="1" t="s">
        <v>31</v>
      </c>
      <c r="E18" s="1" t="s">
        <v>48</v>
      </c>
      <c r="F18" s="1" t="s">
        <v>49</v>
      </c>
      <c r="G18" s="1">
        <v>2</v>
      </c>
      <c r="H18" s="4">
        <v>2349</v>
      </c>
      <c r="I18" s="1" t="s">
        <v>20</v>
      </c>
      <c r="J18" s="1" t="str">
        <f>RIGHT(Table1[[#This Row],[OrderID]],4)&amp;"_"&amp;LEFT(Table1[[#This Row],[ProductCategory]],4)&amp;"_"&amp;LEFT(Table1[[#This Row],[ProductName]],4)</f>
        <v>0068_Home_Chai</v>
      </c>
      <c r="K18" s="1" t="str">
        <f>IF(Table1[[#This Row],[Quantity]]&gt;3,"Bulk Order", "Normal")</f>
        <v>Normal</v>
      </c>
      <c r="L18" s="1" t="str">
        <f>IF(Table1[[#This Row],[Price]]&gt;1000,"Premium","Cheap")</f>
        <v>Premium</v>
      </c>
      <c r="M18" s="13" t="str">
        <f>LOWER(TRIM(Table1[[#This Row],[ProductName]]))</f>
        <v>chair</v>
      </c>
      <c r="N18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18" s="4">
        <f>Table1[[#This Row],[Price]]*Table1[[#This Row],[Tax]]+Table1[[#This Row],[Price]]</f>
        <v>2771.82</v>
      </c>
    </row>
    <row r="19" spans="1:15" ht="12.75">
      <c r="A19" s="1" t="s">
        <v>61</v>
      </c>
      <c r="B19" s="2">
        <v>45163</v>
      </c>
      <c r="C19" s="1" t="s">
        <v>62</v>
      </c>
      <c r="D19" s="1" t="s">
        <v>23</v>
      </c>
      <c r="E19" s="1" t="s">
        <v>48</v>
      </c>
      <c r="F19" s="1" t="s">
        <v>49</v>
      </c>
      <c r="G19" s="1">
        <v>3</v>
      </c>
      <c r="H19" s="4">
        <v>1833</v>
      </c>
      <c r="I19" s="1" t="s">
        <v>20</v>
      </c>
      <c r="J19" s="1" t="str">
        <f>RIGHT(Table1[[#This Row],[OrderID]],4)&amp;"_"&amp;LEFT(Table1[[#This Row],[ProductCategory]],4)&amp;"_"&amp;LEFT(Table1[[#This Row],[ProductName]],4)</f>
        <v>0076_Home_Chai</v>
      </c>
      <c r="K19" s="1" t="str">
        <f>IF(Table1[[#This Row],[Quantity]]&gt;3,"Bulk Order", "Normal")</f>
        <v>Normal</v>
      </c>
      <c r="L19" s="1" t="str">
        <f>IF(Table1[[#This Row],[Price]]&gt;1000,"Premium","Cheap")</f>
        <v>Premium</v>
      </c>
      <c r="M19" s="13" t="str">
        <f>LOWER(TRIM(Table1[[#This Row],[ProductName]]))</f>
        <v>chair</v>
      </c>
      <c r="N19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19" s="4">
        <f>Table1[[#This Row],[Price]]*Table1[[#This Row],[Tax]]+Table1[[#This Row],[Price]]</f>
        <v>2162.94</v>
      </c>
    </row>
    <row r="20" spans="1:15" ht="12.75">
      <c r="A20" s="1" t="s">
        <v>63</v>
      </c>
      <c r="B20" s="2">
        <v>45094</v>
      </c>
      <c r="C20" s="1" t="s">
        <v>64</v>
      </c>
      <c r="D20" s="1" t="s">
        <v>54</v>
      </c>
      <c r="E20" s="1" t="s">
        <v>48</v>
      </c>
      <c r="F20" s="1" t="s">
        <v>49</v>
      </c>
      <c r="G20" s="1">
        <v>3</v>
      </c>
      <c r="H20" s="4">
        <v>770</v>
      </c>
      <c r="I20" s="1" t="s">
        <v>20</v>
      </c>
      <c r="J20" s="1" t="str">
        <f>RIGHT(Table1[[#This Row],[OrderID]],4)&amp;"_"&amp;LEFT(Table1[[#This Row],[ProductCategory]],4)&amp;"_"&amp;LEFT(Table1[[#This Row],[ProductName]],4)</f>
        <v>0077_Home_Chai</v>
      </c>
      <c r="K20" s="1" t="str">
        <f>IF(Table1[[#This Row],[Quantity]]&gt;3,"Bulk Order", "Normal")</f>
        <v>Normal</v>
      </c>
      <c r="L20" s="1" t="str">
        <f>IF(Table1[[#This Row],[Price]]&gt;1000,"Premium","Cheap")</f>
        <v>Cheap</v>
      </c>
      <c r="M20" s="13" t="str">
        <f>LOWER(TRIM(Table1[[#This Row],[ProductName]]))</f>
        <v>chair</v>
      </c>
      <c r="N20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20" s="4">
        <f>Table1[[#This Row],[Price]]*Table1[[#This Row],[Tax]]+Table1[[#This Row],[Price]]</f>
        <v>908.6</v>
      </c>
    </row>
    <row r="21" spans="1:15" ht="12.75">
      <c r="A21" s="1" t="s">
        <v>65</v>
      </c>
      <c r="B21" s="2">
        <v>45216</v>
      </c>
      <c r="C21" s="1" t="s">
        <v>66</v>
      </c>
      <c r="D21" s="1" t="s">
        <v>23</v>
      </c>
      <c r="E21" s="1" t="s">
        <v>48</v>
      </c>
      <c r="F21" s="1" t="s">
        <v>49</v>
      </c>
      <c r="G21" s="1">
        <v>3</v>
      </c>
      <c r="H21" s="4">
        <v>664</v>
      </c>
      <c r="I21" s="1" t="s">
        <v>32</v>
      </c>
      <c r="J21" s="1" t="str">
        <f>RIGHT(Table1[[#This Row],[OrderID]],4)&amp;"_"&amp;LEFT(Table1[[#This Row],[ProductCategory]],4)&amp;"_"&amp;LEFT(Table1[[#This Row],[ProductName]],4)</f>
        <v>0083_Home_Chai</v>
      </c>
      <c r="K21" s="1" t="str">
        <f>IF(Table1[[#This Row],[Quantity]]&gt;3,"Bulk Order", "Normal")</f>
        <v>Normal</v>
      </c>
      <c r="L21" s="1" t="str">
        <f>IF(Table1[[#This Row],[Price]]&gt;1000,"Premium","Cheap")</f>
        <v>Cheap</v>
      </c>
      <c r="M21" s="13" t="str">
        <f>LOWER(TRIM(Table1[[#This Row],[ProductName]]))</f>
        <v>chair</v>
      </c>
      <c r="N21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21" s="4">
        <f>Table1[[#This Row],[Price]]*Table1[[#This Row],[Tax]]+Table1[[#This Row],[Price]]</f>
        <v>783.52</v>
      </c>
    </row>
    <row r="22" spans="1:15" ht="12.75">
      <c r="A22" s="1" t="s">
        <v>67</v>
      </c>
      <c r="B22" s="2">
        <v>45279</v>
      </c>
      <c r="C22" s="1" t="s">
        <v>68</v>
      </c>
      <c r="D22" s="1" t="s">
        <v>54</v>
      </c>
      <c r="E22" s="1" t="s">
        <v>48</v>
      </c>
      <c r="F22" s="1" t="s">
        <v>49</v>
      </c>
      <c r="G22" s="1">
        <v>4</v>
      </c>
      <c r="H22" s="4">
        <v>758</v>
      </c>
      <c r="I22" s="1" t="s">
        <v>43</v>
      </c>
      <c r="J22" s="1" t="str">
        <f>RIGHT(Table1[[#This Row],[OrderID]],4)&amp;"_"&amp;LEFT(Table1[[#This Row],[ProductCategory]],4)&amp;"_"&amp;LEFT(Table1[[#This Row],[ProductName]],4)</f>
        <v>0107_Home_Chai</v>
      </c>
      <c r="K22" s="1" t="str">
        <f>IF(Table1[[#This Row],[Quantity]]&gt;3,"Bulk Order", "Normal")</f>
        <v>Bulk Order</v>
      </c>
      <c r="L22" s="1" t="str">
        <f>IF(Table1[[#This Row],[Price]]&gt;1000,"Premium","Cheap")</f>
        <v>Cheap</v>
      </c>
      <c r="M22" s="13" t="str">
        <f>LOWER(TRIM(Table1[[#This Row],[ProductName]]))</f>
        <v>chair</v>
      </c>
      <c r="N22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22" s="4">
        <f>Table1[[#This Row],[Price]]*Table1[[#This Row],[Tax]]+Table1[[#This Row],[Price]]</f>
        <v>894.44</v>
      </c>
    </row>
    <row r="23" spans="1:15" ht="12.75">
      <c r="A23" s="1" t="s">
        <v>69</v>
      </c>
      <c r="B23" s="2">
        <v>45063</v>
      </c>
      <c r="C23" s="1" t="s">
        <v>70</v>
      </c>
      <c r="D23" s="1" t="s">
        <v>31</v>
      </c>
      <c r="E23" s="1" t="s">
        <v>48</v>
      </c>
      <c r="F23" s="1" t="s">
        <v>49</v>
      </c>
      <c r="G23" s="1">
        <v>4</v>
      </c>
      <c r="H23" s="4">
        <v>1094</v>
      </c>
      <c r="I23" s="1" t="s">
        <v>43</v>
      </c>
      <c r="J23" s="1" t="str">
        <f>RIGHT(Table1[[#This Row],[OrderID]],4)&amp;"_"&amp;LEFT(Table1[[#This Row],[ProductCategory]],4)&amp;"_"&amp;LEFT(Table1[[#This Row],[ProductName]],4)</f>
        <v>0115_Home_Chai</v>
      </c>
      <c r="K23" s="1" t="str">
        <f>IF(Table1[[#This Row],[Quantity]]&gt;3,"Bulk Order", "Normal")</f>
        <v>Bulk Order</v>
      </c>
      <c r="L23" s="1" t="str">
        <f>IF(Table1[[#This Row],[Price]]&gt;1000,"Premium","Cheap")</f>
        <v>Premium</v>
      </c>
      <c r="M23" s="13" t="str">
        <f>LOWER(TRIM(Table1[[#This Row],[ProductName]]))</f>
        <v>chair</v>
      </c>
      <c r="N23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23" s="4">
        <f>Table1[[#This Row],[Price]]*Table1[[#This Row],[Tax]]+Table1[[#This Row],[Price]]</f>
        <v>1290.92</v>
      </c>
    </row>
    <row r="24" spans="1:15" ht="12.75">
      <c r="A24" s="1" t="s">
        <v>71</v>
      </c>
      <c r="B24" s="2">
        <v>45243</v>
      </c>
      <c r="C24" s="1" t="s">
        <v>72</v>
      </c>
      <c r="D24" s="1" t="s">
        <v>23</v>
      </c>
      <c r="E24" s="1" t="s">
        <v>48</v>
      </c>
      <c r="F24" s="1" t="s">
        <v>49</v>
      </c>
      <c r="G24" s="1">
        <v>4</v>
      </c>
      <c r="H24" s="4">
        <v>4078</v>
      </c>
      <c r="I24" s="1" t="s">
        <v>20</v>
      </c>
      <c r="J24" s="1" t="str">
        <f>RIGHT(Table1[[#This Row],[OrderID]],4)&amp;"_"&amp;LEFT(Table1[[#This Row],[ProductCategory]],4)&amp;"_"&amp;LEFT(Table1[[#This Row],[ProductName]],4)</f>
        <v>0172_Home_Chai</v>
      </c>
      <c r="K24" s="1" t="str">
        <f>IF(Table1[[#This Row],[Quantity]]&gt;3,"Bulk Order", "Normal")</f>
        <v>Bulk Order</v>
      </c>
      <c r="L24" s="1" t="str">
        <f>IF(Table1[[#This Row],[Price]]&gt;1000,"Premium","Cheap")</f>
        <v>Premium</v>
      </c>
      <c r="M24" s="13" t="str">
        <f>LOWER(TRIM(Table1[[#This Row],[ProductName]]))</f>
        <v>chair</v>
      </c>
      <c r="N24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24" s="4">
        <f>Table1[[#This Row],[Price]]*Table1[[#This Row],[Tax]]+Table1[[#This Row],[Price]]</f>
        <v>4812.04</v>
      </c>
    </row>
    <row r="25" spans="1:15" ht="12.75">
      <c r="A25" s="1" t="s">
        <v>73</v>
      </c>
      <c r="B25" s="2">
        <v>45157</v>
      </c>
      <c r="C25" s="1" t="s">
        <v>74</v>
      </c>
      <c r="D25" s="1" t="s">
        <v>31</v>
      </c>
      <c r="E25" s="1" t="s">
        <v>48</v>
      </c>
      <c r="F25" s="1" t="s">
        <v>49</v>
      </c>
      <c r="G25" s="1">
        <v>5</v>
      </c>
      <c r="H25" s="4">
        <v>1335</v>
      </c>
      <c r="I25" s="1" t="s">
        <v>43</v>
      </c>
      <c r="J25" s="1" t="str">
        <f>RIGHT(Table1[[#This Row],[OrderID]],4)&amp;"_"&amp;LEFT(Table1[[#This Row],[ProductCategory]],4)&amp;"_"&amp;LEFT(Table1[[#This Row],[ProductName]],4)</f>
        <v>0189_Home_Chai</v>
      </c>
      <c r="K25" s="1" t="str">
        <f>IF(Table1[[#This Row],[Quantity]]&gt;3,"Bulk Order", "Normal")</f>
        <v>Bulk Order</v>
      </c>
      <c r="L25" s="1" t="str">
        <f>IF(Table1[[#This Row],[Price]]&gt;1000,"Premium","Cheap")</f>
        <v>Premium</v>
      </c>
      <c r="M25" s="13" t="str">
        <f>LOWER(TRIM(Table1[[#This Row],[ProductName]]))</f>
        <v>chair</v>
      </c>
      <c r="N25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25" s="4">
        <f>Table1[[#This Row],[Price]]*Table1[[#This Row],[Tax]]+Table1[[#This Row],[Price]]</f>
        <v>1575.3</v>
      </c>
    </row>
    <row r="26" spans="1:15" ht="12.75">
      <c r="A26" s="1" t="s">
        <v>75</v>
      </c>
      <c r="B26" s="2">
        <v>44943</v>
      </c>
      <c r="C26" s="1" t="s">
        <v>76</v>
      </c>
      <c r="D26" s="1" t="s">
        <v>17</v>
      </c>
      <c r="E26" s="1" t="s">
        <v>77</v>
      </c>
      <c r="F26" s="1" t="s">
        <v>78</v>
      </c>
      <c r="G26" s="1">
        <v>1</v>
      </c>
      <c r="H26" s="4">
        <v>1828</v>
      </c>
      <c r="I26" s="1" t="s">
        <v>32</v>
      </c>
      <c r="J26" s="1" t="str">
        <f>RIGHT(Table1[[#This Row],[OrderID]],4)&amp;"_"&amp;LEFT(Table1[[#This Row],[ProductCategory]],4)&amp;"_"&amp;LEFT(Table1[[#This Row],[ProductName]],4)</f>
        <v>0012_Book_Comi</v>
      </c>
      <c r="K26" s="1" t="str">
        <f>IF(Table1[[#This Row],[Quantity]]&gt;3,"Bulk Order", "Normal")</f>
        <v>Normal</v>
      </c>
      <c r="L26" s="1" t="str">
        <f>IF(Table1[[#This Row],[Price]]&gt;1000,"Premium","Cheap")</f>
        <v>Premium</v>
      </c>
      <c r="M26" s="13" t="str">
        <f>LOWER(TRIM(Table1[[#This Row],[ProductName]]))</f>
        <v>comics</v>
      </c>
      <c r="N26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26" s="4">
        <f>Table1[[#This Row],[Price]]*Table1[[#This Row],[Tax]]+Table1[[#This Row],[Price]]</f>
        <v>2047.36</v>
      </c>
    </row>
    <row r="27" spans="1:15" ht="12.75">
      <c r="A27" s="1" t="s">
        <v>79</v>
      </c>
      <c r="B27" s="2">
        <v>45167</v>
      </c>
      <c r="C27" s="1" t="s">
        <v>80</v>
      </c>
      <c r="D27" s="1" t="s">
        <v>31</v>
      </c>
      <c r="E27" s="1" t="s">
        <v>77</v>
      </c>
      <c r="F27" s="1" t="s">
        <v>78</v>
      </c>
      <c r="G27" s="1">
        <v>3</v>
      </c>
      <c r="H27" s="4">
        <v>1964</v>
      </c>
      <c r="I27" s="1" t="s">
        <v>24</v>
      </c>
      <c r="J27" s="1" t="str">
        <f>RIGHT(Table1[[#This Row],[OrderID]],4)&amp;"_"&amp;LEFT(Table1[[#This Row],[ProductCategory]],4)&amp;"_"&amp;LEFT(Table1[[#This Row],[ProductName]],4)</f>
        <v>0052_Book_Comi</v>
      </c>
      <c r="K27" s="1" t="str">
        <f>IF(Table1[[#This Row],[Quantity]]&gt;3,"Bulk Order", "Normal")</f>
        <v>Normal</v>
      </c>
      <c r="L27" s="1" t="str">
        <f>IF(Table1[[#This Row],[Price]]&gt;1000,"Premium","Cheap")</f>
        <v>Premium</v>
      </c>
      <c r="M27" s="13" t="str">
        <f>LOWER(TRIM(Table1[[#This Row],[ProductName]]))</f>
        <v>comics</v>
      </c>
      <c r="N27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27" s="4">
        <f>Table1[[#This Row],[Price]]*Table1[[#This Row],[Tax]]+Table1[[#This Row],[Price]]</f>
        <v>2199.6799999999998</v>
      </c>
    </row>
    <row r="28" spans="1:15" ht="12.75">
      <c r="A28" s="1" t="s">
        <v>81</v>
      </c>
      <c r="B28" s="2">
        <v>44939</v>
      </c>
      <c r="C28" s="1" t="s">
        <v>82</v>
      </c>
      <c r="D28" s="1" t="s">
        <v>31</v>
      </c>
      <c r="E28" s="1" t="s">
        <v>77</v>
      </c>
      <c r="F28" s="1" t="s">
        <v>78</v>
      </c>
      <c r="G28" s="1">
        <v>3</v>
      </c>
      <c r="H28" s="4">
        <v>668</v>
      </c>
      <c r="I28" s="1" t="s">
        <v>32</v>
      </c>
      <c r="J28" s="1" t="str">
        <f>RIGHT(Table1[[#This Row],[OrderID]],4)&amp;"_"&amp;LEFT(Table1[[#This Row],[ProductCategory]],4)&amp;"_"&amp;LEFT(Table1[[#This Row],[ProductName]],4)</f>
        <v>0053_Book_Comi</v>
      </c>
      <c r="K28" s="1" t="str">
        <f>IF(Table1[[#This Row],[Quantity]]&gt;3,"Bulk Order", "Normal")</f>
        <v>Normal</v>
      </c>
      <c r="L28" s="1" t="str">
        <f>IF(Table1[[#This Row],[Price]]&gt;1000,"Premium","Cheap")</f>
        <v>Cheap</v>
      </c>
      <c r="M28" s="13" t="str">
        <f>LOWER(TRIM(Table1[[#This Row],[ProductName]]))</f>
        <v>comics</v>
      </c>
      <c r="N28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28" s="4">
        <f>Table1[[#This Row],[Price]]*Table1[[#This Row],[Tax]]+Table1[[#This Row],[Price]]</f>
        <v>748.16</v>
      </c>
    </row>
    <row r="29" spans="1:15" ht="12.75">
      <c r="A29" s="1" t="s">
        <v>83</v>
      </c>
      <c r="B29" s="2">
        <v>45150</v>
      </c>
      <c r="C29" s="1" t="s">
        <v>84</v>
      </c>
      <c r="D29" s="1" t="s">
        <v>23</v>
      </c>
      <c r="E29" s="1" t="s">
        <v>77</v>
      </c>
      <c r="F29" s="1" t="s">
        <v>78</v>
      </c>
      <c r="G29" s="1">
        <v>4</v>
      </c>
      <c r="H29" s="4">
        <v>1452</v>
      </c>
      <c r="I29" s="1" t="s">
        <v>20</v>
      </c>
      <c r="J29" s="1" t="str">
        <f>RIGHT(Table1[[#This Row],[OrderID]],4)&amp;"_"&amp;LEFT(Table1[[#This Row],[ProductCategory]],4)&amp;"_"&amp;LEFT(Table1[[#This Row],[ProductName]],4)</f>
        <v>0074_Book_Comi</v>
      </c>
      <c r="K29" s="1" t="str">
        <f>IF(Table1[[#This Row],[Quantity]]&gt;3,"Bulk Order", "Normal")</f>
        <v>Bulk Order</v>
      </c>
      <c r="L29" s="1" t="str">
        <f>IF(Table1[[#This Row],[Price]]&gt;1000,"Premium","Cheap")</f>
        <v>Premium</v>
      </c>
      <c r="M29" s="13" t="str">
        <f>LOWER(TRIM(Table1[[#This Row],[ProductName]]))</f>
        <v>comics</v>
      </c>
      <c r="N29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29" s="4">
        <f>Table1[[#This Row],[Price]]*Table1[[#This Row],[Tax]]+Table1[[#This Row],[Price]]</f>
        <v>1626.24</v>
      </c>
    </row>
    <row r="30" spans="1:15" ht="12.75">
      <c r="A30" s="1" t="s">
        <v>85</v>
      </c>
      <c r="B30" s="2">
        <v>45269</v>
      </c>
      <c r="C30" s="1" t="s">
        <v>86</v>
      </c>
      <c r="D30" s="1" t="s">
        <v>31</v>
      </c>
      <c r="E30" s="1" t="s">
        <v>77</v>
      </c>
      <c r="F30" s="1" t="s">
        <v>78</v>
      </c>
      <c r="G30" s="1">
        <v>3</v>
      </c>
      <c r="H30" s="4">
        <v>1474</v>
      </c>
      <c r="I30" s="1" t="s">
        <v>43</v>
      </c>
      <c r="J30" s="1" t="str">
        <f>RIGHT(Table1[[#This Row],[OrderID]],4)&amp;"_"&amp;LEFT(Table1[[#This Row],[ProductCategory]],4)&amp;"_"&amp;LEFT(Table1[[#This Row],[ProductName]],4)</f>
        <v>0080_Book_Comi</v>
      </c>
      <c r="K30" s="1" t="str">
        <f>IF(Table1[[#This Row],[Quantity]]&gt;3,"Bulk Order", "Normal")</f>
        <v>Normal</v>
      </c>
      <c r="L30" s="1" t="str">
        <f>IF(Table1[[#This Row],[Price]]&gt;1000,"Premium","Cheap")</f>
        <v>Premium</v>
      </c>
      <c r="M30" s="13" t="str">
        <f>LOWER(TRIM(Table1[[#This Row],[ProductName]]))</f>
        <v>comics</v>
      </c>
      <c r="N30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30" s="4">
        <f>Table1[[#This Row],[Price]]*Table1[[#This Row],[Tax]]+Table1[[#This Row],[Price]]</f>
        <v>1650.88</v>
      </c>
    </row>
    <row r="31" spans="1:15" ht="12.75">
      <c r="A31" s="1" t="s">
        <v>87</v>
      </c>
      <c r="B31" s="2">
        <v>45169</v>
      </c>
      <c r="C31" s="1" t="s">
        <v>88</v>
      </c>
      <c r="D31" s="1" t="s">
        <v>17</v>
      </c>
      <c r="E31" s="1" t="s">
        <v>77</v>
      </c>
      <c r="F31" s="1" t="s">
        <v>78</v>
      </c>
      <c r="G31" s="1">
        <v>3</v>
      </c>
      <c r="H31" s="4">
        <v>3817</v>
      </c>
      <c r="I31" s="1" t="s">
        <v>32</v>
      </c>
      <c r="J31" s="1" t="str">
        <f>RIGHT(Table1[[#This Row],[OrderID]],4)&amp;"_"&amp;LEFT(Table1[[#This Row],[ProductCategory]],4)&amp;"_"&amp;LEFT(Table1[[#This Row],[ProductName]],4)</f>
        <v>0092_Book_Comi</v>
      </c>
      <c r="K31" s="1" t="str">
        <f>IF(Table1[[#This Row],[Quantity]]&gt;3,"Bulk Order", "Normal")</f>
        <v>Normal</v>
      </c>
      <c r="L31" s="1" t="str">
        <f>IF(Table1[[#This Row],[Price]]&gt;1000,"Premium","Cheap")</f>
        <v>Premium</v>
      </c>
      <c r="M31" s="13" t="str">
        <f>LOWER(TRIM(Table1[[#This Row],[ProductName]]))</f>
        <v>comics</v>
      </c>
      <c r="N31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31" s="4">
        <f>Table1[[#This Row],[Price]]*Table1[[#This Row],[Tax]]+Table1[[#This Row],[Price]]</f>
        <v>4275.04</v>
      </c>
    </row>
    <row r="32" spans="1:15" ht="12.75">
      <c r="A32" s="1" t="s">
        <v>89</v>
      </c>
      <c r="B32" s="2">
        <v>45225</v>
      </c>
      <c r="C32" s="1" t="s">
        <v>90</v>
      </c>
      <c r="D32" s="1" t="s">
        <v>31</v>
      </c>
      <c r="E32" s="1" t="s">
        <v>77</v>
      </c>
      <c r="F32" s="1" t="s">
        <v>78</v>
      </c>
      <c r="G32" s="1">
        <v>4</v>
      </c>
      <c r="H32" s="4">
        <v>2191</v>
      </c>
      <c r="I32" s="1" t="s">
        <v>43</v>
      </c>
      <c r="J32" s="1" t="str">
        <f>RIGHT(Table1[[#This Row],[OrderID]],4)&amp;"_"&amp;LEFT(Table1[[#This Row],[ProductCategory]],4)&amp;"_"&amp;LEFT(Table1[[#This Row],[ProductName]],4)</f>
        <v>0132_Book_Comi</v>
      </c>
      <c r="K32" s="1" t="str">
        <f>IF(Table1[[#This Row],[Quantity]]&gt;3,"Bulk Order", "Normal")</f>
        <v>Bulk Order</v>
      </c>
      <c r="L32" s="1" t="str">
        <f>IF(Table1[[#This Row],[Price]]&gt;1000,"Premium","Cheap")</f>
        <v>Premium</v>
      </c>
      <c r="M32" s="13" t="str">
        <f>LOWER(TRIM(Table1[[#This Row],[ProductName]]))</f>
        <v>comics</v>
      </c>
      <c r="N32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32" s="4">
        <f>Table1[[#This Row],[Price]]*Table1[[#This Row],[Tax]]+Table1[[#This Row],[Price]]</f>
        <v>2453.92</v>
      </c>
    </row>
    <row r="33" spans="1:15" ht="12.75">
      <c r="A33" s="1" t="s">
        <v>91</v>
      </c>
      <c r="B33" s="2">
        <v>45254</v>
      </c>
      <c r="C33" s="1" t="s">
        <v>92</v>
      </c>
      <c r="D33" s="1" t="s">
        <v>17</v>
      </c>
      <c r="E33" s="1" t="s">
        <v>77</v>
      </c>
      <c r="F33" s="1" t="s">
        <v>78</v>
      </c>
      <c r="G33" s="1">
        <v>2</v>
      </c>
      <c r="H33" s="4">
        <v>3251</v>
      </c>
      <c r="I33" s="1" t="s">
        <v>20</v>
      </c>
      <c r="J33" s="1" t="str">
        <f>RIGHT(Table1[[#This Row],[OrderID]],4)&amp;"_"&amp;LEFT(Table1[[#This Row],[ProductCategory]],4)&amp;"_"&amp;LEFT(Table1[[#This Row],[ProductName]],4)</f>
        <v>0134_Book_Comi</v>
      </c>
      <c r="K33" s="1" t="str">
        <f>IF(Table1[[#This Row],[Quantity]]&gt;3,"Bulk Order", "Normal")</f>
        <v>Normal</v>
      </c>
      <c r="L33" s="1" t="str">
        <f>IF(Table1[[#This Row],[Price]]&gt;1000,"Premium","Cheap")</f>
        <v>Premium</v>
      </c>
      <c r="M33" s="13" t="str">
        <f>LOWER(TRIM(Table1[[#This Row],[ProductName]]))</f>
        <v>comics</v>
      </c>
      <c r="N33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33" s="4">
        <f>Table1[[#This Row],[Price]]*Table1[[#This Row],[Tax]]+Table1[[#This Row],[Price]]</f>
        <v>3641.12</v>
      </c>
    </row>
    <row r="34" spans="1:15" ht="12.75">
      <c r="A34" s="1" t="s">
        <v>93</v>
      </c>
      <c r="B34" s="2">
        <v>45062</v>
      </c>
      <c r="C34" s="1" t="s">
        <v>94</v>
      </c>
      <c r="D34" s="1" t="s">
        <v>23</v>
      </c>
      <c r="E34" s="1" t="s">
        <v>77</v>
      </c>
      <c r="F34" s="1" t="s">
        <v>78</v>
      </c>
      <c r="G34" s="1">
        <v>3</v>
      </c>
      <c r="H34" s="4">
        <v>4888</v>
      </c>
      <c r="I34" s="1" t="s">
        <v>20</v>
      </c>
      <c r="J34" s="1" t="str">
        <f>RIGHT(Table1[[#This Row],[OrderID]],4)&amp;"_"&amp;LEFT(Table1[[#This Row],[ProductCategory]],4)&amp;"_"&amp;LEFT(Table1[[#This Row],[ProductName]],4)</f>
        <v>0143_Book_Comi</v>
      </c>
      <c r="K34" s="1" t="str">
        <f>IF(Table1[[#This Row],[Quantity]]&gt;3,"Bulk Order", "Normal")</f>
        <v>Normal</v>
      </c>
      <c r="L34" s="1" t="str">
        <f>IF(Table1[[#This Row],[Price]]&gt;1000,"Premium","Cheap")</f>
        <v>Premium</v>
      </c>
      <c r="M34" s="13" t="str">
        <f>LOWER(TRIM(Table1[[#This Row],[ProductName]]))</f>
        <v>comics</v>
      </c>
      <c r="N34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34" s="4">
        <f>Table1[[#This Row],[Price]]*Table1[[#This Row],[Tax]]+Table1[[#This Row],[Price]]</f>
        <v>5474.5599999999995</v>
      </c>
    </row>
    <row r="35" spans="1:15" ht="12.75">
      <c r="A35" s="1" t="s">
        <v>95</v>
      </c>
      <c r="B35" s="2">
        <v>45239</v>
      </c>
      <c r="C35" s="1" t="s">
        <v>96</v>
      </c>
      <c r="D35" s="1" t="s">
        <v>23</v>
      </c>
      <c r="E35" s="1" t="s">
        <v>77</v>
      </c>
      <c r="F35" s="1" t="s">
        <v>78</v>
      </c>
      <c r="G35" s="1">
        <v>4</v>
      </c>
      <c r="H35" s="4">
        <v>1055</v>
      </c>
      <c r="I35" s="1" t="s">
        <v>24</v>
      </c>
      <c r="J35" s="1" t="str">
        <f>RIGHT(Table1[[#This Row],[OrderID]],4)&amp;"_"&amp;LEFT(Table1[[#This Row],[ProductCategory]],4)&amp;"_"&amp;LEFT(Table1[[#This Row],[ProductName]],4)</f>
        <v>0145_Book_Comi</v>
      </c>
      <c r="K35" s="1" t="str">
        <f>IF(Table1[[#This Row],[Quantity]]&gt;3,"Bulk Order", "Normal")</f>
        <v>Bulk Order</v>
      </c>
      <c r="L35" s="1" t="str">
        <f>IF(Table1[[#This Row],[Price]]&gt;1000,"Premium","Cheap")</f>
        <v>Premium</v>
      </c>
      <c r="M35" s="13" t="str">
        <f>LOWER(TRIM(Table1[[#This Row],[ProductName]]))</f>
        <v>comics</v>
      </c>
      <c r="N35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35" s="4">
        <f>Table1[[#This Row],[Price]]*Table1[[#This Row],[Tax]]+Table1[[#This Row],[Price]]</f>
        <v>1181.5999999999999</v>
      </c>
    </row>
    <row r="36" spans="1:15" ht="12.75">
      <c r="A36" s="1" t="s">
        <v>97</v>
      </c>
      <c r="B36" s="2">
        <v>45147</v>
      </c>
      <c r="C36" s="1" t="s">
        <v>98</v>
      </c>
      <c r="D36" s="1" t="s">
        <v>31</v>
      </c>
      <c r="E36" s="1" t="s">
        <v>77</v>
      </c>
      <c r="F36" s="1" t="s">
        <v>78</v>
      </c>
      <c r="G36" s="1">
        <v>4</v>
      </c>
      <c r="H36" s="4">
        <v>3366</v>
      </c>
      <c r="I36" s="1" t="s">
        <v>20</v>
      </c>
      <c r="J36" s="1" t="str">
        <f>RIGHT(Table1[[#This Row],[OrderID]],4)&amp;"_"&amp;LEFT(Table1[[#This Row],[ProductCategory]],4)&amp;"_"&amp;LEFT(Table1[[#This Row],[ProductName]],4)</f>
        <v>0161_Book_Comi</v>
      </c>
      <c r="K36" s="1" t="str">
        <f>IF(Table1[[#This Row],[Quantity]]&gt;3,"Bulk Order", "Normal")</f>
        <v>Bulk Order</v>
      </c>
      <c r="L36" s="1" t="str">
        <f>IF(Table1[[#This Row],[Price]]&gt;1000,"Premium","Cheap")</f>
        <v>Premium</v>
      </c>
      <c r="M36" s="13" t="str">
        <f>LOWER(TRIM(Table1[[#This Row],[ProductName]]))</f>
        <v>comics</v>
      </c>
      <c r="N36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36" s="4">
        <f>Table1[[#This Row],[Price]]*Table1[[#This Row],[Tax]]+Table1[[#This Row],[Price]]</f>
        <v>3769.92</v>
      </c>
    </row>
    <row r="37" spans="1:15" ht="12.75">
      <c r="A37" s="1" t="s">
        <v>99</v>
      </c>
      <c r="B37" s="2">
        <v>45105</v>
      </c>
      <c r="C37" s="1" t="s">
        <v>100</v>
      </c>
      <c r="D37" s="1" t="s">
        <v>31</v>
      </c>
      <c r="E37" s="1" t="s">
        <v>48</v>
      </c>
      <c r="F37" s="1" t="s">
        <v>101</v>
      </c>
      <c r="G37" s="1">
        <v>2</v>
      </c>
      <c r="H37" s="4">
        <v>3689</v>
      </c>
      <c r="I37" s="1" t="s">
        <v>32</v>
      </c>
      <c r="J37" s="1" t="str">
        <f>RIGHT(Table1[[#This Row],[OrderID]],4)&amp;"_"&amp;LEFT(Table1[[#This Row],[ProductCategory]],4)&amp;"_"&amp;LEFT(Table1[[#This Row],[ProductName]],4)</f>
        <v>0041_Home_Cook</v>
      </c>
      <c r="K37" s="1" t="str">
        <f>IF(Table1[[#This Row],[Quantity]]&gt;3,"Bulk Order", "Normal")</f>
        <v>Normal</v>
      </c>
      <c r="L37" s="1" t="str">
        <f>IF(Table1[[#This Row],[Price]]&gt;1000,"Premium","Cheap")</f>
        <v>Premium</v>
      </c>
      <c r="M37" s="13" t="str">
        <f>LOWER(TRIM(Table1[[#This Row],[ProductName]]))</f>
        <v>cooker</v>
      </c>
      <c r="N37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37" s="4">
        <f>Table1[[#This Row],[Price]]*Table1[[#This Row],[Tax]]+Table1[[#This Row],[Price]]</f>
        <v>4353.0200000000004</v>
      </c>
    </row>
    <row r="38" spans="1:15" ht="12.75">
      <c r="A38" s="1" t="s">
        <v>102</v>
      </c>
      <c r="B38" s="2">
        <v>44986</v>
      </c>
      <c r="C38" s="1" t="s">
        <v>103</v>
      </c>
      <c r="D38" s="1" t="s">
        <v>31</v>
      </c>
      <c r="E38" s="1" t="s">
        <v>48</v>
      </c>
      <c r="F38" s="1" t="s">
        <v>101</v>
      </c>
      <c r="G38" s="1">
        <v>5</v>
      </c>
      <c r="H38" s="4">
        <v>1825</v>
      </c>
      <c r="I38" s="1" t="s">
        <v>32</v>
      </c>
      <c r="J38" s="1" t="str">
        <f>RIGHT(Table1[[#This Row],[OrderID]],4)&amp;"_"&amp;LEFT(Table1[[#This Row],[ProductCategory]],4)&amp;"_"&amp;LEFT(Table1[[#This Row],[ProductName]],4)</f>
        <v>0043_Home_Cook</v>
      </c>
      <c r="K38" s="1" t="str">
        <f>IF(Table1[[#This Row],[Quantity]]&gt;3,"Bulk Order", "Normal")</f>
        <v>Bulk Order</v>
      </c>
      <c r="L38" s="1" t="str">
        <f>IF(Table1[[#This Row],[Price]]&gt;1000,"Premium","Cheap")</f>
        <v>Premium</v>
      </c>
      <c r="M38" s="13" t="str">
        <f>LOWER(TRIM(Table1[[#This Row],[ProductName]]))</f>
        <v>cooker</v>
      </c>
      <c r="N38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38" s="4">
        <f>Table1[[#This Row],[Price]]*Table1[[#This Row],[Tax]]+Table1[[#This Row],[Price]]</f>
        <v>2153.5</v>
      </c>
    </row>
    <row r="39" spans="1:15" ht="12.75">
      <c r="A39" s="1" t="s">
        <v>104</v>
      </c>
      <c r="B39" s="2">
        <v>45147</v>
      </c>
      <c r="C39" s="1" t="s">
        <v>105</v>
      </c>
      <c r="D39" s="1" t="s">
        <v>23</v>
      </c>
      <c r="E39" s="1" t="s">
        <v>48</v>
      </c>
      <c r="F39" s="1" t="s">
        <v>101</v>
      </c>
      <c r="G39" s="1">
        <v>1</v>
      </c>
      <c r="H39" s="4">
        <v>3031</v>
      </c>
      <c r="I39" s="1" t="s">
        <v>24</v>
      </c>
      <c r="J39" s="1" t="str">
        <f>RIGHT(Table1[[#This Row],[OrderID]],4)&amp;"_"&amp;LEFT(Table1[[#This Row],[ProductCategory]],4)&amp;"_"&amp;LEFT(Table1[[#This Row],[ProductName]],4)</f>
        <v>0048_Home_Cook</v>
      </c>
      <c r="K39" s="1" t="str">
        <f>IF(Table1[[#This Row],[Quantity]]&gt;3,"Bulk Order", "Normal")</f>
        <v>Normal</v>
      </c>
      <c r="L39" s="1" t="str">
        <f>IF(Table1[[#This Row],[Price]]&gt;1000,"Premium","Cheap")</f>
        <v>Premium</v>
      </c>
      <c r="M39" s="13" t="str">
        <f>LOWER(TRIM(Table1[[#This Row],[ProductName]]))</f>
        <v>cooker</v>
      </c>
      <c r="N39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39" s="4">
        <f>Table1[[#This Row],[Price]]*Table1[[#This Row],[Tax]]+Table1[[#This Row],[Price]]</f>
        <v>3576.58</v>
      </c>
    </row>
    <row r="40" spans="1:15" ht="12.75">
      <c r="A40" s="1" t="s">
        <v>106</v>
      </c>
      <c r="B40" s="2">
        <v>45266</v>
      </c>
      <c r="C40" s="1" t="s">
        <v>107</v>
      </c>
      <c r="D40" s="1" t="s">
        <v>23</v>
      </c>
      <c r="E40" s="1" t="s">
        <v>48</v>
      </c>
      <c r="F40" s="1" t="s">
        <v>101</v>
      </c>
      <c r="G40" s="1">
        <v>4</v>
      </c>
      <c r="H40" s="4">
        <v>2772</v>
      </c>
      <c r="I40" s="1" t="s">
        <v>20</v>
      </c>
      <c r="J40" s="1" t="str">
        <f>RIGHT(Table1[[#This Row],[OrderID]],4)&amp;"_"&amp;LEFT(Table1[[#This Row],[ProductCategory]],4)&amp;"_"&amp;LEFT(Table1[[#This Row],[ProductName]],4)</f>
        <v>0058_Home_Cook</v>
      </c>
      <c r="K40" s="1" t="str">
        <f>IF(Table1[[#This Row],[Quantity]]&gt;3,"Bulk Order", "Normal")</f>
        <v>Bulk Order</v>
      </c>
      <c r="L40" s="1" t="str">
        <f>IF(Table1[[#This Row],[Price]]&gt;1000,"Premium","Cheap")</f>
        <v>Premium</v>
      </c>
      <c r="M40" s="13" t="str">
        <f>LOWER(TRIM(Table1[[#This Row],[ProductName]]))</f>
        <v>cooker</v>
      </c>
      <c r="N40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40" s="4">
        <f>Table1[[#This Row],[Price]]*Table1[[#This Row],[Tax]]+Table1[[#This Row],[Price]]</f>
        <v>3270.96</v>
      </c>
    </row>
    <row r="41" spans="1:15" ht="12.75">
      <c r="A41" s="1" t="s">
        <v>108</v>
      </c>
      <c r="B41" s="2">
        <v>45134</v>
      </c>
      <c r="C41" s="1" t="s">
        <v>109</v>
      </c>
      <c r="D41" s="1" t="s">
        <v>23</v>
      </c>
      <c r="E41" s="1" t="s">
        <v>48</v>
      </c>
      <c r="F41" s="1" t="s">
        <v>101</v>
      </c>
      <c r="G41" s="1">
        <v>2</v>
      </c>
      <c r="H41" s="4">
        <v>3621</v>
      </c>
      <c r="I41" s="1" t="s">
        <v>32</v>
      </c>
      <c r="J41" s="1" t="str">
        <f>RIGHT(Table1[[#This Row],[OrderID]],4)&amp;"_"&amp;LEFT(Table1[[#This Row],[ProductCategory]],4)&amp;"_"&amp;LEFT(Table1[[#This Row],[ProductName]],4)</f>
        <v>0060_Home_Cook</v>
      </c>
      <c r="K41" s="1" t="str">
        <f>IF(Table1[[#This Row],[Quantity]]&gt;3,"Bulk Order", "Normal")</f>
        <v>Normal</v>
      </c>
      <c r="L41" s="1" t="str">
        <f>IF(Table1[[#This Row],[Price]]&gt;1000,"Premium","Cheap")</f>
        <v>Premium</v>
      </c>
      <c r="M41" s="13" t="str">
        <f>LOWER(TRIM(Table1[[#This Row],[ProductName]]))</f>
        <v>cooker</v>
      </c>
      <c r="N41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41" s="4">
        <f>Table1[[#This Row],[Price]]*Table1[[#This Row],[Tax]]+Table1[[#This Row],[Price]]</f>
        <v>4272.78</v>
      </c>
    </row>
    <row r="42" spans="1:15" ht="12.75">
      <c r="A42" s="1" t="s">
        <v>110</v>
      </c>
      <c r="B42" s="2">
        <v>45025</v>
      </c>
      <c r="C42" s="1" t="s">
        <v>111</v>
      </c>
      <c r="D42" s="1" t="s">
        <v>54</v>
      </c>
      <c r="E42" s="1" t="s">
        <v>48</v>
      </c>
      <c r="F42" s="1" t="s">
        <v>101</v>
      </c>
      <c r="G42" s="1">
        <v>1</v>
      </c>
      <c r="H42" s="4">
        <v>1690</v>
      </c>
      <c r="I42" s="1" t="s">
        <v>32</v>
      </c>
      <c r="J42" s="1" t="str">
        <f>RIGHT(Table1[[#This Row],[OrderID]],4)&amp;"_"&amp;LEFT(Table1[[#This Row],[ProductCategory]],4)&amp;"_"&amp;LEFT(Table1[[#This Row],[ProductName]],4)</f>
        <v>0094_Home_Cook</v>
      </c>
      <c r="K42" s="1" t="str">
        <f>IF(Table1[[#This Row],[Quantity]]&gt;3,"Bulk Order", "Normal")</f>
        <v>Normal</v>
      </c>
      <c r="L42" s="1" t="str">
        <f>IF(Table1[[#This Row],[Price]]&gt;1000,"Premium","Cheap")</f>
        <v>Premium</v>
      </c>
      <c r="M42" s="13" t="str">
        <f>LOWER(TRIM(Table1[[#This Row],[ProductName]]))</f>
        <v>cooker</v>
      </c>
      <c r="N42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42" s="4">
        <f>Table1[[#This Row],[Price]]*Table1[[#This Row],[Tax]]+Table1[[#This Row],[Price]]</f>
        <v>1994.2</v>
      </c>
    </row>
    <row r="43" spans="1:15" ht="12.75">
      <c r="A43" s="1" t="s">
        <v>112</v>
      </c>
      <c r="B43" s="2">
        <v>45003</v>
      </c>
      <c r="C43" s="1" t="s">
        <v>113</v>
      </c>
      <c r="D43" s="1" t="s">
        <v>54</v>
      </c>
      <c r="E43" s="1" t="s">
        <v>48</v>
      </c>
      <c r="F43" s="1" t="s">
        <v>101</v>
      </c>
      <c r="G43" s="1">
        <v>5</v>
      </c>
      <c r="H43" s="4">
        <v>4551</v>
      </c>
      <c r="I43" s="1" t="s">
        <v>20</v>
      </c>
      <c r="J43" s="1" t="str">
        <f>RIGHT(Table1[[#This Row],[OrderID]],4)&amp;"_"&amp;LEFT(Table1[[#This Row],[ProductCategory]],4)&amp;"_"&amp;LEFT(Table1[[#This Row],[ProductName]],4)</f>
        <v>0121_Home_Cook</v>
      </c>
      <c r="K43" s="1" t="str">
        <f>IF(Table1[[#This Row],[Quantity]]&gt;3,"Bulk Order", "Normal")</f>
        <v>Bulk Order</v>
      </c>
      <c r="L43" s="1" t="str">
        <f>IF(Table1[[#This Row],[Price]]&gt;1000,"Premium","Cheap")</f>
        <v>Premium</v>
      </c>
      <c r="M43" s="13" t="str">
        <f>LOWER(TRIM(Table1[[#This Row],[ProductName]]))</f>
        <v>cooker</v>
      </c>
      <c r="N43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43" s="4">
        <f>Table1[[#This Row],[Price]]*Table1[[#This Row],[Tax]]+Table1[[#This Row],[Price]]</f>
        <v>5370.18</v>
      </c>
    </row>
    <row r="44" spans="1:15" ht="12.75">
      <c r="A44" s="1" t="s">
        <v>114</v>
      </c>
      <c r="B44" s="2">
        <v>44975</v>
      </c>
      <c r="C44" s="1" t="s">
        <v>115</v>
      </c>
      <c r="D44" s="1" t="s">
        <v>54</v>
      </c>
      <c r="E44" s="1" t="s">
        <v>48</v>
      </c>
      <c r="F44" s="1" t="s">
        <v>101</v>
      </c>
      <c r="G44" s="1">
        <v>3</v>
      </c>
      <c r="H44" s="4">
        <v>1350</v>
      </c>
      <c r="I44" s="1" t="s">
        <v>20</v>
      </c>
      <c r="J44" s="1" t="str">
        <f>RIGHT(Table1[[#This Row],[OrderID]],4)&amp;"_"&amp;LEFT(Table1[[#This Row],[ProductCategory]],4)&amp;"_"&amp;LEFT(Table1[[#This Row],[ProductName]],4)</f>
        <v>0162_Home_Cook</v>
      </c>
      <c r="K44" s="1" t="str">
        <f>IF(Table1[[#This Row],[Quantity]]&gt;3,"Bulk Order", "Normal")</f>
        <v>Normal</v>
      </c>
      <c r="L44" s="1" t="str">
        <f>IF(Table1[[#This Row],[Price]]&gt;1000,"Premium","Cheap")</f>
        <v>Premium</v>
      </c>
      <c r="M44" s="13" t="str">
        <f>LOWER(TRIM(Table1[[#This Row],[ProductName]]))</f>
        <v>cooker</v>
      </c>
      <c r="N44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44" s="4">
        <f>Table1[[#This Row],[Price]]*Table1[[#This Row],[Tax]]+Table1[[#This Row],[Price]]</f>
        <v>1593</v>
      </c>
    </row>
    <row r="45" spans="1:15" ht="12.75">
      <c r="A45" s="1" t="s">
        <v>116</v>
      </c>
      <c r="B45" s="2">
        <v>45151</v>
      </c>
      <c r="C45" s="1" t="s">
        <v>117</v>
      </c>
      <c r="D45" s="1" t="s">
        <v>31</v>
      </c>
      <c r="E45" s="1" t="s">
        <v>48</v>
      </c>
      <c r="F45" s="1" t="s">
        <v>101</v>
      </c>
      <c r="G45" s="1">
        <v>3</v>
      </c>
      <c r="H45" s="4">
        <v>3273</v>
      </c>
      <c r="I45" s="1" t="s">
        <v>20</v>
      </c>
      <c r="J45" s="1" t="str">
        <f>RIGHT(Table1[[#This Row],[OrderID]],4)&amp;"_"&amp;LEFT(Table1[[#This Row],[ProductCategory]],4)&amp;"_"&amp;LEFT(Table1[[#This Row],[ProductName]],4)</f>
        <v>0191_Home_Cook</v>
      </c>
      <c r="K45" s="1" t="str">
        <f>IF(Table1[[#This Row],[Quantity]]&gt;3,"Bulk Order", "Normal")</f>
        <v>Normal</v>
      </c>
      <c r="L45" s="1" t="str">
        <f>IF(Table1[[#This Row],[Price]]&gt;1000,"Premium","Cheap")</f>
        <v>Premium</v>
      </c>
      <c r="M45" s="13" t="str">
        <f>LOWER(TRIM(Table1[[#This Row],[ProductName]]))</f>
        <v>cooker</v>
      </c>
      <c r="N45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45" s="4">
        <f>Table1[[#This Row],[Price]]*Table1[[#This Row],[Tax]]+Table1[[#This Row],[Price]]</f>
        <v>3862.14</v>
      </c>
    </row>
    <row r="46" spans="1:15" ht="12.75">
      <c r="A46" s="1" t="s">
        <v>118</v>
      </c>
      <c r="B46" s="2">
        <v>45038</v>
      </c>
      <c r="C46" s="1" t="s">
        <v>119</v>
      </c>
      <c r="D46" s="1" t="s">
        <v>23</v>
      </c>
      <c r="E46" s="1" t="s">
        <v>120</v>
      </c>
      <c r="F46" s="1" t="s">
        <v>121</v>
      </c>
      <c r="G46" s="1">
        <v>5</v>
      </c>
      <c r="H46" s="4">
        <v>3536</v>
      </c>
      <c r="I46" s="1" t="s">
        <v>24</v>
      </c>
      <c r="J46" s="1" t="str">
        <f>RIGHT(Table1[[#This Row],[OrderID]],4)&amp;"_"&amp;LEFT(Table1[[#This Row],[ProductCategory]],4)&amp;"_"&amp;LEFT(Table1[[#This Row],[ProductName]],4)</f>
        <v>0003_Spor_Cric</v>
      </c>
      <c r="K46" s="1" t="str">
        <f>IF(Table1[[#This Row],[Quantity]]&gt;3,"Bulk Order", "Normal")</f>
        <v>Bulk Order</v>
      </c>
      <c r="L46" s="1" t="str">
        <f>IF(Table1[[#This Row],[Price]]&gt;1000,"Premium","Cheap")</f>
        <v>Premium</v>
      </c>
      <c r="M46" s="13" t="str">
        <f>LOWER(TRIM(Table1[[#This Row],[ProductName]]))</f>
        <v>cricket bat</v>
      </c>
      <c r="N46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46" s="4">
        <f>Table1[[#This Row],[Price]]*Table1[[#This Row],[Tax]]+Table1[[#This Row],[Price]]</f>
        <v>4172.4799999999996</v>
      </c>
    </row>
    <row r="47" spans="1:15" ht="12.75">
      <c r="A47" s="1" t="s">
        <v>122</v>
      </c>
      <c r="B47" s="2">
        <v>45286</v>
      </c>
      <c r="C47" s="1" t="s">
        <v>123</v>
      </c>
      <c r="D47" s="1" t="s">
        <v>23</v>
      </c>
      <c r="E47" s="1" t="s">
        <v>120</v>
      </c>
      <c r="F47" s="1" t="s">
        <v>121</v>
      </c>
      <c r="G47" s="1">
        <v>5</v>
      </c>
      <c r="H47" s="4">
        <v>2105</v>
      </c>
      <c r="I47" s="1" t="s">
        <v>24</v>
      </c>
      <c r="J47" s="1" t="str">
        <f>RIGHT(Table1[[#This Row],[OrderID]],4)&amp;"_"&amp;LEFT(Table1[[#This Row],[ProductCategory]],4)&amp;"_"&amp;LEFT(Table1[[#This Row],[ProductName]],4)</f>
        <v>0010_Spor_Cric</v>
      </c>
      <c r="K47" s="1" t="str">
        <f>IF(Table1[[#This Row],[Quantity]]&gt;3,"Bulk Order", "Normal")</f>
        <v>Bulk Order</v>
      </c>
      <c r="L47" s="1" t="str">
        <f>IF(Table1[[#This Row],[Price]]&gt;1000,"Premium","Cheap")</f>
        <v>Premium</v>
      </c>
      <c r="M47" s="13" t="str">
        <f>LOWER(TRIM(Table1[[#This Row],[ProductName]]))</f>
        <v>cricket bat</v>
      </c>
      <c r="N47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47" s="4">
        <f>Table1[[#This Row],[Price]]*Table1[[#This Row],[Tax]]+Table1[[#This Row],[Price]]</f>
        <v>2483.9</v>
      </c>
    </row>
    <row r="48" spans="1:15" ht="12.75">
      <c r="A48" s="1" t="s">
        <v>124</v>
      </c>
      <c r="B48" s="2">
        <v>45163</v>
      </c>
      <c r="C48" s="1" t="s">
        <v>125</v>
      </c>
      <c r="D48" s="1" t="s">
        <v>17</v>
      </c>
      <c r="E48" s="1" t="s">
        <v>120</v>
      </c>
      <c r="F48" s="1" t="s">
        <v>121</v>
      </c>
      <c r="G48" s="1">
        <v>3</v>
      </c>
      <c r="H48" s="4">
        <v>558</v>
      </c>
      <c r="I48" s="1" t="s">
        <v>24</v>
      </c>
      <c r="J48" s="1" t="str">
        <f>RIGHT(Table1[[#This Row],[OrderID]],4)&amp;"_"&amp;LEFT(Table1[[#This Row],[ProductCategory]],4)&amp;"_"&amp;LEFT(Table1[[#This Row],[ProductName]],4)</f>
        <v>0011_Spor_Cric</v>
      </c>
      <c r="K48" s="1" t="str">
        <f>IF(Table1[[#This Row],[Quantity]]&gt;3,"Bulk Order", "Normal")</f>
        <v>Normal</v>
      </c>
      <c r="L48" s="1" t="str">
        <f>IF(Table1[[#This Row],[Price]]&gt;1000,"Premium","Cheap")</f>
        <v>Cheap</v>
      </c>
      <c r="M48" s="13" t="str">
        <f>LOWER(TRIM(Table1[[#This Row],[ProductName]]))</f>
        <v>cricket bat</v>
      </c>
      <c r="N48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48" s="4">
        <f>Table1[[#This Row],[Price]]*Table1[[#This Row],[Tax]]+Table1[[#This Row],[Price]]</f>
        <v>658.44</v>
      </c>
    </row>
    <row r="49" spans="1:15" ht="12.75">
      <c r="A49" s="1" t="s">
        <v>126</v>
      </c>
      <c r="B49" s="2">
        <v>44992</v>
      </c>
      <c r="C49" s="1" t="s">
        <v>82</v>
      </c>
      <c r="D49" s="1" t="s">
        <v>54</v>
      </c>
      <c r="E49" s="1" t="s">
        <v>120</v>
      </c>
      <c r="F49" s="1" t="s">
        <v>121</v>
      </c>
      <c r="G49" s="1">
        <v>3</v>
      </c>
      <c r="H49" s="4">
        <v>4422</v>
      </c>
      <c r="I49" s="1" t="s">
        <v>20</v>
      </c>
      <c r="J49" s="1" t="str">
        <f>RIGHT(Table1[[#This Row],[OrderID]],4)&amp;"_"&amp;LEFT(Table1[[#This Row],[ProductCategory]],4)&amp;"_"&amp;LEFT(Table1[[#This Row],[ProductName]],4)</f>
        <v>0022_Spor_Cric</v>
      </c>
      <c r="K49" s="1" t="str">
        <f>IF(Table1[[#This Row],[Quantity]]&gt;3,"Bulk Order", "Normal")</f>
        <v>Normal</v>
      </c>
      <c r="L49" s="1" t="str">
        <f>IF(Table1[[#This Row],[Price]]&gt;1000,"Premium","Cheap")</f>
        <v>Premium</v>
      </c>
      <c r="M49" s="13" t="str">
        <f>LOWER(TRIM(Table1[[#This Row],[ProductName]]))</f>
        <v>cricket bat</v>
      </c>
      <c r="N49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49" s="4">
        <f>Table1[[#This Row],[Price]]*Table1[[#This Row],[Tax]]+Table1[[#This Row],[Price]]</f>
        <v>5217.96</v>
      </c>
    </row>
    <row r="50" spans="1:15" ht="12.75">
      <c r="A50" s="1" t="s">
        <v>127</v>
      </c>
      <c r="B50" s="2">
        <v>45053</v>
      </c>
      <c r="C50" s="1" t="s">
        <v>128</v>
      </c>
      <c r="D50" s="1" t="s">
        <v>23</v>
      </c>
      <c r="E50" s="1" t="s">
        <v>120</v>
      </c>
      <c r="F50" s="1" t="s">
        <v>121</v>
      </c>
      <c r="G50" s="1">
        <v>2</v>
      </c>
      <c r="H50" s="4">
        <v>1134</v>
      </c>
      <c r="I50" s="1" t="s">
        <v>20</v>
      </c>
      <c r="J50" s="1" t="str">
        <f>RIGHT(Table1[[#This Row],[OrderID]],4)&amp;"_"&amp;LEFT(Table1[[#This Row],[ProductCategory]],4)&amp;"_"&amp;LEFT(Table1[[#This Row],[ProductName]],4)</f>
        <v>0079_Spor_Cric</v>
      </c>
      <c r="K50" s="1" t="str">
        <f>IF(Table1[[#This Row],[Quantity]]&gt;3,"Bulk Order", "Normal")</f>
        <v>Normal</v>
      </c>
      <c r="L50" s="1" t="str">
        <f>IF(Table1[[#This Row],[Price]]&gt;1000,"Premium","Cheap")</f>
        <v>Premium</v>
      </c>
      <c r="M50" s="13" t="str">
        <f>LOWER(TRIM(Table1[[#This Row],[ProductName]]))</f>
        <v>cricket bat</v>
      </c>
      <c r="N50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50" s="4">
        <f>Table1[[#This Row],[Price]]*Table1[[#This Row],[Tax]]+Table1[[#This Row],[Price]]</f>
        <v>1338.12</v>
      </c>
    </row>
    <row r="51" spans="1:15" ht="12.75">
      <c r="A51" s="1" t="s">
        <v>129</v>
      </c>
      <c r="B51" s="2">
        <v>44962</v>
      </c>
      <c r="C51" s="1" t="s">
        <v>130</v>
      </c>
      <c r="D51" s="1" t="s">
        <v>31</v>
      </c>
      <c r="E51" s="1" t="s">
        <v>120</v>
      </c>
      <c r="F51" s="1" t="s">
        <v>121</v>
      </c>
      <c r="G51" s="1">
        <v>2</v>
      </c>
      <c r="H51" s="4">
        <v>2791</v>
      </c>
      <c r="I51" s="1" t="s">
        <v>24</v>
      </c>
      <c r="J51" s="1" t="str">
        <f>RIGHT(Table1[[#This Row],[OrderID]],4)&amp;"_"&amp;LEFT(Table1[[#This Row],[ProductCategory]],4)&amp;"_"&amp;LEFT(Table1[[#This Row],[ProductName]],4)</f>
        <v>0152_Spor_Cric</v>
      </c>
      <c r="K51" s="1" t="str">
        <f>IF(Table1[[#This Row],[Quantity]]&gt;3,"Bulk Order", "Normal")</f>
        <v>Normal</v>
      </c>
      <c r="L51" s="1" t="str">
        <f>IF(Table1[[#This Row],[Price]]&gt;1000,"Premium","Cheap")</f>
        <v>Premium</v>
      </c>
      <c r="M51" s="13" t="str">
        <f>LOWER(TRIM(Table1[[#This Row],[ProductName]]))</f>
        <v>cricket bat</v>
      </c>
      <c r="N51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51" s="4">
        <f>Table1[[#This Row],[Price]]*Table1[[#This Row],[Tax]]+Table1[[#This Row],[Price]]</f>
        <v>3293.38</v>
      </c>
    </row>
    <row r="52" spans="1:15" ht="12.75">
      <c r="A52" s="1" t="s">
        <v>131</v>
      </c>
      <c r="B52" s="2">
        <v>44985</v>
      </c>
      <c r="C52" s="1" t="s">
        <v>132</v>
      </c>
      <c r="D52" s="1" t="s">
        <v>17</v>
      </c>
      <c r="E52" s="1" t="s">
        <v>120</v>
      </c>
      <c r="F52" s="1" t="s">
        <v>121</v>
      </c>
      <c r="G52" s="1">
        <v>4</v>
      </c>
      <c r="H52" s="4">
        <v>4695</v>
      </c>
      <c r="I52" s="1" t="s">
        <v>43</v>
      </c>
      <c r="J52" s="1" t="str">
        <f>RIGHT(Table1[[#This Row],[OrderID]],4)&amp;"_"&amp;LEFT(Table1[[#This Row],[ProductCategory]],4)&amp;"_"&amp;LEFT(Table1[[#This Row],[ProductName]],4)</f>
        <v>0167_Spor_Cric</v>
      </c>
      <c r="K52" s="1" t="str">
        <f>IF(Table1[[#This Row],[Quantity]]&gt;3,"Bulk Order", "Normal")</f>
        <v>Bulk Order</v>
      </c>
      <c r="L52" s="1" t="str">
        <f>IF(Table1[[#This Row],[Price]]&gt;1000,"Premium","Cheap")</f>
        <v>Premium</v>
      </c>
      <c r="M52" s="13" t="str">
        <f>LOWER(TRIM(Table1[[#This Row],[ProductName]]))</f>
        <v>cricket bat</v>
      </c>
      <c r="N52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52" s="4">
        <f>Table1[[#This Row],[Price]]*Table1[[#This Row],[Tax]]+Table1[[#This Row],[Price]]</f>
        <v>5540.1</v>
      </c>
    </row>
    <row r="53" spans="1:15" ht="12.75">
      <c r="A53" s="1" t="s">
        <v>133</v>
      </c>
      <c r="B53" s="2">
        <v>44965</v>
      </c>
      <c r="C53" s="1" t="s">
        <v>134</v>
      </c>
      <c r="D53" s="1" t="s">
        <v>31</v>
      </c>
      <c r="E53" s="1" t="s">
        <v>120</v>
      </c>
      <c r="F53" s="1" t="s">
        <v>135</v>
      </c>
      <c r="G53" s="1">
        <v>3</v>
      </c>
      <c r="H53" s="4">
        <v>4871</v>
      </c>
      <c r="I53" s="1" t="s">
        <v>24</v>
      </c>
      <c r="J53" s="1" t="str">
        <f>RIGHT(Table1[[#This Row],[OrderID]],4)&amp;"_"&amp;LEFT(Table1[[#This Row],[ProductCategory]],4)&amp;"_"&amp;LEFT(Table1[[#This Row],[ProductName]],4)</f>
        <v>0047_Spor_Foot</v>
      </c>
      <c r="K53" s="1" t="str">
        <f>IF(Table1[[#This Row],[Quantity]]&gt;3,"Bulk Order", "Normal")</f>
        <v>Normal</v>
      </c>
      <c r="L53" s="1" t="str">
        <f>IF(Table1[[#This Row],[Price]]&gt;1000,"Premium","Cheap")</f>
        <v>Premium</v>
      </c>
      <c r="M53" s="13" t="str">
        <f>LOWER(TRIM(Table1[[#This Row],[ProductName]]))</f>
        <v>football</v>
      </c>
      <c r="N53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53" s="4">
        <f>Table1[[#This Row],[Price]]*Table1[[#This Row],[Tax]]+Table1[[#This Row],[Price]]</f>
        <v>5747.78</v>
      </c>
    </row>
    <row r="54" spans="1:15" ht="12.75">
      <c r="A54" s="1" t="s">
        <v>136</v>
      </c>
      <c r="B54" s="2">
        <v>45010</v>
      </c>
      <c r="C54" s="1" t="s">
        <v>137</v>
      </c>
      <c r="D54" s="1" t="s">
        <v>23</v>
      </c>
      <c r="E54" s="1" t="s">
        <v>120</v>
      </c>
      <c r="F54" s="1" t="s">
        <v>135</v>
      </c>
      <c r="G54" s="1">
        <v>3</v>
      </c>
      <c r="H54" s="4">
        <v>4816</v>
      </c>
      <c r="I54" s="1" t="s">
        <v>20</v>
      </c>
      <c r="J54" s="1" t="str">
        <f>RIGHT(Table1[[#This Row],[OrderID]],4)&amp;"_"&amp;LEFT(Table1[[#This Row],[ProductCategory]],4)&amp;"_"&amp;LEFT(Table1[[#This Row],[ProductName]],4)</f>
        <v>0081_Spor_Foot</v>
      </c>
      <c r="K54" s="1" t="str">
        <f>IF(Table1[[#This Row],[Quantity]]&gt;3,"Bulk Order", "Normal")</f>
        <v>Normal</v>
      </c>
      <c r="L54" s="1" t="str">
        <f>IF(Table1[[#This Row],[Price]]&gt;1000,"Premium","Cheap")</f>
        <v>Premium</v>
      </c>
      <c r="M54" s="13" t="str">
        <f>LOWER(TRIM(Table1[[#This Row],[ProductName]]))</f>
        <v>football</v>
      </c>
      <c r="N54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54" s="4">
        <f>Table1[[#This Row],[Price]]*Table1[[#This Row],[Tax]]+Table1[[#This Row],[Price]]</f>
        <v>5682.88</v>
      </c>
    </row>
    <row r="55" spans="1:15" ht="12.75">
      <c r="A55" s="1" t="s">
        <v>138</v>
      </c>
      <c r="B55" s="2">
        <v>45232</v>
      </c>
      <c r="C55" s="1" t="s">
        <v>139</v>
      </c>
      <c r="D55" s="1" t="s">
        <v>17</v>
      </c>
      <c r="E55" s="1" t="s">
        <v>120</v>
      </c>
      <c r="F55" s="1" t="s">
        <v>135</v>
      </c>
      <c r="G55" s="1">
        <v>5</v>
      </c>
      <c r="H55" s="4">
        <v>1665</v>
      </c>
      <c r="I55" s="1" t="s">
        <v>43</v>
      </c>
      <c r="J55" s="1" t="str">
        <f>RIGHT(Table1[[#This Row],[OrderID]],4)&amp;"_"&amp;LEFT(Table1[[#This Row],[ProductCategory]],4)&amp;"_"&amp;LEFT(Table1[[#This Row],[ProductName]],4)</f>
        <v>0089_Spor_Foot</v>
      </c>
      <c r="K55" s="1" t="str">
        <f>IF(Table1[[#This Row],[Quantity]]&gt;3,"Bulk Order", "Normal")</f>
        <v>Bulk Order</v>
      </c>
      <c r="L55" s="1" t="str">
        <f>IF(Table1[[#This Row],[Price]]&gt;1000,"Premium","Cheap")</f>
        <v>Premium</v>
      </c>
      <c r="M55" s="13" t="str">
        <f>LOWER(TRIM(Table1[[#This Row],[ProductName]]))</f>
        <v>football</v>
      </c>
      <c r="N55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55" s="4">
        <f>Table1[[#This Row],[Price]]*Table1[[#This Row],[Tax]]+Table1[[#This Row],[Price]]</f>
        <v>1964.7</v>
      </c>
    </row>
    <row r="56" spans="1:15" ht="12.75">
      <c r="A56" s="1" t="s">
        <v>140</v>
      </c>
      <c r="B56" s="2">
        <v>45228</v>
      </c>
      <c r="C56" s="1" t="s">
        <v>141</v>
      </c>
      <c r="D56" s="1" t="s">
        <v>17</v>
      </c>
      <c r="E56" s="1" t="s">
        <v>120</v>
      </c>
      <c r="F56" s="1" t="s">
        <v>135</v>
      </c>
      <c r="G56" s="1">
        <v>5</v>
      </c>
      <c r="H56" s="4">
        <v>912</v>
      </c>
      <c r="I56" s="1" t="s">
        <v>24</v>
      </c>
      <c r="J56" s="1" t="str">
        <f>RIGHT(Table1[[#This Row],[OrderID]],4)&amp;"_"&amp;LEFT(Table1[[#This Row],[ProductCategory]],4)&amp;"_"&amp;LEFT(Table1[[#This Row],[ProductName]],4)</f>
        <v>0101_Spor_Foot</v>
      </c>
      <c r="K56" s="1" t="str">
        <f>IF(Table1[[#This Row],[Quantity]]&gt;3,"Bulk Order", "Normal")</f>
        <v>Bulk Order</v>
      </c>
      <c r="L56" s="1" t="str">
        <f>IF(Table1[[#This Row],[Price]]&gt;1000,"Premium","Cheap")</f>
        <v>Cheap</v>
      </c>
      <c r="M56" s="13" t="str">
        <f>LOWER(TRIM(Table1[[#This Row],[ProductName]]))</f>
        <v>football</v>
      </c>
      <c r="N56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56" s="4">
        <f>Table1[[#This Row],[Price]]*Table1[[#This Row],[Tax]]+Table1[[#This Row],[Price]]</f>
        <v>1076.1600000000001</v>
      </c>
    </row>
    <row r="57" spans="1:15" ht="12.75">
      <c r="A57" s="1" t="s">
        <v>142</v>
      </c>
      <c r="B57" s="2">
        <v>44986</v>
      </c>
      <c r="C57" s="1" t="s">
        <v>143</v>
      </c>
      <c r="D57" s="1" t="s">
        <v>54</v>
      </c>
      <c r="E57" s="1" t="s">
        <v>120</v>
      </c>
      <c r="F57" s="1" t="s">
        <v>135</v>
      </c>
      <c r="G57" s="1">
        <v>5</v>
      </c>
      <c r="H57" s="4">
        <v>3884</v>
      </c>
      <c r="I57" s="1" t="s">
        <v>20</v>
      </c>
      <c r="J57" s="1" t="str">
        <f>RIGHT(Table1[[#This Row],[OrderID]],4)&amp;"_"&amp;LEFT(Table1[[#This Row],[ProductCategory]],4)&amp;"_"&amp;LEFT(Table1[[#This Row],[ProductName]],4)</f>
        <v>0113_Spor_Foot</v>
      </c>
      <c r="K57" s="1" t="str">
        <f>IF(Table1[[#This Row],[Quantity]]&gt;3,"Bulk Order", "Normal")</f>
        <v>Bulk Order</v>
      </c>
      <c r="L57" s="1" t="str">
        <f>IF(Table1[[#This Row],[Price]]&gt;1000,"Premium","Cheap")</f>
        <v>Premium</v>
      </c>
      <c r="M57" s="13" t="str">
        <f>LOWER(TRIM(Table1[[#This Row],[ProductName]]))</f>
        <v>football</v>
      </c>
      <c r="N57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57" s="4">
        <f>Table1[[#This Row],[Price]]*Table1[[#This Row],[Tax]]+Table1[[#This Row],[Price]]</f>
        <v>4583.12</v>
      </c>
    </row>
    <row r="58" spans="1:15" ht="12.75">
      <c r="A58" s="1" t="s">
        <v>144</v>
      </c>
      <c r="B58" s="2">
        <v>45247</v>
      </c>
      <c r="C58" s="1" t="s">
        <v>145</v>
      </c>
      <c r="D58" s="1" t="s">
        <v>54</v>
      </c>
      <c r="E58" s="1" t="s">
        <v>120</v>
      </c>
      <c r="F58" s="1" t="s">
        <v>135</v>
      </c>
      <c r="G58" s="1">
        <v>5</v>
      </c>
      <c r="H58" s="4">
        <v>660</v>
      </c>
      <c r="I58" s="1" t="s">
        <v>24</v>
      </c>
      <c r="J58" s="1" t="str">
        <f>RIGHT(Table1[[#This Row],[OrderID]],4)&amp;"_"&amp;LEFT(Table1[[#This Row],[ProductCategory]],4)&amp;"_"&amp;LEFT(Table1[[#This Row],[ProductName]],4)</f>
        <v>0127_Spor_Foot</v>
      </c>
      <c r="K58" s="1" t="str">
        <f>IF(Table1[[#This Row],[Quantity]]&gt;3,"Bulk Order", "Normal")</f>
        <v>Bulk Order</v>
      </c>
      <c r="L58" s="1" t="str">
        <f>IF(Table1[[#This Row],[Price]]&gt;1000,"Premium","Cheap")</f>
        <v>Cheap</v>
      </c>
      <c r="M58" s="13" t="str">
        <f>LOWER(TRIM(Table1[[#This Row],[ProductName]]))</f>
        <v>football</v>
      </c>
      <c r="N58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58" s="4">
        <f>Table1[[#This Row],[Price]]*Table1[[#This Row],[Tax]]+Table1[[#This Row],[Price]]</f>
        <v>778.8</v>
      </c>
    </row>
    <row r="59" spans="1:15" ht="12.75">
      <c r="A59" s="1" t="s">
        <v>146</v>
      </c>
      <c r="B59" s="2">
        <v>45116</v>
      </c>
      <c r="C59" s="1" t="s">
        <v>147</v>
      </c>
      <c r="D59" s="1" t="s">
        <v>17</v>
      </c>
      <c r="E59" s="1" t="s">
        <v>120</v>
      </c>
      <c r="F59" s="1" t="s">
        <v>135</v>
      </c>
      <c r="G59" s="1">
        <v>1</v>
      </c>
      <c r="H59" s="4">
        <v>1374</v>
      </c>
      <c r="I59" s="1" t="s">
        <v>24</v>
      </c>
      <c r="J59" s="1" t="str">
        <f>RIGHT(Table1[[#This Row],[OrderID]],4)&amp;"_"&amp;LEFT(Table1[[#This Row],[ProductCategory]],4)&amp;"_"&amp;LEFT(Table1[[#This Row],[ProductName]],4)</f>
        <v>0171_Spor_Foot</v>
      </c>
      <c r="K59" s="1" t="str">
        <f>IF(Table1[[#This Row],[Quantity]]&gt;3,"Bulk Order", "Normal")</f>
        <v>Normal</v>
      </c>
      <c r="L59" s="1" t="str">
        <f>IF(Table1[[#This Row],[Price]]&gt;1000,"Premium","Cheap")</f>
        <v>Premium</v>
      </c>
      <c r="M59" s="13" t="str">
        <f>LOWER(TRIM(Table1[[#This Row],[ProductName]]))</f>
        <v>football</v>
      </c>
      <c r="N59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59" s="4">
        <f>Table1[[#This Row],[Price]]*Table1[[#This Row],[Tax]]+Table1[[#This Row],[Price]]</f>
        <v>1621.32</v>
      </c>
    </row>
    <row r="60" spans="1:15" ht="12.75">
      <c r="A60" s="1" t="s">
        <v>148</v>
      </c>
      <c r="B60" s="2">
        <v>45139</v>
      </c>
      <c r="C60" s="1" t="s">
        <v>149</v>
      </c>
      <c r="D60" s="1" t="s">
        <v>31</v>
      </c>
      <c r="E60" s="1" t="s">
        <v>120</v>
      </c>
      <c r="F60" s="1" t="s">
        <v>135</v>
      </c>
      <c r="G60" s="1">
        <v>3</v>
      </c>
      <c r="H60" s="4">
        <v>3621</v>
      </c>
      <c r="I60" s="1" t="s">
        <v>43</v>
      </c>
      <c r="J60" s="1" t="str">
        <f>RIGHT(Table1[[#This Row],[OrderID]],4)&amp;"_"&amp;LEFT(Table1[[#This Row],[ProductCategory]],4)&amp;"_"&amp;LEFT(Table1[[#This Row],[ProductName]],4)</f>
        <v>0173_Spor_Foot</v>
      </c>
      <c r="K60" s="1" t="str">
        <f>IF(Table1[[#This Row],[Quantity]]&gt;3,"Bulk Order", "Normal")</f>
        <v>Normal</v>
      </c>
      <c r="L60" s="1" t="str">
        <f>IF(Table1[[#This Row],[Price]]&gt;1000,"Premium","Cheap")</f>
        <v>Premium</v>
      </c>
      <c r="M60" s="13" t="str">
        <f>LOWER(TRIM(Table1[[#This Row],[ProductName]]))</f>
        <v>football</v>
      </c>
      <c r="N60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60" s="4">
        <f>Table1[[#This Row],[Price]]*Table1[[#This Row],[Tax]]+Table1[[#This Row],[Price]]</f>
        <v>4272.78</v>
      </c>
    </row>
    <row r="61" spans="1:15" ht="12.75">
      <c r="A61" s="1" t="s">
        <v>150</v>
      </c>
      <c r="B61" s="2">
        <v>45150</v>
      </c>
      <c r="C61" s="1" t="s">
        <v>151</v>
      </c>
      <c r="D61" s="1" t="s">
        <v>54</v>
      </c>
      <c r="E61" s="1" t="s">
        <v>120</v>
      </c>
      <c r="F61" s="1" t="s">
        <v>135</v>
      </c>
      <c r="G61" s="1">
        <v>4</v>
      </c>
      <c r="H61" s="4">
        <v>2641</v>
      </c>
      <c r="I61" s="1" t="s">
        <v>32</v>
      </c>
      <c r="J61" s="1" t="str">
        <f>RIGHT(Table1[[#This Row],[OrderID]],4)&amp;"_"&amp;LEFT(Table1[[#This Row],[ProductCategory]],4)&amp;"_"&amp;LEFT(Table1[[#This Row],[ProductName]],4)</f>
        <v>0181_Spor_Foot</v>
      </c>
      <c r="K61" s="1" t="str">
        <f>IF(Table1[[#This Row],[Quantity]]&gt;3,"Bulk Order", "Normal")</f>
        <v>Bulk Order</v>
      </c>
      <c r="L61" s="1" t="str">
        <f>IF(Table1[[#This Row],[Price]]&gt;1000,"Premium","Cheap")</f>
        <v>Premium</v>
      </c>
      <c r="M61" s="13" t="str">
        <f>LOWER(TRIM(Table1[[#This Row],[ProductName]]))</f>
        <v>football</v>
      </c>
      <c r="N61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61" s="4">
        <f>Table1[[#This Row],[Price]]*Table1[[#This Row],[Tax]]+Table1[[#This Row],[Price]]</f>
        <v>3116.38</v>
      </c>
    </row>
    <row r="62" spans="1:15" ht="12.75">
      <c r="A62" s="1" t="s">
        <v>152</v>
      </c>
      <c r="B62" s="2">
        <v>45210</v>
      </c>
      <c r="C62" s="1" t="s">
        <v>153</v>
      </c>
      <c r="D62" s="1" t="s">
        <v>23</v>
      </c>
      <c r="E62" s="1" t="s">
        <v>18</v>
      </c>
      <c r="F62" s="1" t="s">
        <v>154</v>
      </c>
      <c r="G62" s="1">
        <v>3</v>
      </c>
      <c r="H62" s="4">
        <v>1013</v>
      </c>
      <c r="I62" s="1" t="s">
        <v>32</v>
      </c>
      <c r="J62" s="1" t="str">
        <f>RIGHT(Table1[[#This Row],[OrderID]],4)&amp;"_"&amp;LEFT(Table1[[#This Row],[ProductCategory]],4)&amp;"_"&amp;LEFT(Table1[[#This Row],[ProductName]],4)</f>
        <v>0017_Elec_Head</v>
      </c>
      <c r="K62" s="1" t="str">
        <f>IF(Table1[[#This Row],[Quantity]]&gt;3,"Bulk Order", "Normal")</f>
        <v>Normal</v>
      </c>
      <c r="L62" s="1" t="str">
        <f>IF(Table1[[#This Row],[Price]]&gt;1000,"Premium","Cheap")</f>
        <v>Premium</v>
      </c>
      <c r="M62" s="13" t="str">
        <f>LOWER(TRIM(Table1[[#This Row],[ProductName]]))</f>
        <v>headphones</v>
      </c>
      <c r="N62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62" s="4">
        <f>Table1[[#This Row],[Price]]*Table1[[#This Row],[Tax]]+Table1[[#This Row],[Price]]</f>
        <v>1195.3399999999999</v>
      </c>
    </row>
    <row r="63" spans="1:15" ht="12.75">
      <c r="A63" s="1" t="s">
        <v>155</v>
      </c>
      <c r="B63" s="2">
        <v>45149</v>
      </c>
      <c r="C63" s="1" t="s">
        <v>156</v>
      </c>
      <c r="D63" s="1" t="s">
        <v>54</v>
      </c>
      <c r="E63" s="1" t="s">
        <v>18</v>
      </c>
      <c r="F63" s="1" t="s">
        <v>154</v>
      </c>
      <c r="G63" s="1">
        <v>5</v>
      </c>
      <c r="H63" s="4">
        <v>1563</v>
      </c>
      <c r="I63" s="1" t="s">
        <v>43</v>
      </c>
      <c r="J63" s="1" t="str">
        <f>RIGHT(Table1[[#This Row],[OrderID]],4)&amp;"_"&amp;LEFT(Table1[[#This Row],[ProductCategory]],4)&amp;"_"&amp;LEFT(Table1[[#This Row],[ProductName]],4)</f>
        <v>0018_Elec_Head</v>
      </c>
      <c r="K63" s="1" t="str">
        <f>IF(Table1[[#This Row],[Quantity]]&gt;3,"Bulk Order", "Normal")</f>
        <v>Bulk Order</v>
      </c>
      <c r="L63" s="1" t="str">
        <f>IF(Table1[[#This Row],[Price]]&gt;1000,"Premium","Cheap")</f>
        <v>Premium</v>
      </c>
      <c r="M63" s="13" t="str">
        <f>LOWER(TRIM(Table1[[#This Row],[ProductName]]))</f>
        <v>headphones</v>
      </c>
      <c r="N63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63" s="4">
        <f>Table1[[#This Row],[Price]]*Table1[[#This Row],[Tax]]+Table1[[#This Row],[Price]]</f>
        <v>1844.34</v>
      </c>
    </row>
    <row r="64" spans="1:15" ht="12.75">
      <c r="A64" s="1" t="s">
        <v>157</v>
      </c>
      <c r="B64" s="2">
        <v>44988</v>
      </c>
      <c r="C64" s="1" t="s">
        <v>158</v>
      </c>
      <c r="D64" s="1" t="s">
        <v>31</v>
      </c>
      <c r="E64" s="1" t="s">
        <v>18</v>
      </c>
      <c r="F64" s="1" t="s">
        <v>154</v>
      </c>
      <c r="G64" s="1">
        <v>1</v>
      </c>
      <c r="H64" s="4">
        <v>4919</v>
      </c>
      <c r="I64" s="1" t="s">
        <v>24</v>
      </c>
      <c r="J64" s="1" t="str">
        <f>RIGHT(Table1[[#This Row],[OrderID]],4)&amp;"_"&amp;LEFT(Table1[[#This Row],[ProductCategory]],4)&amp;"_"&amp;LEFT(Table1[[#This Row],[ProductName]],4)</f>
        <v>0024_Elec_Head</v>
      </c>
      <c r="K64" s="1" t="str">
        <f>IF(Table1[[#This Row],[Quantity]]&gt;3,"Bulk Order", "Normal")</f>
        <v>Normal</v>
      </c>
      <c r="L64" s="1" t="str">
        <f>IF(Table1[[#This Row],[Price]]&gt;1000,"Premium","Cheap")</f>
        <v>Premium</v>
      </c>
      <c r="M64" s="13" t="str">
        <f>LOWER(TRIM(Table1[[#This Row],[ProductName]]))</f>
        <v>headphones</v>
      </c>
      <c r="N64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64" s="4">
        <f>Table1[[#This Row],[Price]]*Table1[[#This Row],[Tax]]+Table1[[#This Row],[Price]]</f>
        <v>5804.42</v>
      </c>
    </row>
    <row r="65" spans="1:15" ht="12.75">
      <c r="A65" s="1" t="s">
        <v>159</v>
      </c>
      <c r="B65" s="2">
        <v>45101</v>
      </c>
      <c r="C65" s="1" t="s">
        <v>160</v>
      </c>
      <c r="D65" s="1" t="s">
        <v>17</v>
      </c>
      <c r="E65" s="1" t="s">
        <v>18</v>
      </c>
      <c r="F65" s="1" t="s">
        <v>154</v>
      </c>
      <c r="G65" s="1">
        <v>3</v>
      </c>
      <c r="H65" s="4">
        <v>4908</v>
      </c>
      <c r="I65" s="1" t="s">
        <v>20</v>
      </c>
      <c r="J65" s="1" t="str">
        <f>RIGHT(Table1[[#This Row],[OrderID]],4)&amp;"_"&amp;LEFT(Table1[[#This Row],[ProductCategory]],4)&amp;"_"&amp;LEFT(Table1[[#This Row],[ProductName]],4)</f>
        <v>0120_Elec_Head</v>
      </c>
      <c r="K65" s="1" t="str">
        <f>IF(Table1[[#This Row],[Quantity]]&gt;3,"Bulk Order", "Normal")</f>
        <v>Normal</v>
      </c>
      <c r="L65" s="1" t="str">
        <f>IF(Table1[[#This Row],[Price]]&gt;1000,"Premium","Cheap")</f>
        <v>Premium</v>
      </c>
      <c r="M65" s="13" t="str">
        <f>LOWER(TRIM(Table1[[#This Row],[ProductName]]))</f>
        <v>headphones</v>
      </c>
      <c r="N65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65" s="4">
        <f>Table1[[#This Row],[Price]]*Table1[[#This Row],[Tax]]+Table1[[#This Row],[Price]]</f>
        <v>5791.44</v>
      </c>
    </row>
    <row r="66" spans="1:15" ht="12.75">
      <c r="A66" s="1" t="s">
        <v>161</v>
      </c>
      <c r="B66" s="2">
        <v>45100</v>
      </c>
      <c r="C66" s="1" t="s">
        <v>162</v>
      </c>
      <c r="D66" s="1" t="s">
        <v>54</v>
      </c>
      <c r="E66" s="1" t="s">
        <v>18</v>
      </c>
      <c r="F66" s="1" t="s">
        <v>154</v>
      </c>
      <c r="G66" s="1">
        <v>5</v>
      </c>
      <c r="H66" s="4">
        <v>3213</v>
      </c>
      <c r="I66" s="1" t="s">
        <v>32</v>
      </c>
      <c r="J66" s="1" t="str">
        <f>RIGHT(Table1[[#This Row],[OrderID]],4)&amp;"_"&amp;LEFT(Table1[[#This Row],[ProductCategory]],4)&amp;"_"&amp;LEFT(Table1[[#This Row],[ProductName]],4)</f>
        <v>0126_Elec_Head</v>
      </c>
      <c r="K66" s="1" t="str">
        <f>IF(Table1[[#This Row],[Quantity]]&gt;3,"Bulk Order", "Normal")</f>
        <v>Bulk Order</v>
      </c>
      <c r="L66" s="1" t="str">
        <f>IF(Table1[[#This Row],[Price]]&gt;1000,"Premium","Cheap")</f>
        <v>Premium</v>
      </c>
      <c r="M66" s="13" t="str">
        <f>LOWER(TRIM(Table1[[#This Row],[ProductName]]))</f>
        <v>headphones</v>
      </c>
      <c r="N66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66" s="4">
        <f>Table1[[#This Row],[Price]]*Table1[[#This Row],[Tax]]+Table1[[#This Row],[Price]]</f>
        <v>3791.34</v>
      </c>
    </row>
    <row r="67" spans="1:15" ht="12.75">
      <c r="A67" s="1" t="s">
        <v>163</v>
      </c>
      <c r="B67" s="2">
        <v>45223</v>
      </c>
      <c r="C67" s="1" t="s">
        <v>164</v>
      </c>
      <c r="D67" s="1" t="s">
        <v>31</v>
      </c>
      <c r="E67" s="1" t="s">
        <v>18</v>
      </c>
      <c r="F67" s="1" t="s">
        <v>154</v>
      </c>
      <c r="G67" s="1">
        <v>3</v>
      </c>
      <c r="H67" s="4">
        <v>3503</v>
      </c>
      <c r="I67" s="1" t="s">
        <v>24</v>
      </c>
      <c r="J67" s="1" t="str">
        <f>RIGHT(Table1[[#This Row],[OrderID]],4)&amp;"_"&amp;LEFT(Table1[[#This Row],[ProductCategory]],4)&amp;"_"&amp;LEFT(Table1[[#This Row],[ProductName]],4)</f>
        <v>0139_Elec_Head</v>
      </c>
      <c r="K67" s="1" t="str">
        <f>IF(Table1[[#This Row],[Quantity]]&gt;3,"Bulk Order", "Normal")</f>
        <v>Normal</v>
      </c>
      <c r="L67" s="1" t="str">
        <f>IF(Table1[[#This Row],[Price]]&gt;1000,"Premium","Cheap")</f>
        <v>Premium</v>
      </c>
      <c r="M67" s="13" t="str">
        <f>LOWER(TRIM(Table1[[#This Row],[ProductName]]))</f>
        <v>headphones</v>
      </c>
      <c r="N67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67" s="4">
        <f>Table1[[#This Row],[Price]]*Table1[[#This Row],[Tax]]+Table1[[#This Row],[Price]]</f>
        <v>4133.54</v>
      </c>
    </row>
    <row r="68" spans="1:15" ht="12.75">
      <c r="A68" s="1" t="s">
        <v>165</v>
      </c>
      <c r="B68" s="2">
        <v>45255</v>
      </c>
      <c r="C68" s="1" t="s">
        <v>166</v>
      </c>
      <c r="D68" s="1" t="s">
        <v>23</v>
      </c>
      <c r="E68" s="1" t="s">
        <v>18</v>
      </c>
      <c r="F68" s="1" t="s">
        <v>154</v>
      </c>
      <c r="G68" s="1">
        <v>2</v>
      </c>
      <c r="H68" s="4">
        <v>1131</v>
      </c>
      <c r="I68" s="1" t="s">
        <v>24</v>
      </c>
      <c r="J68" s="1" t="str">
        <f>RIGHT(Table1[[#This Row],[OrderID]],4)&amp;"_"&amp;LEFT(Table1[[#This Row],[ProductCategory]],4)&amp;"_"&amp;LEFT(Table1[[#This Row],[ProductName]],4)</f>
        <v>0151_Elec_Head</v>
      </c>
      <c r="K68" s="1" t="str">
        <f>IF(Table1[[#This Row],[Quantity]]&gt;3,"Bulk Order", "Normal")</f>
        <v>Normal</v>
      </c>
      <c r="L68" s="1" t="str">
        <f>IF(Table1[[#This Row],[Price]]&gt;1000,"Premium","Cheap")</f>
        <v>Premium</v>
      </c>
      <c r="M68" s="13" t="str">
        <f>LOWER(TRIM(Table1[[#This Row],[ProductName]]))</f>
        <v>headphones</v>
      </c>
      <c r="N68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68" s="4">
        <f>Table1[[#This Row],[Price]]*Table1[[#This Row],[Tax]]+Table1[[#This Row],[Price]]</f>
        <v>1334.58</v>
      </c>
    </row>
    <row r="69" spans="1:15" ht="12.75">
      <c r="A69" s="1" t="s">
        <v>167</v>
      </c>
      <c r="B69" s="2">
        <v>45150</v>
      </c>
      <c r="C69" s="1" t="s">
        <v>168</v>
      </c>
      <c r="D69" s="1" t="s">
        <v>54</v>
      </c>
      <c r="E69" s="1" t="s">
        <v>18</v>
      </c>
      <c r="F69" s="1" t="s">
        <v>154</v>
      </c>
      <c r="G69" s="1">
        <v>5</v>
      </c>
      <c r="H69" s="4">
        <v>3616</v>
      </c>
      <c r="I69" s="1" t="s">
        <v>20</v>
      </c>
      <c r="J69" s="1" t="str">
        <f>RIGHT(Table1[[#This Row],[OrderID]],4)&amp;"_"&amp;LEFT(Table1[[#This Row],[ProductCategory]],4)&amp;"_"&amp;LEFT(Table1[[#This Row],[ProductName]],4)</f>
        <v>0178_Elec_Head</v>
      </c>
      <c r="K69" s="1" t="str">
        <f>IF(Table1[[#This Row],[Quantity]]&gt;3,"Bulk Order", "Normal")</f>
        <v>Bulk Order</v>
      </c>
      <c r="L69" s="1" t="str">
        <f>IF(Table1[[#This Row],[Price]]&gt;1000,"Premium","Cheap")</f>
        <v>Premium</v>
      </c>
      <c r="M69" s="13" t="str">
        <f>LOWER(TRIM(Table1[[#This Row],[ProductName]]))</f>
        <v>headphones</v>
      </c>
      <c r="N69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69" s="4">
        <f>Table1[[#This Row],[Price]]*Table1[[#This Row],[Tax]]+Table1[[#This Row],[Price]]</f>
        <v>4266.88</v>
      </c>
    </row>
    <row r="70" spans="1:15" ht="12.75">
      <c r="A70" s="1" t="s">
        <v>169</v>
      </c>
      <c r="B70" s="2">
        <v>45042</v>
      </c>
      <c r="C70" s="1" t="s">
        <v>170</v>
      </c>
      <c r="D70" s="1" t="s">
        <v>31</v>
      </c>
      <c r="E70" s="1" t="s">
        <v>18</v>
      </c>
      <c r="F70" s="1" t="s">
        <v>154</v>
      </c>
      <c r="G70" s="1">
        <v>1</v>
      </c>
      <c r="H70" s="4">
        <v>4258</v>
      </c>
      <c r="I70" s="1" t="s">
        <v>43</v>
      </c>
      <c r="J70" s="1" t="str">
        <f>RIGHT(Table1[[#This Row],[OrderID]],4)&amp;"_"&amp;LEFT(Table1[[#This Row],[ProductCategory]],4)&amp;"_"&amp;LEFT(Table1[[#This Row],[ProductName]],4)</f>
        <v>0197_Elec_Head</v>
      </c>
      <c r="K70" s="1" t="str">
        <f>IF(Table1[[#This Row],[Quantity]]&gt;3,"Bulk Order", "Normal")</f>
        <v>Normal</v>
      </c>
      <c r="L70" s="1" t="str">
        <f>IF(Table1[[#This Row],[Price]]&gt;1000,"Premium","Cheap")</f>
        <v>Premium</v>
      </c>
      <c r="M70" s="13" t="str">
        <f>LOWER(TRIM(Table1[[#This Row],[ProductName]]))</f>
        <v>headphones</v>
      </c>
      <c r="N70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70" s="4">
        <f>Table1[[#This Row],[Price]]*Table1[[#This Row],[Tax]]+Table1[[#This Row],[Price]]</f>
        <v>5024.4399999999996</v>
      </c>
    </row>
    <row r="71" spans="1:15" ht="12.75">
      <c r="A71" s="1" t="s">
        <v>171</v>
      </c>
      <c r="B71" s="2">
        <v>45069</v>
      </c>
      <c r="C71" s="1" t="s">
        <v>172</v>
      </c>
      <c r="D71" s="1" t="s">
        <v>17</v>
      </c>
      <c r="E71" s="1" t="s">
        <v>173</v>
      </c>
      <c r="F71" s="1" t="s">
        <v>174</v>
      </c>
      <c r="G71" s="1">
        <v>3</v>
      </c>
      <c r="H71" s="4">
        <v>1816</v>
      </c>
      <c r="I71" s="1" t="s">
        <v>32</v>
      </c>
      <c r="J71" s="1" t="str">
        <f>RIGHT(Table1[[#This Row],[OrderID]],4)&amp;"_"&amp;LEFT(Table1[[#This Row],[ProductCategory]],4)&amp;"_"&amp;LEFT(Table1[[#This Row],[ProductName]],4)</f>
        <v>0009_Clot_Jack</v>
      </c>
      <c r="K71" s="1" t="str">
        <f>IF(Table1[[#This Row],[Quantity]]&gt;3,"Bulk Order", "Normal")</f>
        <v>Normal</v>
      </c>
      <c r="L71" s="1" t="str">
        <f>IF(Table1[[#This Row],[Price]]&gt;1000,"Premium","Cheap")</f>
        <v>Premium</v>
      </c>
      <c r="M71" s="13" t="str">
        <f>LOWER(TRIM(Table1[[#This Row],[ProductName]]))</f>
        <v>jacket</v>
      </c>
      <c r="N71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71" s="4">
        <f>Table1[[#This Row],[Price]]*Table1[[#This Row],[Tax]]+Table1[[#This Row],[Price]]</f>
        <v>2033.92</v>
      </c>
    </row>
    <row r="72" spans="1:15" ht="12.75">
      <c r="A72" s="1" t="s">
        <v>175</v>
      </c>
      <c r="B72" s="2">
        <v>45247</v>
      </c>
      <c r="C72" s="1" t="s">
        <v>176</v>
      </c>
      <c r="D72" s="1" t="s">
        <v>31</v>
      </c>
      <c r="E72" s="1" t="s">
        <v>173</v>
      </c>
      <c r="F72" s="1" t="s">
        <v>174</v>
      </c>
      <c r="G72" s="1">
        <v>2</v>
      </c>
      <c r="H72" s="4">
        <v>4518</v>
      </c>
      <c r="I72" s="1" t="s">
        <v>43</v>
      </c>
      <c r="J72" s="1" t="str">
        <f>RIGHT(Table1[[#This Row],[OrderID]],4)&amp;"_"&amp;LEFT(Table1[[#This Row],[ProductCategory]],4)&amp;"_"&amp;LEFT(Table1[[#This Row],[ProductName]],4)</f>
        <v>0019_Clot_Jack</v>
      </c>
      <c r="K72" s="1" t="str">
        <f>IF(Table1[[#This Row],[Quantity]]&gt;3,"Bulk Order", "Normal")</f>
        <v>Normal</v>
      </c>
      <c r="L72" s="1" t="str">
        <f>IF(Table1[[#This Row],[Price]]&gt;1000,"Premium","Cheap")</f>
        <v>Premium</v>
      </c>
      <c r="M72" s="13" t="str">
        <f>LOWER(TRIM(Table1[[#This Row],[ProductName]]))</f>
        <v>jacket</v>
      </c>
      <c r="N72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72" s="4">
        <f>Table1[[#This Row],[Price]]*Table1[[#This Row],[Tax]]+Table1[[#This Row],[Price]]</f>
        <v>5060.16</v>
      </c>
    </row>
    <row r="73" spans="1:15" ht="12.75">
      <c r="A73" s="1" t="s">
        <v>177</v>
      </c>
      <c r="B73" s="2">
        <v>45049</v>
      </c>
      <c r="C73" s="1" t="s">
        <v>178</v>
      </c>
      <c r="D73" s="1" t="s">
        <v>54</v>
      </c>
      <c r="E73" s="1" t="s">
        <v>173</v>
      </c>
      <c r="F73" s="1" t="s">
        <v>174</v>
      </c>
      <c r="G73" s="1">
        <v>4</v>
      </c>
      <c r="H73" s="4">
        <v>2690</v>
      </c>
      <c r="I73" s="1" t="s">
        <v>43</v>
      </c>
      <c r="J73" s="1" t="str">
        <f>RIGHT(Table1[[#This Row],[OrderID]],4)&amp;"_"&amp;LEFT(Table1[[#This Row],[ProductCategory]],4)&amp;"_"&amp;LEFT(Table1[[#This Row],[ProductName]],4)</f>
        <v>0039_Clot_Jack</v>
      </c>
      <c r="K73" s="1" t="str">
        <f>IF(Table1[[#This Row],[Quantity]]&gt;3,"Bulk Order", "Normal")</f>
        <v>Bulk Order</v>
      </c>
      <c r="L73" s="1" t="str">
        <f>IF(Table1[[#This Row],[Price]]&gt;1000,"Premium","Cheap")</f>
        <v>Premium</v>
      </c>
      <c r="M73" s="13" t="str">
        <f>LOWER(TRIM(Table1[[#This Row],[ProductName]]))</f>
        <v>jacket</v>
      </c>
      <c r="N73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73" s="4">
        <f>Table1[[#This Row],[Price]]*Table1[[#This Row],[Tax]]+Table1[[#This Row],[Price]]</f>
        <v>3012.8</v>
      </c>
    </row>
    <row r="74" spans="1:15" ht="12.75">
      <c r="A74" s="1" t="s">
        <v>179</v>
      </c>
      <c r="B74" s="2">
        <v>44966</v>
      </c>
      <c r="C74" s="1" t="s">
        <v>180</v>
      </c>
      <c r="D74" s="1" t="s">
        <v>17</v>
      </c>
      <c r="E74" s="1" t="s">
        <v>173</v>
      </c>
      <c r="F74" s="1" t="s">
        <v>174</v>
      </c>
      <c r="G74" s="1">
        <v>3</v>
      </c>
      <c r="H74" s="4">
        <v>2719</v>
      </c>
      <c r="I74" s="1" t="s">
        <v>43</v>
      </c>
      <c r="J74" s="1" t="str">
        <f>RIGHT(Table1[[#This Row],[OrderID]],4)&amp;"_"&amp;LEFT(Table1[[#This Row],[ProductCategory]],4)&amp;"_"&amp;LEFT(Table1[[#This Row],[ProductName]],4)</f>
        <v>0069_Clot_Jack</v>
      </c>
      <c r="K74" s="1" t="str">
        <f>IF(Table1[[#This Row],[Quantity]]&gt;3,"Bulk Order", "Normal")</f>
        <v>Normal</v>
      </c>
      <c r="L74" s="1" t="str">
        <f>IF(Table1[[#This Row],[Price]]&gt;1000,"Premium","Cheap")</f>
        <v>Premium</v>
      </c>
      <c r="M74" s="13" t="str">
        <f>LOWER(TRIM(Table1[[#This Row],[ProductName]]))</f>
        <v>jacket</v>
      </c>
      <c r="N74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74" s="4">
        <f>Table1[[#This Row],[Price]]*Table1[[#This Row],[Tax]]+Table1[[#This Row],[Price]]</f>
        <v>3045.2799999999997</v>
      </c>
    </row>
    <row r="75" spans="1:15" ht="12.75">
      <c r="A75" s="1" t="s">
        <v>181</v>
      </c>
      <c r="B75" s="2">
        <v>45289</v>
      </c>
      <c r="C75" s="1" t="s">
        <v>182</v>
      </c>
      <c r="D75" s="1" t="s">
        <v>54</v>
      </c>
      <c r="E75" s="1" t="s">
        <v>173</v>
      </c>
      <c r="F75" s="1" t="s">
        <v>174</v>
      </c>
      <c r="G75" s="1">
        <v>5</v>
      </c>
      <c r="H75" s="4">
        <v>4508</v>
      </c>
      <c r="I75" s="1" t="s">
        <v>20</v>
      </c>
      <c r="J75" s="1" t="str">
        <f>RIGHT(Table1[[#This Row],[OrderID]],4)&amp;"_"&amp;LEFT(Table1[[#This Row],[ProductCategory]],4)&amp;"_"&amp;LEFT(Table1[[#This Row],[ProductName]],4)</f>
        <v>0085_Clot_Jack</v>
      </c>
      <c r="K75" s="1" t="str">
        <f>IF(Table1[[#This Row],[Quantity]]&gt;3,"Bulk Order", "Normal")</f>
        <v>Bulk Order</v>
      </c>
      <c r="L75" s="1" t="str">
        <f>IF(Table1[[#This Row],[Price]]&gt;1000,"Premium","Cheap")</f>
        <v>Premium</v>
      </c>
      <c r="M75" s="13" t="str">
        <f>LOWER(TRIM(Table1[[#This Row],[ProductName]]))</f>
        <v>jacket</v>
      </c>
      <c r="N75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75" s="4">
        <f>Table1[[#This Row],[Price]]*Table1[[#This Row],[Tax]]+Table1[[#This Row],[Price]]</f>
        <v>5048.96</v>
      </c>
    </row>
    <row r="76" spans="1:15" ht="12.75">
      <c r="A76" s="1" t="s">
        <v>183</v>
      </c>
      <c r="B76" s="2">
        <v>45093</v>
      </c>
      <c r="C76" s="1" t="s">
        <v>62</v>
      </c>
      <c r="D76" s="1" t="s">
        <v>54</v>
      </c>
      <c r="E76" s="1" t="s">
        <v>173</v>
      </c>
      <c r="F76" s="1" t="s">
        <v>174</v>
      </c>
      <c r="G76" s="1">
        <v>3</v>
      </c>
      <c r="H76" s="4">
        <v>2888</v>
      </c>
      <c r="I76" s="1" t="s">
        <v>32</v>
      </c>
      <c r="J76" s="1" t="str">
        <f>RIGHT(Table1[[#This Row],[OrderID]],4)&amp;"_"&amp;LEFT(Table1[[#This Row],[ProductCategory]],4)&amp;"_"&amp;LEFT(Table1[[#This Row],[ProductName]],4)</f>
        <v>0088_Clot_Jack</v>
      </c>
      <c r="K76" s="1" t="str">
        <f>IF(Table1[[#This Row],[Quantity]]&gt;3,"Bulk Order", "Normal")</f>
        <v>Normal</v>
      </c>
      <c r="L76" s="1" t="str">
        <f>IF(Table1[[#This Row],[Price]]&gt;1000,"Premium","Cheap")</f>
        <v>Premium</v>
      </c>
      <c r="M76" s="13" t="str">
        <f>LOWER(TRIM(Table1[[#This Row],[ProductName]]))</f>
        <v>jacket</v>
      </c>
      <c r="N76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76" s="4">
        <f>Table1[[#This Row],[Price]]*Table1[[#This Row],[Tax]]+Table1[[#This Row],[Price]]</f>
        <v>3234.56</v>
      </c>
    </row>
    <row r="77" spans="1:15" ht="12.75">
      <c r="A77" s="1" t="s">
        <v>184</v>
      </c>
      <c r="B77" s="2">
        <v>45144</v>
      </c>
      <c r="C77" s="1" t="s">
        <v>86</v>
      </c>
      <c r="D77" s="1" t="s">
        <v>31</v>
      </c>
      <c r="E77" s="1" t="s">
        <v>173</v>
      </c>
      <c r="F77" s="1" t="s">
        <v>174</v>
      </c>
      <c r="G77" s="1">
        <v>2</v>
      </c>
      <c r="H77" s="4">
        <v>684</v>
      </c>
      <c r="I77" s="1" t="s">
        <v>43</v>
      </c>
      <c r="J77" s="1" t="str">
        <f>RIGHT(Table1[[#This Row],[OrderID]],4)&amp;"_"&amp;LEFT(Table1[[#This Row],[ProductCategory]],4)&amp;"_"&amp;LEFT(Table1[[#This Row],[ProductName]],4)</f>
        <v>0105_Clot_Jack</v>
      </c>
      <c r="K77" s="1" t="str">
        <f>IF(Table1[[#This Row],[Quantity]]&gt;3,"Bulk Order", "Normal")</f>
        <v>Normal</v>
      </c>
      <c r="L77" s="1" t="str">
        <f>IF(Table1[[#This Row],[Price]]&gt;1000,"Premium","Cheap")</f>
        <v>Cheap</v>
      </c>
      <c r="M77" s="13" t="str">
        <f>LOWER(TRIM(Table1[[#This Row],[ProductName]]))</f>
        <v>jacket</v>
      </c>
      <c r="N77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0.05</v>
      </c>
      <c r="O77" s="4">
        <f>Table1[[#This Row],[Price]]*Table1[[#This Row],[Tax]]+Table1[[#This Row],[Price]]</f>
        <v>718.2</v>
      </c>
    </row>
    <row r="78" spans="1:15" ht="12.75">
      <c r="A78" s="1" t="s">
        <v>185</v>
      </c>
      <c r="B78" s="2">
        <v>45097</v>
      </c>
      <c r="C78" s="1" t="s">
        <v>186</v>
      </c>
      <c r="D78" s="1" t="s">
        <v>23</v>
      </c>
      <c r="E78" s="1" t="s">
        <v>173</v>
      </c>
      <c r="F78" s="1" t="s">
        <v>174</v>
      </c>
      <c r="G78" s="1">
        <v>4</v>
      </c>
      <c r="H78" s="4">
        <v>4158</v>
      </c>
      <c r="I78" s="1" t="s">
        <v>32</v>
      </c>
      <c r="J78" s="1" t="str">
        <f>RIGHT(Table1[[#This Row],[OrderID]],4)&amp;"_"&amp;LEFT(Table1[[#This Row],[ProductCategory]],4)&amp;"_"&amp;LEFT(Table1[[#This Row],[ProductName]],4)</f>
        <v>0111_Clot_Jack</v>
      </c>
      <c r="K78" s="1" t="str">
        <f>IF(Table1[[#This Row],[Quantity]]&gt;3,"Bulk Order", "Normal")</f>
        <v>Bulk Order</v>
      </c>
      <c r="L78" s="1" t="str">
        <f>IF(Table1[[#This Row],[Price]]&gt;1000,"Premium","Cheap")</f>
        <v>Premium</v>
      </c>
      <c r="M78" s="13" t="str">
        <f>LOWER(TRIM(Table1[[#This Row],[ProductName]]))</f>
        <v>jacket</v>
      </c>
      <c r="N78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78" s="4">
        <f>Table1[[#This Row],[Price]]*Table1[[#This Row],[Tax]]+Table1[[#This Row],[Price]]</f>
        <v>4656.96</v>
      </c>
    </row>
    <row r="79" spans="1:15" ht="12.75">
      <c r="A79" s="1" t="s">
        <v>187</v>
      </c>
      <c r="B79" s="2">
        <v>45249</v>
      </c>
      <c r="C79" s="1" t="s">
        <v>188</v>
      </c>
      <c r="D79" s="1" t="s">
        <v>31</v>
      </c>
      <c r="E79" s="1" t="s">
        <v>173</v>
      </c>
      <c r="F79" s="1" t="s">
        <v>174</v>
      </c>
      <c r="G79" s="1">
        <v>5</v>
      </c>
      <c r="H79" s="4">
        <v>212</v>
      </c>
      <c r="I79" s="1" t="s">
        <v>20</v>
      </c>
      <c r="J79" s="1" t="str">
        <f>RIGHT(Table1[[#This Row],[OrderID]],4)&amp;"_"&amp;LEFT(Table1[[#This Row],[ProductCategory]],4)&amp;"_"&amp;LEFT(Table1[[#This Row],[ProductName]],4)</f>
        <v>0116_Clot_Jack</v>
      </c>
      <c r="K79" s="1" t="str">
        <f>IF(Table1[[#This Row],[Quantity]]&gt;3,"Bulk Order", "Normal")</f>
        <v>Bulk Order</v>
      </c>
      <c r="L79" s="1" t="str">
        <f>IF(Table1[[#This Row],[Price]]&gt;1000,"Premium","Cheap")</f>
        <v>Cheap</v>
      </c>
      <c r="M79" s="13" t="str">
        <f>LOWER(TRIM(Table1[[#This Row],[ProductName]]))</f>
        <v>jacket</v>
      </c>
      <c r="N79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0.05</v>
      </c>
      <c r="O79" s="4">
        <f>Table1[[#This Row],[Price]]*Table1[[#This Row],[Tax]]+Table1[[#This Row],[Price]]</f>
        <v>222.6</v>
      </c>
    </row>
    <row r="80" spans="1:15" ht="12.75">
      <c r="A80" s="1" t="s">
        <v>189</v>
      </c>
      <c r="B80" s="2">
        <v>45038</v>
      </c>
      <c r="C80" s="1" t="s">
        <v>190</v>
      </c>
      <c r="D80" s="1" t="s">
        <v>54</v>
      </c>
      <c r="E80" s="1" t="s">
        <v>173</v>
      </c>
      <c r="F80" s="1" t="s">
        <v>174</v>
      </c>
      <c r="G80" s="1">
        <v>1</v>
      </c>
      <c r="H80" s="4">
        <v>3109</v>
      </c>
      <c r="I80" s="1" t="s">
        <v>32</v>
      </c>
      <c r="J80" s="1" t="str">
        <f>RIGHT(Table1[[#This Row],[OrderID]],4)&amp;"_"&amp;LEFT(Table1[[#This Row],[ProductCategory]],4)&amp;"_"&amp;LEFT(Table1[[#This Row],[ProductName]],4)</f>
        <v>0149_Clot_Jack</v>
      </c>
      <c r="K80" s="1" t="str">
        <f>IF(Table1[[#This Row],[Quantity]]&gt;3,"Bulk Order", "Normal")</f>
        <v>Normal</v>
      </c>
      <c r="L80" s="1" t="str">
        <f>IF(Table1[[#This Row],[Price]]&gt;1000,"Premium","Cheap")</f>
        <v>Premium</v>
      </c>
      <c r="M80" s="13" t="str">
        <f>LOWER(TRIM(Table1[[#This Row],[ProductName]]))</f>
        <v>jacket</v>
      </c>
      <c r="N80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80" s="4">
        <f>Table1[[#This Row],[Price]]*Table1[[#This Row],[Tax]]+Table1[[#This Row],[Price]]</f>
        <v>3482.08</v>
      </c>
    </row>
    <row r="81" spans="1:15" ht="12.75">
      <c r="A81" s="1" t="s">
        <v>191</v>
      </c>
      <c r="B81" s="2">
        <v>45238</v>
      </c>
      <c r="C81" s="1" t="s">
        <v>192</v>
      </c>
      <c r="D81" s="1" t="s">
        <v>23</v>
      </c>
      <c r="E81" s="1" t="s">
        <v>173</v>
      </c>
      <c r="F81" s="1" t="s">
        <v>174</v>
      </c>
      <c r="G81" s="1">
        <v>5</v>
      </c>
      <c r="H81" s="4">
        <v>4895</v>
      </c>
      <c r="I81" s="1" t="s">
        <v>32</v>
      </c>
      <c r="J81" s="1" t="str">
        <f>RIGHT(Table1[[#This Row],[OrderID]],4)&amp;"_"&amp;LEFT(Table1[[#This Row],[ProductCategory]],4)&amp;"_"&amp;LEFT(Table1[[#This Row],[ProductName]],4)</f>
        <v>0159_Clot_Jack</v>
      </c>
      <c r="K81" s="1" t="str">
        <f>IF(Table1[[#This Row],[Quantity]]&gt;3,"Bulk Order", "Normal")</f>
        <v>Bulk Order</v>
      </c>
      <c r="L81" s="1" t="str">
        <f>IF(Table1[[#This Row],[Price]]&gt;1000,"Premium","Cheap")</f>
        <v>Premium</v>
      </c>
      <c r="M81" s="13" t="str">
        <f>LOWER(TRIM(Table1[[#This Row],[ProductName]]))</f>
        <v>jacket</v>
      </c>
      <c r="N81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81" s="4">
        <f>Table1[[#This Row],[Price]]*Table1[[#This Row],[Tax]]+Table1[[#This Row],[Price]]</f>
        <v>5482.4</v>
      </c>
    </row>
    <row r="82" spans="1:15" ht="12.75">
      <c r="A82" s="1" t="s">
        <v>193</v>
      </c>
      <c r="B82" s="2">
        <v>45233</v>
      </c>
      <c r="C82" s="1" t="s">
        <v>194</v>
      </c>
      <c r="D82" s="1" t="s">
        <v>23</v>
      </c>
      <c r="E82" s="1" t="s">
        <v>173</v>
      </c>
      <c r="F82" s="1" t="s">
        <v>174</v>
      </c>
      <c r="G82" s="1">
        <v>2</v>
      </c>
      <c r="H82" s="4">
        <v>1224</v>
      </c>
      <c r="I82" s="1" t="s">
        <v>32</v>
      </c>
      <c r="J82" s="1" t="str">
        <f>RIGHT(Table1[[#This Row],[OrderID]],4)&amp;"_"&amp;LEFT(Table1[[#This Row],[ProductCategory]],4)&amp;"_"&amp;LEFT(Table1[[#This Row],[ProductName]],4)</f>
        <v>0175_Clot_Jack</v>
      </c>
      <c r="K82" s="1" t="str">
        <f>IF(Table1[[#This Row],[Quantity]]&gt;3,"Bulk Order", "Normal")</f>
        <v>Normal</v>
      </c>
      <c r="L82" s="1" t="str">
        <f>IF(Table1[[#This Row],[Price]]&gt;1000,"Premium","Cheap")</f>
        <v>Premium</v>
      </c>
      <c r="M82" s="13" t="str">
        <f>LOWER(TRIM(Table1[[#This Row],[ProductName]]))</f>
        <v>jacket</v>
      </c>
      <c r="N82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82" s="4">
        <f>Table1[[#This Row],[Price]]*Table1[[#This Row],[Tax]]+Table1[[#This Row],[Price]]</f>
        <v>1370.88</v>
      </c>
    </row>
    <row r="83" spans="1:15" ht="12.75">
      <c r="A83" s="1" t="s">
        <v>195</v>
      </c>
      <c r="B83" s="2">
        <v>45073</v>
      </c>
      <c r="C83" s="1" t="s">
        <v>196</v>
      </c>
      <c r="D83" s="1" t="s">
        <v>54</v>
      </c>
      <c r="E83" s="1" t="s">
        <v>173</v>
      </c>
      <c r="F83" s="1" t="s">
        <v>197</v>
      </c>
      <c r="G83" s="1">
        <v>3</v>
      </c>
      <c r="H83" s="4">
        <v>1883</v>
      </c>
      <c r="I83" s="1" t="s">
        <v>43</v>
      </c>
      <c r="J83" s="1" t="str">
        <f>RIGHT(Table1[[#This Row],[OrderID]],4)&amp;"_"&amp;LEFT(Table1[[#This Row],[ProductCategory]],4)&amp;"_"&amp;LEFT(Table1[[#This Row],[ProductName]],4)</f>
        <v>0034_Clot_Jean</v>
      </c>
      <c r="K83" s="1" t="str">
        <f>IF(Table1[[#This Row],[Quantity]]&gt;3,"Bulk Order", "Normal")</f>
        <v>Normal</v>
      </c>
      <c r="L83" s="1" t="str">
        <f>IF(Table1[[#This Row],[Price]]&gt;1000,"Premium","Cheap")</f>
        <v>Premium</v>
      </c>
      <c r="M83" s="13" t="str">
        <f>LOWER(TRIM(Table1[[#This Row],[ProductName]]))</f>
        <v>jeans</v>
      </c>
      <c r="N83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83" s="4">
        <f>Table1[[#This Row],[Price]]*Table1[[#This Row],[Tax]]+Table1[[#This Row],[Price]]</f>
        <v>2108.96</v>
      </c>
    </row>
    <row r="84" spans="1:15" ht="12.75">
      <c r="A84" s="1" t="s">
        <v>198</v>
      </c>
      <c r="B84" s="2">
        <v>45209</v>
      </c>
      <c r="C84" s="1" t="s">
        <v>199</v>
      </c>
      <c r="D84" s="1" t="s">
        <v>54</v>
      </c>
      <c r="E84" s="1" t="s">
        <v>173</v>
      </c>
      <c r="F84" s="1" t="s">
        <v>197</v>
      </c>
      <c r="G84" s="1">
        <v>1</v>
      </c>
      <c r="H84" s="4">
        <v>2363</v>
      </c>
      <c r="I84" s="1" t="s">
        <v>20</v>
      </c>
      <c r="J84" s="1" t="str">
        <f>RIGHT(Table1[[#This Row],[OrderID]],4)&amp;"_"&amp;LEFT(Table1[[#This Row],[ProductCategory]],4)&amp;"_"&amp;LEFT(Table1[[#This Row],[ProductName]],4)</f>
        <v>0119_Clot_Jean</v>
      </c>
      <c r="K84" s="1" t="str">
        <f>IF(Table1[[#This Row],[Quantity]]&gt;3,"Bulk Order", "Normal")</f>
        <v>Normal</v>
      </c>
      <c r="L84" s="1" t="str">
        <f>IF(Table1[[#This Row],[Price]]&gt;1000,"Premium","Cheap")</f>
        <v>Premium</v>
      </c>
      <c r="M84" s="13" t="str">
        <f>LOWER(TRIM(Table1[[#This Row],[ProductName]]))</f>
        <v>jeans</v>
      </c>
      <c r="N84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84" s="4">
        <f>Table1[[#This Row],[Price]]*Table1[[#This Row],[Tax]]+Table1[[#This Row],[Price]]</f>
        <v>2646.56</v>
      </c>
    </row>
    <row r="85" spans="1:15" ht="12.75">
      <c r="A85" s="1" t="s">
        <v>200</v>
      </c>
      <c r="B85" s="2">
        <v>45110</v>
      </c>
      <c r="C85" s="1" t="s">
        <v>201</v>
      </c>
      <c r="D85" s="1" t="s">
        <v>54</v>
      </c>
      <c r="E85" s="1" t="s">
        <v>173</v>
      </c>
      <c r="F85" s="1" t="s">
        <v>197</v>
      </c>
      <c r="G85" s="1">
        <v>5</v>
      </c>
      <c r="H85" s="4">
        <v>3475</v>
      </c>
      <c r="I85" s="1" t="s">
        <v>24</v>
      </c>
      <c r="J85" s="1" t="str">
        <f>RIGHT(Table1[[#This Row],[OrderID]],4)&amp;"_"&amp;LEFT(Table1[[#This Row],[ProductCategory]],4)&amp;"_"&amp;LEFT(Table1[[#This Row],[ProductName]],4)</f>
        <v>0130_Clot_Jean</v>
      </c>
      <c r="K85" s="1" t="str">
        <f>IF(Table1[[#This Row],[Quantity]]&gt;3,"Bulk Order", "Normal")</f>
        <v>Bulk Order</v>
      </c>
      <c r="L85" s="1" t="str">
        <f>IF(Table1[[#This Row],[Price]]&gt;1000,"Premium","Cheap")</f>
        <v>Premium</v>
      </c>
      <c r="M85" s="13" t="str">
        <f>LOWER(TRIM(Table1[[#This Row],[ProductName]]))</f>
        <v>jeans</v>
      </c>
      <c r="N85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85" s="4">
        <f>Table1[[#This Row],[Price]]*Table1[[#This Row],[Tax]]+Table1[[#This Row],[Price]]</f>
        <v>3892</v>
      </c>
    </row>
    <row r="86" spans="1:15" ht="12.75">
      <c r="A86" s="1" t="s">
        <v>202</v>
      </c>
      <c r="B86" s="2">
        <v>45232</v>
      </c>
      <c r="C86" s="1" t="s">
        <v>203</v>
      </c>
      <c r="D86" s="1" t="s">
        <v>17</v>
      </c>
      <c r="E86" s="1" t="s">
        <v>173</v>
      </c>
      <c r="F86" s="1" t="s">
        <v>197</v>
      </c>
      <c r="G86" s="1">
        <v>5</v>
      </c>
      <c r="H86" s="4">
        <v>2153</v>
      </c>
      <c r="I86" s="1" t="s">
        <v>24</v>
      </c>
      <c r="J86" s="1" t="str">
        <f>RIGHT(Table1[[#This Row],[OrderID]],4)&amp;"_"&amp;LEFT(Table1[[#This Row],[ProductCategory]],4)&amp;"_"&amp;LEFT(Table1[[#This Row],[ProductName]],4)</f>
        <v>0153_Clot_Jean</v>
      </c>
      <c r="K86" s="1" t="str">
        <f>IF(Table1[[#This Row],[Quantity]]&gt;3,"Bulk Order", "Normal")</f>
        <v>Bulk Order</v>
      </c>
      <c r="L86" s="1" t="str">
        <f>IF(Table1[[#This Row],[Price]]&gt;1000,"Premium","Cheap")</f>
        <v>Premium</v>
      </c>
      <c r="M86" s="13" t="str">
        <f>LOWER(TRIM(Table1[[#This Row],[ProductName]]))</f>
        <v>jeans</v>
      </c>
      <c r="N86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86" s="4">
        <f>Table1[[#This Row],[Price]]*Table1[[#This Row],[Tax]]+Table1[[#This Row],[Price]]</f>
        <v>2411.36</v>
      </c>
    </row>
    <row r="87" spans="1:15" ht="12.75">
      <c r="A87" s="1" t="s">
        <v>204</v>
      </c>
      <c r="B87" s="2">
        <v>44936</v>
      </c>
      <c r="C87" s="1" t="s">
        <v>205</v>
      </c>
      <c r="D87" s="1" t="s">
        <v>17</v>
      </c>
      <c r="E87" s="1" t="s">
        <v>173</v>
      </c>
      <c r="F87" s="1" t="s">
        <v>197</v>
      </c>
      <c r="G87" s="1">
        <v>3</v>
      </c>
      <c r="H87" s="4">
        <v>4083</v>
      </c>
      <c r="I87" s="1" t="s">
        <v>24</v>
      </c>
      <c r="J87" s="1" t="str">
        <f>RIGHT(Table1[[#This Row],[OrderID]],4)&amp;"_"&amp;LEFT(Table1[[#This Row],[ProductCategory]],4)&amp;"_"&amp;LEFT(Table1[[#This Row],[ProductName]],4)</f>
        <v>0196_Clot_Jean</v>
      </c>
      <c r="K87" s="1" t="str">
        <f>IF(Table1[[#This Row],[Quantity]]&gt;3,"Bulk Order", "Normal")</f>
        <v>Normal</v>
      </c>
      <c r="L87" s="1" t="str">
        <f>IF(Table1[[#This Row],[Price]]&gt;1000,"Premium","Cheap")</f>
        <v>Premium</v>
      </c>
      <c r="M87" s="13" t="str">
        <f>LOWER(TRIM(Table1[[#This Row],[ProductName]]))</f>
        <v>jeans</v>
      </c>
      <c r="N87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87" s="4">
        <f>Table1[[#This Row],[Price]]*Table1[[#This Row],[Tax]]+Table1[[#This Row],[Price]]</f>
        <v>4572.96</v>
      </c>
    </row>
    <row r="88" spans="1:15" ht="12.75">
      <c r="A88" s="1" t="s">
        <v>206</v>
      </c>
      <c r="B88" s="2">
        <v>45006</v>
      </c>
      <c r="C88" s="1" t="s">
        <v>207</v>
      </c>
      <c r="D88" s="1" t="s">
        <v>17</v>
      </c>
      <c r="E88" s="1" t="s">
        <v>18</v>
      </c>
      <c r="F88" s="1" t="s">
        <v>208</v>
      </c>
      <c r="G88" s="1">
        <v>4</v>
      </c>
      <c r="H88" s="4">
        <v>892</v>
      </c>
      <c r="I88" s="1" t="s">
        <v>32</v>
      </c>
      <c r="J88" s="1" t="str">
        <f>RIGHT(Table1[[#This Row],[OrderID]],4)&amp;"_"&amp;LEFT(Table1[[#This Row],[ProductCategory]],4)&amp;"_"&amp;LEFT(Table1[[#This Row],[ProductName]],4)</f>
        <v>0005_Elec_Lapt</v>
      </c>
      <c r="K88" s="1" t="str">
        <f>IF(Table1[[#This Row],[Quantity]]&gt;3,"Bulk Order", "Normal")</f>
        <v>Bulk Order</v>
      </c>
      <c r="L88" s="1" t="str">
        <f>IF(Table1[[#This Row],[Price]]&gt;1000,"Premium","Cheap")</f>
        <v>Cheap</v>
      </c>
      <c r="M88" s="13" t="str">
        <f>LOWER(TRIM(Table1[[#This Row],[ProductName]]))</f>
        <v>laptop</v>
      </c>
      <c r="N88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88" s="4">
        <f>Table1[[#This Row],[Price]]*Table1[[#This Row],[Tax]]+Table1[[#This Row],[Price]]</f>
        <v>1052.56</v>
      </c>
    </row>
    <row r="89" spans="1:15" ht="12.75">
      <c r="A89" s="1" t="s">
        <v>209</v>
      </c>
      <c r="B89" s="2">
        <v>45039</v>
      </c>
      <c r="C89" s="1" t="s">
        <v>210</v>
      </c>
      <c r="D89" s="1" t="s">
        <v>54</v>
      </c>
      <c r="E89" s="1" t="s">
        <v>18</v>
      </c>
      <c r="F89" s="1" t="s">
        <v>208</v>
      </c>
      <c r="G89" s="1">
        <v>1</v>
      </c>
      <c r="H89" s="4">
        <v>1352</v>
      </c>
      <c r="I89" s="1" t="s">
        <v>24</v>
      </c>
      <c r="J89" s="1" t="str">
        <f>RIGHT(Table1[[#This Row],[OrderID]],4)&amp;"_"&amp;LEFT(Table1[[#This Row],[ProductCategory]],4)&amp;"_"&amp;LEFT(Table1[[#This Row],[ProductName]],4)</f>
        <v>0015_Elec_Lapt</v>
      </c>
      <c r="K89" s="1" t="str">
        <f>IF(Table1[[#This Row],[Quantity]]&gt;3,"Bulk Order", "Normal")</f>
        <v>Normal</v>
      </c>
      <c r="L89" s="1" t="str">
        <f>IF(Table1[[#This Row],[Price]]&gt;1000,"Premium","Cheap")</f>
        <v>Premium</v>
      </c>
      <c r="M89" s="13" t="str">
        <f>LOWER(TRIM(Table1[[#This Row],[ProductName]]))</f>
        <v>laptop</v>
      </c>
      <c r="N89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89" s="4">
        <f>Table1[[#This Row],[Price]]*Table1[[#This Row],[Tax]]+Table1[[#This Row],[Price]]</f>
        <v>1595.36</v>
      </c>
    </row>
    <row r="90" spans="1:15" ht="12.75">
      <c r="A90" s="1" t="s">
        <v>211</v>
      </c>
      <c r="B90" s="2">
        <v>45233</v>
      </c>
      <c r="C90" s="1" t="s">
        <v>212</v>
      </c>
      <c r="D90" s="1" t="s">
        <v>54</v>
      </c>
      <c r="E90" s="1" t="s">
        <v>18</v>
      </c>
      <c r="F90" s="1" t="s">
        <v>208</v>
      </c>
      <c r="G90" s="1">
        <v>3</v>
      </c>
      <c r="H90" s="4">
        <v>2619</v>
      </c>
      <c r="I90" s="1" t="s">
        <v>24</v>
      </c>
      <c r="J90" s="1" t="str">
        <f>RIGHT(Table1[[#This Row],[OrderID]],4)&amp;"_"&amp;LEFT(Table1[[#This Row],[ProductCategory]],4)&amp;"_"&amp;LEFT(Table1[[#This Row],[ProductName]],4)</f>
        <v>0020_Elec_Lapt</v>
      </c>
      <c r="K90" s="1" t="str">
        <f>IF(Table1[[#This Row],[Quantity]]&gt;3,"Bulk Order", "Normal")</f>
        <v>Normal</v>
      </c>
      <c r="L90" s="1" t="str">
        <f>IF(Table1[[#This Row],[Price]]&gt;1000,"Premium","Cheap")</f>
        <v>Premium</v>
      </c>
      <c r="M90" s="13" t="str">
        <f>LOWER(TRIM(Table1[[#This Row],[ProductName]]))</f>
        <v>laptop</v>
      </c>
      <c r="N90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90" s="4">
        <f>Table1[[#This Row],[Price]]*Table1[[#This Row],[Tax]]+Table1[[#This Row],[Price]]</f>
        <v>3090.42</v>
      </c>
    </row>
    <row r="91" spans="1:15" ht="12.75">
      <c r="A91" s="1" t="s">
        <v>213</v>
      </c>
      <c r="B91" s="2">
        <v>45228</v>
      </c>
      <c r="C91" s="1" t="s">
        <v>214</v>
      </c>
      <c r="D91" s="1" t="s">
        <v>23</v>
      </c>
      <c r="E91" s="1" t="s">
        <v>18</v>
      </c>
      <c r="F91" s="1" t="s">
        <v>208</v>
      </c>
      <c r="G91" s="1">
        <v>2</v>
      </c>
      <c r="H91" s="4">
        <v>652</v>
      </c>
      <c r="I91" s="1" t="s">
        <v>43</v>
      </c>
      <c r="J91" s="1" t="str">
        <f>RIGHT(Table1[[#This Row],[OrderID]],4)&amp;"_"&amp;LEFT(Table1[[#This Row],[ProductCategory]],4)&amp;"_"&amp;LEFT(Table1[[#This Row],[ProductName]],4)</f>
        <v>0025_Elec_Lapt</v>
      </c>
      <c r="K91" s="1" t="str">
        <f>IF(Table1[[#This Row],[Quantity]]&gt;3,"Bulk Order", "Normal")</f>
        <v>Normal</v>
      </c>
      <c r="L91" s="1" t="str">
        <f>IF(Table1[[#This Row],[Price]]&gt;1000,"Premium","Cheap")</f>
        <v>Cheap</v>
      </c>
      <c r="M91" s="13" t="str">
        <f>LOWER(TRIM(Table1[[#This Row],[ProductName]]))</f>
        <v>laptop</v>
      </c>
      <c r="N91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91" s="4">
        <f>Table1[[#This Row],[Price]]*Table1[[#This Row],[Tax]]+Table1[[#This Row],[Price]]</f>
        <v>769.36</v>
      </c>
    </row>
    <row r="92" spans="1:15" ht="12.75">
      <c r="A92" s="1" t="s">
        <v>215</v>
      </c>
      <c r="B92" s="2">
        <v>45184</v>
      </c>
      <c r="C92" s="1" t="s">
        <v>216</v>
      </c>
      <c r="D92" s="1" t="s">
        <v>31</v>
      </c>
      <c r="E92" s="1" t="s">
        <v>18</v>
      </c>
      <c r="F92" s="1" t="s">
        <v>208</v>
      </c>
      <c r="G92" s="1">
        <v>2</v>
      </c>
      <c r="H92" s="4">
        <v>661</v>
      </c>
      <c r="I92" s="1" t="s">
        <v>43</v>
      </c>
      <c r="J92" s="1" t="str">
        <f>RIGHT(Table1[[#This Row],[OrderID]],4)&amp;"_"&amp;LEFT(Table1[[#This Row],[ProductCategory]],4)&amp;"_"&amp;LEFT(Table1[[#This Row],[ProductName]],4)</f>
        <v>0036_Elec_Lapt</v>
      </c>
      <c r="K92" s="1" t="str">
        <f>IF(Table1[[#This Row],[Quantity]]&gt;3,"Bulk Order", "Normal")</f>
        <v>Normal</v>
      </c>
      <c r="L92" s="1" t="str">
        <f>IF(Table1[[#This Row],[Price]]&gt;1000,"Premium","Cheap")</f>
        <v>Cheap</v>
      </c>
      <c r="M92" s="13" t="str">
        <f>LOWER(TRIM(Table1[[#This Row],[ProductName]]))</f>
        <v>laptop</v>
      </c>
      <c r="N92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92" s="4">
        <f>Table1[[#This Row],[Price]]*Table1[[#This Row],[Tax]]+Table1[[#This Row],[Price]]</f>
        <v>779.98</v>
      </c>
    </row>
    <row r="93" spans="1:15" ht="12.75">
      <c r="A93" s="1" t="s">
        <v>217</v>
      </c>
      <c r="B93" s="2">
        <v>45251</v>
      </c>
      <c r="C93" s="1" t="s">
        <v>196</v>
      </c>
      <c r="D93" s="1" t="s">
        <v>17</v>
      </c>
      <c r="E93" s="1" t="s">
        <v>18</v>
      </c>
      <c r="F93" s="1" t="s">
        <v>208</v>
      </c>
      <c r="G93" s="1">
        <v>3</v>
      </c>
      <c r="H93" s="4">
        <v>1171</v>
      </c>
      <c r="I93" s="1" t="s">
        <v>32</v>
      </c>
      <c r="J93" s="1" t="str">
        <f>RIGHT(Table1[[#This Row],[OrderID]],4)&amp;"_"&amp;LEFT(Table1[[#This Row],[ProductCategory]],4)&amp;"_"&amp;LEFT(Table1[[#This Row],[ProductName]],4)</f>
        <v>0045_Elec_Lapt</v>
      </c>
      <c r="K93" s="1" t="str">
        <f>IF(Table1[[#This Row],[Quantity]]&gt;3,"Bulk Order", "Normal")</f>
        <v>Normal</v>
      </c>
      <c r="L93" s="1" t="str">
        <f>IF(Table1[[#This Row],[Price]]&gt;1000,"Premium","Cheap")</f>
        <v>Premium</v>
      </c>
      <c r="M93" s="13" t="str">
        <f>LOWER(TRIM(Table1[[#This Row],[ProductName]]))</f>
        <v>laptop</v>
      </c>
      <c r="N93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93" s="4">
        <f>Table1[[#This Row],[Price]]*Table1[[#This Row],[Tax]]+Table1[[#This Row],[Price]]</f>
        <v>1381.78</v>
      </c>
    </row>
    <row r="94" spans="1:15" ht="12.75">
      <c r="A94" s="1" t="s">
        <v>218</v>
      </c>
      <c r="B94" s="2">
        <v>45018</v>
      </c>
      <c r="C94" s="1" t="s">
        <v>219</v>
      </c>
      <c r="D94" s="1" t="s">
        <v>17</v>
      </c>
      <c r="E94" s="1" t="s">
        <v>18</v>
      </c>
      <c r="F94" s="1" t="s">
        <v>208</v>
      </c>
      <c r="G94" s="1">
        <v>5</v>
      </c>
      <c r="H94" s="4">
        <v>3659</v>
      </c>
      <c r="I94" s="1" t="s">
        <v>32</v>
      </c>
      <c r="J94" s="1" t="str">
        <f>RIGHT(Table1[[#This Row],[OrderID]],4)&amp;"_"&amp;LEFT(Table1[[#This Row],[ProductCategory]],4)&amp;"_"&amp;LEFT(Table1[[#This Row],[ProductName]],4)</f>
        <v>0055_Elec_Lapt</v>
      </c>
      <c r="K94" s="1" t="str">
        <f>IF(Table1[[#This Row],[Quantity]]&gt;3,"Bulk Order", "Normal")</f>
        <v>Bulk Order</v>
      </c>
      <c r="L94" s="1" t="str">
        <f>IF(Table1[[#This Row],[Price]]&gt;1000,"Premium","Cheap")</f>
        <v>Premium</v>
      </c>
      <c r="M94" s="13" t="str">
        <f>LOWER(TRIM(Table1[[#This Row],[ProductName]]))</f>
        <v>laptop</v>
      </c>
      <c r="N94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94" s="4">
        <f>Table1[[#This Row],[Price]]*Table1[[#This Row],[Tax]]+Table1[[#This Row],[Price]]</f>
        <v>4317.62</v>
      </c>
    </row>
    <row r="95" spans="1:15" ht="12.75">
      <c r="A95" s="1" t="s">
        <v>220</v>
      </c>
      <c r="B95" s="2">
        <v>45154</v>
      </c>
      <c r="C95" s="1" t="s">
        <v>221</v>
      </c>
      <c r="D95" s="1" t="s">
        <v>17</v>
      </c>
      <c r="E95" s="1" t="s">
        <v>18</v>
      </c>
      <c r="F95" s="1" t="s">
        <v>208</v>
      </c>
      <c r="G95" s="1">
        <v>3</v>
      </c>
      <c r="H95" s="4">
        <v>559</v>
      </c>
      <c r="I95" s="1" t="s">
        <v>32</v>
      </c>
      <c r="J95" s="1" t="str">
        <f>RIGHT(Table1[[#This Row],[OrderID]],4)&amp;"_"&amp;LEFT(Table1[[#This Row],[ProductCategory]],4)&amp;"_"&amp;LEFT(Table1[[#This Row],[ProductName]],4)</f>
        <v>0129_Elec_Lapt</v>
      </c>
      <c r="K95" s="1" t="str">
        <f>IF(Table1[[#This Row],[Quantity]]&gt;3,"Bulk Order", "Normal")</f>
        <v>Normal</v>
      </c>
      <c r="L95" s="1" t="str">
        <f>IF(Table1[[#This Row],[Price]]&gt;1000,"Premium","Cheap")</f>
        <v>Cheap</v>
      </c>
      <c r="M95" s="13" t="str">
        <f>LOWER(TRIM(Table1[[#This Row],[ProductName]]))</f>
        <v>laptop</v>
      </c>
      <c r="N95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95" s="4">
        <f>Table1[[#This Row],[Price]]*Table1[[#This Row],[Tax]]+Table1[[#This Row],[Price]]</f>
        <v>659.62</v>
      </c>
    </row>
    <row r="96" spans="1:15" ht="12.75">
      <c r="A96" s="1" t="s">
        <v>222</v>
      </c>
      <c r="B96" s="2">
        <v>45274</v>
      </c>
      <c r="C96" s="1" t="s">
        <v>223</v>
      </c>
      <c r="D96" s="1" t="s">
        <v>31</v>
      </c>
      <c r="E96" s="1" t="s">
        <v>18</v>
      </c>
      <c r="F96" s="1" t="s">
        <v>208</v>
      </c>
      <c r="G96" s="1">
        <v>3</v>
      </c>
      <c r="H96" s="4">
        <v>3711</v>
      </c>
      <c r="I96" s="1" t="s">
        <v>43</v>
      </c>
      <c r="J96" s="1" t="str">
        <f>RIGHT(Table1[[#This Row],[OrderID]],4)&amp;"_"&amp;LEFT(Table1[[#This Row],[ProductCategory]],4)&amp;"_"&amp;LEFT(Table1[[#This Row],[ProductName]],4)</f>
        <v>0138_Elec_Lapt</v>
      </c>
      <c r="K96" s="1" t="str">
        <f>IF(Table1[[#This Row],[Quantity]]&gt;3,"Bulk Order", "Normal")</f>
        <v>Normal</v>
      </c>
      <c r="L96" s="1" t="str">
        <f>IF(Table1[[#This Row],[Price]]&gt;1000,"Premium","Cheap")</f>
        <v>Premium</v>
      </c>
      <c r="M96" s="13" t="str">
        <f>LOWER(TRIM(Table1[[#This Row],[ProductName]]))</f>
        <v>laptop</v>
      </c>
      <c r="N96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96" s="4">
        <f>Table1[[#This Row],[Price]]*Table1[[#This Row],[Tax]]+Table1[[#This Row],[Price]]</f>
        <v>4378.9799999999996</v>
      </c>
    </row>
    <row r="97" spans="1:15" ht="12.75">
      <c r="A97" s="1" t="s">
        <v>224</v>
      </c>
      <c r="B97" s="2">
        <v>45040</v>
      </c>
      <c r="C97" s="1" t="s">
        <v>225</v>
      </c>
      <c r="D97" s="1" t="s">
        <v>31</v>
      </c>
      <c r="E97" s="1" t="s">
        <v>18</v>
      </c>
      <c r="F97" s="1" t="s">
        <v>208</v>
      </c>
      <c r="G97" s="1">
        <v>5</v>
      </c>
      <c r="H97" s="4">
        <v>4277</v>
      </c>
      <c r="I97" s="1" t="s">
        <v>24</v>
      </c>
      <c r="J97" s="1" t="str">
        <f>RIGHT(Table1[[#This Row],[OrderID]],4)&amp;"_"&amp;LEFT(Table1[[#This Row],[ProductCategory]],4)&amp;"_"&amp;LEFT(Table1[[#This Row],[ProductName]],4)</f>
        <v>0182_Elec_Lapt</v>
      </c>
      <c r="K97" s="1" t="str">
        <f>IF(Table1[[#This Row],[Quantity]]&gt;3,"Bulk Order", "Normal")</f>
        <v>Bulk Order</v>
      </c>
      <c r="L97" s="1" t="str">
        <f>IF(Table1[[#This Row],[Price]]&gt;1000,"Premium","Cheap")</f>
        <v>Premium</v>
      </c>
      <c r="M97" s="13" t="str">
        <f>LOWER(TRIM(Table1[[#This Row],[ProductName]]))</f>
        <v>laptop</v>
      </c>
      <c r="N97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97" s="4">
        <f>Table1[[#This Row],[Price]]*Table1[[#This Row],[Tax]]+Table1[[#This Row],[Price]]</f>
        <v>5046.8599999999997</v>
      </c>
    </row>
    <row r="98" spans="1:15" ht="12.75">
      <c r="A98" s="1" t="s">
        <v>226</v>
      </c>
      <c r="B98" s="2">
        <v>45085</v>
      </c>
      <c r="C98" s="1" t="s">
        <v>227</v>
      </c>
      <c r="D98" s="1" t="s">
        <v>54</v>
      </c>
      <c r="E98" s="1" t="s">
        <v>18</v>
      </c>
      <c r="F98" s="1" t="s">
        <v>208</v>
      </c>
      <c r="G98" s="1">
        <v>3</v>
      </c>
      <c r="H98" s="4">
        <v>2451</v>
      </c>
      <c r="I98" s="1" t="s">
        <v>43</v>
      </c>
      <c r="J98" s="1" t="str">
        <f>RIGHT(Table1[[#This Row],[OrderID]],4)&amp;"_"&amp;LEFT(Table1[[#This Row],[ProductCategory]],4)&amp;"_"&amp;LEFT(Table1[[#This Row],[ProductName]],4)</f>
        <v>0187_Elec_Lapt</v>
      </c>
      <c r="K98" s="1" t="str">
        <f>IF(Table1[[#This Row],[Quantity]]&gt;3,"Bulk Order", "Normal")</f>
        <v>Normal</v>
      </c>
      <c r="L98" s="1" t="str">
        <f>IF(Table1[[#This Row],[Price]]&gt;1000,"Premium","Cheap")</f>
        <v>Premium</v>
      </c>
      <c r="M98" s="13" t="str">
        <f>LOWER(TRIM(Table1[[#This Row],[ProductName]]))</f>
        <v>laptop</v>
      </c>
      <c r="N98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98" s="4">
        <f>Table1[[#This Row],[Price]]*Table1[[#This Row],[Tax]]+Table1[[#This Row],[Price]]</f>
        <v>2892.18</v>
      </c>
    </row>
    <row r="99" spans="1:15" ht="12.75">
      <c r="A99" s="1" t="s">
        <v>228</v>
      </c>
      <c r="B99" s="2">
        <v>45035</v>
      </c>
      <c r="C99" s="1" t="s">
        <v>229</v>
      </c>
      <c r="D99" s="1" t="s">
        <v>54</v>
      </c>
      <c r="E99" s="1" t="s">
        <v>77</v>
      </c>
      <c r="F99" s="1" t="s">
        <v>230</v>
      </c>
      <c r="G99" s="1">
        <v>2</v>
      </c>
      <c r="H99" s="4">
        <v>2269</v>
      </c>
      <c r="I99" s="1" t="s">
        <v>24</v>
      </c>
      <c r="J99" s="1" t="str">
        <f>RIGHT(Table1[[#This Row],[OrderID]],4)&amp;"_"&amp;LEFT(Table1[[#This Row],[ProductCategory]],4)&amp;"_"&amp;LEFT(Table1[[#This Row],[ProductName]],4)</f>
        <v>0013_Book_Maga</v>
      </c>
      <c r="K99" s="1" t="str">
        <f>IF(Table1[[#This Row],[Quantity]]&gt;3,"Bulk Order", "Normal")</f>
        <v>Normal</v>
      </c>
      <c r="L99" s="1" t="str">
        <f>IF(Table1[[#This Row],[Price]]&gt;1000,"Premium","Cheap")</f>
        <v>Premium</v>
      </c>
      <c r="M99" s="13" t="str">
        <f>LOWER(TRIM(Table1[[#This Row],[ProductName]]))</f>
        <v>magazine</v>
      </c>
      <c r="N99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99" s="4">
        <f>Table1[[#This Row],[Price]]*Table1[[#This Row],[Tax]]+Table1[[#This Row],[Price]]</f>
        <v>2541.2799999999997</v>
      </c>
    </row>
    <row r="100" spans="1:15" ht="12.75">
      <c r="A100" s="1" t="s">
        <v>231</v>
      </c>
      <c r="B100" s="2">
        <v>45275</v>
      </c>
      <c r="C100" s="1" t="s">
        <v>232</v>
      </c>
      <c r="D100" s="1" t="s">
        <v>23</v>
      </c>
      <c r="E100" s="1" t="s">
        <v>77</v>
      </c>
      <c r="F100" s="1" t="s">
        <v>230</v>
      </c>
      <c r="G100" s="1">
        <v>5</v>
      </c>
      <c r="H100" s="4">
        <v>3934</v>
      </c>
      <c r="I100" s="1" t="s">
        <v>32</v>
      </c>
      <c r="J100" s="1" t="str">
        <f>RIGHT(Table1[[#This Row],[OrderID]],4)&amp;"_"&amp;LEFT(Table1[[#This Row],[ProductCategory]],4)&amp;"_"&amp;LEFT(Table1[[#This Row],[ProductName]],4)</f>
        <v>0016_Book_Maga</v>
      </c>
      <c r="K100" s="1" t="str">
        <f>IF(Table1[[#This Row],[Quantity]]&gt;3,"Bulk Order", "Normal")</f>
        <v>Bulk Order</v>
      </c>
      <c r="L100" s="1" t="str">
        <f>IF(Table1[[#This Row],[Price]]&gt;1000,"Premium","Cheap")</f>
        <v>Premium</v>
      </c>
      <c r="M100" s="13" t="str">
        <f>LOWER(TRIM(Table1[[#This Row],[ProductName]]))</f>
        <v>magazine</v>
      </c>
      <c r="N100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100" s="4">
        <f>Table1[[#This Row],[Price]]*Table1[[#This Row],[Tax]]+Table1[[#This Row],[Price]]</f>
        <v>4406.08</v>
      </c>
    </row>
    <row r="101" spans="1:15" ht="12.75">
      <c r="A101" s="1" t="s">
        <v>233</v>
      </c>
      <c r="B101" s="2">
        <v>45139</v>
      </c>
      <c r="C101" s="1" t="s">
        <v>234</v>
      </c>
      <c r="D101" s="1" t="s">
        <v>31</v>
      </c>
      <c r="E101" s="1" t="s">
        <v>77</v>
      </c>
      <c r="F101" s="1" t="s">
        <v>230</v>
      </c>
      <c r="G101" s="1">
        <v>4</v>
      </c>
      <c r="H101" s="4">
        <v>2098</v>
      </c>
      <c r="I101" s="1" t="s">
        <v>24</v>
      </c>
      <c r="J101" s="1" t="str">
        <f>RIGHT(Table1[[#This Row],[OrderID]],4)&amp;"_"&amp;LEFT(Table1[[#This Row],[ProductCategory]],4)&amp;"_"&amp;LEFT(Table1[[#This Row],[ProductName]],4)</f>
        <v>0064_Book_Maga</v>
      </c>
      <c r="K101" s="1" t="str">
        <f>IF(Table1[[#This Row],[Quantity]]&gt;3,"Bulk Order", "Normal")</f>
        <v>Bulk Order</v>
      </c>
      <c r="L101" s="1" t="str">
        <f>IF(Table1[[#This Row],[Price]]&gt;1000,"Premium","Cheap")</f>
        <v>Premium</v>
      </c>
      <c r="M101" s="13" t="str">
        <f>LOWER(TRIM(Table1[[#This Row],[ProductName]]))</f>
        <v>magazine</v>
      </c>
      <c r="N101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101" s="4">
        <f>Table1[[#This Row],[Price]]*Table1[[#This Row],[Tax]]+Table1[[#This Row],[Price]]</f>
        <v>2349.7600000000002</v>
      </c>
    </row>
    <row r="102" spans="1:15" ht="12.75">
      <c r="A102" s="1" t="s">
        <v>235</v>
      </c>
      <c r="B102" s="2">
        <v>44985</v>
      </c>
      <c r="C102" s="1" t="s">
        <v>236</v>
      </c>
      <c r="D102" s="1" t="s">
        <v>23</v>
      </c>
      <c r="E102" s="1" t="s">
        <v>77</v>
      </c>
      <c r="F102" s="1" t="s">
        <v>230</v>
      </c>
      <c r="G102" s="1">
        <v>1</v>
      </c>
      <c r="H102" s="4">
        <v>4826</v>
      </c>
      <c r="I102" s="1" t="s">
        <v>43</v>
      </c>
      <c r="J102" s="1" t="str">
        <f>RIGHT(Table1[[#This Row],[OrderID]],4)&amp;"_"&amp;LEFT(Table1[[#This Row],[ProductCategory]],4)&amp;"_"&amp;LEFT(Table1[[#This Row],[ProductName]],4)</f>
        <v>0098_Book_Maga</v>
      </c>
      <c r="K102" s="1" t="str">
        <f>IF(Table1[[#This Row],[Quantity]]&gt;3,"Bulk Order", "Normal")</f>
        <v>Normal</v>
      </c>
      <c r="L102" s="1" t="str">
        <f>IF(Table1[[#This Row],[Price]]&gt;1000,"Premium","Cheap")</f>
        <v>Premium</v>
      </c>
      <c r="M102" s="13" t="str">
        <f>LOWER(TRIM(Table1[[#This Row],[ProductName]]))</f>
        <v>magazine</v>
      </c>
      <c r="N102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102" s="4">
        <f>Table1[[#This Row],[Price]]*Table1[[#This Row],[Tax]]+Table1[[#This Row],[Price]]</f>
        <v>5405.12</v>
      </c>
    </row>
    <row r="103" spans="1:15" ht="12.75">
      <c r="A103" s="1" t="s">
        <v>237</v>
      </c>
      <c r="B103" s="2">
        <v>45007</v>
      </c>
      <c r="C103" s="1" t="s">
        <v>203</v>
      </c>
      <c r="D103" s="1" t="s">
        <v>54</v>
      </c>
      <c r="E103" s="1" t="s">
        <v>77</v>
      </c>
      <c r="F103" s="1" t="s">
        <v>230</v>
      </c>
      <c r="G103" s="1">
        <v>3</v>
      </c>
      <c r="H103" s="4">
        <v>367</v>
      </c>
      <c r="I103" s="1" t="s">
        <v>24</v>
      </c>
      <c r="J103" s="1" t="str">
        <f>RIGHT(Table1[[#This Row],[OrderID]],4)&amp;"_"&amp;LEFT(Table1[[#This Row],[ProductCategory]],4)&amp;"_"&amp;LEFT(Table1[[#This Row],[ProductName]],4)</f>
        <v>0103_Book_Maga</v>
      </c>
      <c r="K103" s="1" t="str">
        <f>IF(Table1[[#This Row],[Quantity]]&gt;3,"Bulk Order", "Normal")</f>
        <v>Normal</v>
      </c>
      <c r="L103" s="1" t="str">
        <f>IF(Table1[[#This Row],[Price]]&gt;1000,"Premium","Cheap")</f>
        <v>Cheap</v>
      </c>
      <c r="M103" s="13" t="str">
        <f>LOWER(TRIM(Table1[[#This Row],[ProductName]]))</f>
        <v>magazine</v>
      </c>
      <c r="N103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103" s="4">
        <f>Table1[[#This Row],[Price]]*Table1[[#This Row],[Tax]]+Table1[[#This Row],[Price]]</f>
        <v>411.04</v>
      </c>
    </row>
    <row r="104" spans="1:15" ht="12.75">
      <c r="A104" s="1" t="s">
        <v>238</v>
      </c>
      <c r="B104" s="2">
        <v>45187</v>
      </c>
      <c r="C104" s="1" t="s">
        <v>239</v>
      </c>
      <c r="D104" s="1" t="s">
        <v>17</v>
      </c>
      <c r="E104" s="1" t="s">
        <v>77</v>
      </c>
      <c r="F104" s="1" t="s">
        <v>230</v>
      </c>
      <c r="G104" s="1">
        <v>4</v>
      </c>
      <c r="H104" s="4">
        <v>2096</v>
      </c>
      <c r="I104" s="1" t="s">
        <v>20</v>
      </c>
      <c r="J104" s="1" t="str">
        <f>RIGHT(Table1[[#This Row],[OrderID]],4)&amp;"_"&amp;LEFT(Table1[[#This Row],[ProductCategory]],4)&amp;"_"&amp;LEFT(Table1[[#This Row],[ProductName]],4)</f>
        <v>0118_Book_Maga</v>
      </c>
      <c r="K104" s="1" t="str">
        <f>IF(Table1[[#This Row],[Quantity]]&gt;3,"Bulk Order", "Normal")</f>
        <v>Bulk Order</v>
      </c>
      <c r="L104" s="1" t="str">
        <f>IF(Table1[[#This Row],[Price]]&gt;1000,"Premium","Cheap")</f>
        <v>Premium</v>
      </c>
      <c r="M104" s="13" t="str">
        <f>LOWER(TRIM(Table1[[#This Row],[ProductName]]))</f>
        <v>magazine</v>
      </c>
      <c r="N104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104" s="4">
        <f>Table1[[#This Row],[Price]]*Table1[[#This Row],[Tax]]+Table1[[#This Row],[Price]]</f>
        <v>2347.52</v>
      </c>
    </row>
    <row r="105" spans="1:15" ht="12.75">
      <c r="A105" s="1" t="s">
        <v>240</v>
      </c>
      <c r="B105" s="2">
        <v>45089</v>
      </c>
      <c r="C105" s="1" t="s">
        <v>241</v>
      </c>
      <c r="D105" s="1" t="s">
        <v>54</v>
      </c>
      <c r="E105" s="1" t="s">
        <v>77</v>
      </c>
      <c r="F105" s="1" t="s">
        <v>230</v>
      </c>
      <c r="G105" s="1">
        <v>2</v>
      </c>
      <c r="H105" s="4">
        <v>4157</v>
      </c>
      <c r="I105" s="1" t="s">
        <v>43</v>
      </c>
      <c r="J105" s="1" t="str">
        <f>RIGHT(Table1[[#This Row],[OrderID]],4)&amp;"_"&amp;LEFT(Table1[[#This Row],[ProductCategory]],4)&amp;"_"&amp;LEFT(Table1[[#This Row],[ProductName]],4)</f>
        <v>0123_Book_Maga</v>
      </c>
      <c r="K105" s="1" t="str">
        <f>IF(Table1[[#This Row],[Quantity]]&gt;3,"Bulk Order", "Normal")</f>
        <v>Normal</v>
      </c>
      <c r="L105" s="1" t="str">
        <f>IF(Table1[[#This Row],[Price]]&gt;1000,"Premium","Cheap")</f>
        <v>Premium</v>
      </c>
      <c r="M105" s="13" t="str">
        <f>LOWER(TRIM(Table1[[#This Row],[ProductName]]))</f>
        <v>magazine</v>
      </c>
      <c r="N105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105" s="4">
        <f>Table1[[#This Row],[Price]]*Table1[[#This Row],[Tax]]+Table1[[#This Row],[Price]]</f>
        <v>4655.84</v>
      </c>
    </row>
    <row r="106" spans="1:15" ht="12.75">
      <c r="A106" s="1" t="s">
        <v>242</v>
      </c>
      <c r="B106" s="2">
        <v>45145</v>
      </c>
      <c r="C106" s="1" t="s">
        <v>243</v>
      </c>
      <c r="D106" s="1" t="s">
        <v>23</v>
      </c>
      <c r="E106" s="1" t="s">
        <v>77</v>
      </c>
      <c r="F106" s="1" t="s">
        <v>230</v>
      </c>
      <c r="G106" s="1">
        <v>1</v>
      </c>
      <c r="H106" s="4">
        <v>761</v>
      </c>
      <c r="I106" s="1" t="s">
        <v>32</v>
      </c>
      <c r="J106" s="1" t="str">
        <f>RIGHT(Table1[[#This Row],[OrderID]],4)&amp;"_"&amp;LEFT(Table1[[#This Row],[ProductCategory]],4)&amp;"_"&amp;LEFT(Table1[[#This Row],[ProductName]],4)</f>
        <v>0158_Book_Maga</v>
      </c>
      <c r="K106" s="1" t="str">
        <f>IF(Table1[[#This Row],[Quantity]]&gt;3,"Bulk Order", "Normal")</f>
        <v>Normal</v>
      </c>
      <c r="L106" s="1" t="str">
        <f>IF(Table1[[#This Row],[Price]]&gt;1000,"Premium","Cheap")</f>
        <v>Cheap</v>
      </c>
      <c r="M106" s="13" t="str">
        <f>LOWER(TRIM(Table1[[#This Row],[ProductName]]))</f>
        <v>magazine</v>
      </c>
      <c r="N106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106" s="4">
        <f>Table1[[#This Row],[Price]]*Table1[[#This Row],[Tax]]+Table1[[#This Row],[Price]]</f>
        <v>852.31999999999994</v>
      </c>
    </row>
    <row r="107" spans="1:15" ht="12.75">
      <c r="A107" s="1" t="s">
        <v>244</v>
      </c>
      <c r="B107" s="2">
        <v>45122</v>
      </c>
      <c r="C107" s="1" t="s">
        <v>245</v>
      </c>
      <c r="D107" s="1" t="s">
        <v>17</v>
      </c>
      <c r="E107" s="1" t="s">
        <v>77</v>
      </c>
      <c r="F107" s="1" t="s">
        <v>230</v>
      </c>
      <c r="G107" s="1">
        <v>1</v>
      </c>
      <c r="H107" s="4">
        <v>1037</v>
      </c>
      <c r="I107" s="1" t="s">
        <v>24</v>
      </c>
      <c r="J107" s="1" t="str">
        <f>RIGHT(Table1[[#This Row],[OrderID]],4)&amp;"_"&amp;LEFT(Table1[[#This Row],[ProductCategory]],4)&amp;"_"&amp;LEFT(Table1[[#This Row],[ProductName]],4)</f>
        <v>0160_Book_Maga</v>
      </c>
      <c r="K107" s="1" t="str">
        <f>IF(Table1[[#This Row],[Quantity]]&gt;3,"Bulk Order", "Normal")</f>
        <v>Normal</v>
      </c>
      <c r="L107" s="1" t="str">
        <f>IF(Table1[[#This Row],[Price]]&gt;1000,"Premium","Cheap")</f>
        <v>Premium</v>
      </c>
      <c r="M107" s="13" t="str">
        <f>LOWER(TRIM(Table1[[#This Row],[ProductName]]))</f>
        <v>magazine</v>
      </c>
      <c r="N107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107" s="4">
        <f>Table1[[#This Row],[Price]]*Table1[[#This Row],[Tax]]+Table1[[#This Row],[Price]]</f>
        <v>1161.44</v>
      </c>
    </row>
    <row r="108" spans="1:15" ht="12.75">
      <c r="A108" s="1" t="s">
        <v>246</v>
      </c>
      <c r="B108" s="2">
        <v>44973</v>
      </c>
      <c r="C108" s="1" t="s">
        <v>38</v>
      </c>
      <c r="D108" s="1" t="s">
        <v>31</v>
      </c>
      <c r="E108" s="1" t="s">
        <v>77</v>
      </c>
      <c r="F108" s="1" t="s">
        <v>230</v>
      </c>
      <c r="G108" s="1">
        <v>4</v>
      </c>
      <c r="H108" s="4">
        <v>2892</v>
      </c>
      <c r="I108" s="1" t="s">
        <v>24</v>
      </c>
      <c r="J108" s="1" t="str">
        <f>RIGHT(Table1[[#This Row],[OrderID]],4)&amp;"_"&amp;LEFT(Table1[[#This Row],[ProductCategory]],4)&amp;"_"&amp;LEFT(Table1[[#This Row],[ProductName]],4)</f>
        <v>0170_Book_Maga</v>
      </c>
      <c r="K108" s="1" t="str">
        <f>IF(Table1[[#This Row],[Quantity]]&gt;3,"Bulk Order", "Normal")</f>
        <v>Bulk Order</v>
      </c>
      <c r="L108" s="1" t="str">
        <f>IF(Table1[[#This Row],[Price]]&gt;1000,"Premium","Cheap")</f>
        <v>Premium</v>
      </c>
      <c r="M108" s="13" t="str">
        <f>LOWER(TRIM(Table1[[#This Row],[ProductName]]))</f>
        <v>magazine</v>
      </c>
      <c r="N108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108" s="4">
        <f>Table1[[#This Row],[Price]]*Table1[[#This Row],[Tax]]+Table1[[#This Row],[Price]]</f>
        <v>3239.04</v>
      </c>
    </row>
    <row r="109" spans="1:15" ht="12.75">
      <c r="A109" s="1" t="s">
        <v>247</v>
      </c>
      <c r="B109" s="2">
        <v>44950</v>
      </c>
      <c r="C109" s="1" t="s">
        <v>248</v>
      </c>
      <c r="D109" s="1" t="s">
        <v>31</v>
      </c>
      <c r="E109" s="1" t="s">
        <v>48</v>
      </c>
      <c r="F109" s="1" t="s">
        <v>249</v>
      </c>
      <c r="G109" s="1">
        <v>2</v>
      </c>
      <c r="H109" s="4">
        <v>927</v>
      </c>
      <c r="I109" s="1" t="s">
        <v>20</v>
      </c>
      <c r="J109" s="1" t="str">
        <f>RIGHT(Table1[[#This Row],[OrderID]],4)&amp;"_"&amp;LEFT(Table1[[#This Row],[ProductCategory]],4)&amp;"_"&amp;LEFT(Table1[[#This Row],[ProductName]],4)</f>
        <v>0008_Home_Mixe</v>
      </c>
      <c r="K109" s="1" t="str">
        <f>IF(Table1[[#This Row],[Quantity]]&gt;3,"Bulk Order", "Normal")</f>
        <v>Normal</v>
      </c>
      <c r="L109" s="1" t="str">
        <f>IF(Table1[[#This Row],[Price]]&gt;1000,"Premium","Cheap")</f>
        <v>Cheap</v>
      </c>
      <c r="M109" s="13" t="str">
        <f>LOWER(TRIM(Table1[[#This Row],[ProductName]]))</f>
        <v>mixer</v>
      </c>
      <c r="N109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109" s="4">
        <f>Table1[[#This Row],[Price]]*Table1[[#This Row],[Tax]]+Table1[[#This Row],[Price]]</f>
        <v>1093.8599999999999</v>
      </c>
    </row>
    <row r="110" spans="1:15" ht="12.75">
      <c r="A110" s="1" t="s">
        <v>250</v>
      </c>
      <c r="B110" s="2">
        <v>45223</v>
      </c>
      <c r="C110" s="1" t="s">
        <v>251</v>
      </c>
      <c r="D110" s="1" t="s">
        <v>23</v>
      </c>
      <c r="E110" s="1" t="s">
        <v>48</v>
      </c>
      <c r="F110" s="1" t="s">
        <v>249</v>
      </c>
      <c r="G110" s="1">
        <v>1</v>
      </c>
      <c r="H110" s="4">
        <v>4885</v>
      </c>
      <c r="I110" s="1" t="s">
        <v>20</v>
      </c>
      <c r="J110" s="1" t="str">
        <f>RIGHT(Table1[[#This Row],[OrderID]],4)&amp;"_"&amp;LEFT(Table1[[#This Row],[ProductCategory]],4)&amp;"_"&amp;LEFT(Table1[[#This Row],[ProductName]],4)</f>
        <v>0035_Home_Mixe</v>
      </c>
      <c r="K110" s="1" t="str">
        <f>IF(Table1[[#This Row],[Quantity]]&gt;3,"Bulk Order", "Normal")</f>
        <v>Normal</v>
      </c>
      <c r="L110" s="1" t="str">
        <f>IF(Table1[[#This Row],[Price]]&gt;1000,"Premium","Cheap")</f>
        <v>Premium</v>
      </c>
      <c r="M110" s="13" t="str">
        <f>LOWER(TRIM(Table1[[#This Row],[ProductName]]))</f>
        <v>mixer</v>
      </c>
      <c r="N110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110" s="4">
        <f>Table1[[#This Row],[Price]]*Table1[[#This Row],[Tax]]+Table1[[#This Row],[Price]]</f>
        <v>5764.3</v>
      </c>
    </row>
    <row r="111" spans="1:15" ht="12.75">
      <c r="A111" s="1" t="s">
        <v>252</v>
      </c>
      <c r="B111" s="2">
        <v>45043</v>
      </c>
      <c r="C111" s="1" t="s">
        <v>253</v>
      </c>
      <c r="D111" s="1" t="s">
        <v>31</v>
      </c>
      <c r="E111" s="1" t="s">
        <v>48</v>
      </c>
      <c r="F111" s="1" t="s">
        <v>249</v>
      </c>
      <c r="G111" s="1">
        <v>5</v>
      </c>
      <c r="H111" s="4">
        <v>1136</v>
      </c>
      <c r="I111" s="1" t="s">
        <v>32</v>
      </c>
      <c r="J111" s="1" t="str">
        <f>RIGHT(Table1[[#This Row],[OrderID]],4)&amp;"_"&amp;LEFT(Table1[[#This Row],[ProductCategory]],4)&amp;"_"&amp;LEFT(Table1[[#This Row],[ProductName]],4)</f>
        <v>0095_Home_Mixe</v>
      </c>
      <c r="K111" s="1" t="str">
        <f>IF(Table1[[#This Row],[Quantity]]&gt;3,"Bulk Order", "Normal")</f>
        <v>Bulk Order</v>
      </c>
      <c r="L111" s="1" t="str">
        <f>IF(Table1[[#This Row],[Price]]&gt;1000,"Premium","Cheap")</f>
        <v>Premium</v>
      </c>
      <c r="M111" s="13" t="str">
        <f>LOWER(TRIM(Table1[[#This Row],[ProductName]]))</f>
        <v>mixer</v>
      </c>
      <c r="N111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111" s="4">
        <f>Table1[[#This Row],[Price]]*Table1[[#This Row],[Tax]]+Table1[[#This Row],[Price]]</f>
        <v>1340.48</v>
      </c>
    </row>
    <row r="112" spans="1:15" ht="12.75">
      <c r="A112" s="1" t="s">
        <v>254</v>
      </c>
      <c r="B112" s="2">
        <v>45272</v>
      </c>
      <c r="C112" s="1" t="s">
        <v>255</v>
      </c>
      <c r="D112" s="1" t="s">
        <v>23</v>
      </c>
      <c r="E112" s="1" t="s">
        <v>48</v>
      </c>
      <c r="F112" s="1" t="s">
        <v>249</v>
      </c>
      <c r="G112" s="1">
        <v>2</v>
      </c>
      <c r="H112" s="4">
        <v>3954</v>
      </c>
      <c r="I112" s="1" t="s">
        <v>20</v>
      </c>
      <c r="J112" s="1" t="str">
        <f>RIGHT(Table1[[#This Row],[OrderID]],4)&amp;"_"&amp;LEFT(Table1[[#This Row],[ProductCategory]],4)&amp;"_"&amp;LEFT(Table1[[#This Row],[ProductName]],4)</f>
        <v>0109_Home_Mixe</v>
      </c>
      <c r="K112" s="1" t="str">
        <f>IF(Table1[[#This Row],[Quantity]]&gt;3,"Bulk Order", "Normal")</f>
        <v>Normal</v>
      </c>
      <c r="L112" s="1" t="str">
        <f>IF(Table1[[#This Row],[Price]]&gt;1000,"Premium","Cheap")</f>
        <v>Premium</v>
      </c>
      <c r="M112" s="13" t="str">
        <f>LOWER(TRIM(Table1[[#This Row],[ProductName]]))</f>
        <v>mixer</v>
      </c>
      <c r="N112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112" s="4">
        <f>Table1[[#This Row],[Price]]*Table1[[#This Row],[Tax]]+Table1[[#This Row],[Price]]</f>
        <v>4665.72</v>
      </c>
    </row>
    <row r="113" spans="1:15" ht="12.75">
      <c r="A113" s="1" t="s">
        <v>256</v>
      </c>
      <c r="B113" s="2">
        <v>44938</v>
      </c>
      <c r="C113" s="1" t="s">
        <v>130</v>
      </c>
      <c r="D113" s="1" t="s">
        <v>54</v>
      </c>
      <c r="E113" s="1" t="s">
        <v>48</v>
      </c>
      <c r="F113" s="1" t="s">
        <v>249</v>
      </c>
      <c r="G113" s="1">
        <v>5</v>
      </c>
      <c r="H113" s="4">
        <v>501</v>
      </c>
      <c r="I113" s="1" t="s">
        <v>20</v>
      </c>
      <c r="J113" s="1" t="str">
        <f>RIGHT(Table1[[#This Row],[OrderID]],4)&amp;"_"&amp;LEFT(Table1[[#This Row],[ProductCategory]],4)&amp;"_"&amp;LEFT(Table1[[#This Row],[ProductName]],4)</f>
        <v>0136_Home_Mixe</v>
      </c>
      <c r="K113" s="1" t="str">
        <f>IF(Table1[[#This Row],[Quantity]]&gt;3,"Bulk Order", "Normal")</f>
        <v>Bulk Order</v>
      </c>
      <c r="L113" s="1" t="str">
        <f>IF(Table1[[#This Row],[Price]]&gt;1000,"Premium","Cheap")</f>
        <v>Cheap</v>
      </c>
      <c r="M113" s="13" t="str">
        <f>LOWER(TRIM(Table1[[#This Row],[ProductName]]))</f>
        <v>mixer</v>
      </c>
      <c r="N113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113" s="4">
        <f>Table1[[#This Row],[Price]]*Table1[[#This Row],[Tax]]+Table1[[#This Row],[Price]]</f>
        <v>591.17999999999995</v>
      </c>
    </row>
    <row r="114" spans="1:15" ht="12.75">
      <c r="A114" s="1" t="s">
        <v>257</v>
      </c>
      <c r="B114" s="2">
        <v>44959</v>
      </c>
      <c r="C114" s="1" t="s">
        <v>258</v>
      </c>
      <c r="D114" s="1" t="s">
        <v>54</v>
      </c>
      <c r="E114" s="1" t="s">
        <v>48</v>
      </c>
      <c r="F114" s="1" t="s">
        <v>249</v>
      </c>
      <c r="G114" s="1">
        <v>4</v>
      </c>
      <c r="H114" s="4">
        <v>4227</v>
      </c>
      <c r="I114" s="1" t="s">
        <v>24</v>
      </c>
      <c r="J114" s="1" t="str">
        <f>RIGHT(Table1[[#This Row],[OrderID]],4)&amp;"_"&amp;LEFT(Table1[[#This Row],[ProductCategory]],4)&amp;"_"&amp;LEFT(Table1[[#This Row],[ProductName]],4)</f>
        <v>0156_Home_Mixe</v>
      </c>
      <c r="K114" s="1" t="str">
        <f>IF(Table1[[#This Row],[Quantity]]&gt;3,"Bulk Order", "Normal")</f>
        <v>Bulk Order</v>
      </c>
      <c r="L114" s="1" t="str">
        <f>IF(Table1[[#This Row],[Price]]&gt;1000,"Premium","Cheap")</f>
        <v>Premium</v>
      </c>
      <c r="M114" s="13" t="str">
        <f>LOWER(TRIM(Table1[[#This Row],[ProductName]]))</f>
        <v>mixer</v>
      </c>
      <c r="N114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114" s="4">
        <f>Table1[[#This Row],[Price]]*Table1[[#This Row],[Tax]]+Table1[[#This Row],[Price]]</f>
        <v>4987.8599999999997</v>
      </c>
    </row>
    <row r="115" spans="1:15" ht="12.75">
      <c r="A115" s="1" t="s">
        <v>259</v>
      </c>
      <c r="B115" s="2">
        <v>45074</v>
      </c>
      <c r="C115" s="1" t="s">
        <v>260</v>
      </c>
      <c r="D115" s="1" t="s">
        <v>17</v>
      </c>
      <c r="E115" s="1" t="s">
        <v>48</v>
      </c>
      <c r="F115" s="1" t="s">
        <v>249</v>
      </c>
      <c r="G115" s="1">
        <v>5</v>
      </c>
      <c r="H115" s="4">
        <v>4256</v>
      </c>
      <c r="I115" s="1" t="s">
        <v>24</v>
      </c>
      <c r="J115" s="1" t="str">
        <f>RIGHT(Table1[[#This Row],[OrderID]],4)&amp;"_"&amp;LEFT(Table1[[#This Row],[ProductCategory]],4)&amp;"_"&amp;LEFT(Table1[[#This Row],[ProductName]],4)</f>
        <v>0165_Home_Mixe</v>
      </c>
      <c r="K115" s="1" t="str">
        <f>IF(Table1[[#This Row],[Quantity]]&gt;3,"Bulk Order", "Normal")</f>
        <v>Bulk Order</v>
      </c>
      <c r="L115" s="1" t="str">
        <f>IF(Table1[[#This Row],[Price]]&gt;1000,"Premium","Cheap")</f>
        <v>Premium</v>
      </c>
      <c r="M115" s="13" t="str">
        <f>LOWER(TRIM(Table1[[#This Row],[ProductName]]))</f>
        <v>mixer</v>
      </c>
      <c r="N115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115" s="4">
        <f>Table1[[#This Row],[Price]]*Table1[[#This Row],[Tax]]+Table1[[#This Row],[Price]]</f>
        <v>5022.08</v>
      </c>
    </row>
    <row r="116" spans="1:15" ht="12.75">
      <c r="A116" s="1" t="s">
        <v>261</v>
      </c>
      <c r="B116" s="2">
        <v>45290</v>
      </c>
      <c r="C116" s="1" t="s">
        <v>262</v>
      </c>
      <c r="D116" s="1" t="s">
        <v>54</v>
      </c>
      <c r="E116" s="1" t="s">
        <v>48</v>
      </c>
      <c r="F116" s="1" t="s">
        <v>249</v>
      </c>
      <c r="G116" s="1">
        <v>4</v>
      </c>
      <c r="H116" s="4">
        <v>270</v>
      </c>
      <c r="I116" s="1" t="s">
        <v>32</v>
      </c>
      <c r="J116" s="1" t="str">
        <f>RIGHT(Table1[[#This Row],[OrderID]],4)&amp;"_"&amp;LEFT(Table1[[#This Row],[ProductCategory]],4)&amp;"_"&amp;LEFT(Table1[[#This Row],[ProductName]],4)</f>
        <v>0179_Home_Mixe</v>
      </c>
      <c r="K116" s="1" t="str">
        <f>IF(Table1[[#This Row],[Quantity]]&gt;3,"Bulk Order", "Normal")</f>
        <v>Bulk Order</v>
      </c>
      <c r="L116" s="1" t="str">
        <f>IF(Table1[[#This Row],[Price]]&gt;1000,"Premium","Cheap")</f>
        <v>Cheap</v>
      </c>
      <c r="M116" s="13" t="str">
        <f>LOWER(TRIM(Table1[[#This Row],[ProductName]]))</f>
        <v>mixer</v>
      </c>
      <c r="N116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116" s="4">
        <f>Table1[[#This Row],[Price]]*Table1[[#This Row],[Tax]]+Table1[[#This Row],[Price]]</f>
        <v>318.60000000000002</v>
      </c>
    </row>
    <row r="117" spans="1:15" ht="12.75">
      <c r="A117" s="1" t="s">
        <v>263</v>
      </c>
      <c r="B117" s="2">
        <v>45014</v>
      </c>
      <c r="C117" s="1" t="s">
        <v>264</v>
      </c>
      <c r="D117" s="1" t="s">
        <v>54</v>
      </c>
      <c r="E117" s="1" t="s">
        <v>48</v>
      </c>
      <c r="F117" s="1" t="s">
        <v>249</v>
      </c>
      <c r="G117" s="1">
        <v>4</v>
      </c>
      <c r="H117" s="4">
        <v>967</v>
      </c>
      <c r="I117" s="1" t="s">
        <v>24</v>
      </c>
      <c r="J117" s="1" t="str">
        <f>RIGHT(Table1[[#This Row],[OrderID]],4)&amp;"_"&amp;LEFT(Table1[[#This Row],[ProductCategory]],4)&amp;"_"&amp;LEFT(Table1[[#This Row],[ProductName]],4)</f>
        <v>0180_Home_Mixe</v>
      </c>
      <c r="K117" s="1" t="str">
        <f>IF(Table1[[#This Row],[Quantity]]&gt;3,"Bulk Order", "Normal")</f>
        <v>Bulk Order</v>
      </c>
      <c r="L117" s="1" t="str">
        <f>IF(Table1[[#This Row],[Price]]&gt;1000,"Premium","Cheap")</f>
        <v>Cheap</v>
      </c>
      <c r="M117" s="13" t="str">
        <f>LOWER(TRIM(Table1[[#This Row],[ProductName]]))</f>
        <v>mixer</v>
      </c>
      <c r="N117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117" s="4">
        <f>Table1[[#This Row],[Price]]*Table1[[#This Row],[Tax]]+Table1[[#This Row],[Price]]</f>
        <v>1141.06</v>
      </c>
    </row>
    <row r="118" spans="1:15" ht="12.75">
      <c r="A118" s="1" t="s">
        <v>265</v>
      </c>
      <c r="B118" s="2">
        <v>45153</v>
      </c>
      <c r="C118" s="1" t="s">
        <v>266</v>
      </c>
      <c r="D118" s="1" t="s">
        <v>17</v>
      </c>
      <c r="E118" s="1" t="s">
        <v>48</v>
      </c>
      <c r="F118" s="1" t="s">
        <v>249</v>
      </c>
      <c r="G118" s="1">
        <v>3</v>
      </c>
      <c r="H118" s="4">
        <v>4256</v>
      </c>
      <c r="I118" s="1" t="s">
        <v>43</v>
      </c>
      <c r="J118" s="1" t="str">
        <f>RIGHT(Table1[[#This Row],[OrderID]],4)&amp;"_"&amp;LEFT(Table1[[#This Row],[ProductCategory]],4)&amp;"_"&amp;LEFT(Table1[[#This Row],[ProductName]],4)</f>
        <v>0186_Home_Mixe</v>
      </c>
      <c r="K118" s="1" t="str">
        <f>IF(Table1[[#This Row],[Quantity]]&gt;3,"Bulk Order", "Normal")</f>
        <v>Normal</v>
      </c>
      <c r="L118" s="1" t="str">
        <f>IF(Table1[[#This Row],[Price]]&gt;1000,"Premium","Cheap")</f>
        <v>Premium</v>
      </c>
      <c r="M118" s="13" t="str">
        <f>LOWER(TRIM(Table1[[#This Row],[ProductName]]))</f>
        <v>mixer</v>
      </c>
      <c r="N118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118" s="4">
        <f>Table1[[#This Row],[Price]]*Table1[[#This Row],[Tax]]+Table1[[#This Row],[Price]]</f>
        <v>5022.08</v>
      </c>
    </row>
    <row r="119" spans="1:15" ht="12.75">
      <c r="A119" s="1" t="s">
        <v>267</v>
      </c>
      <c r="B119" s="2">
        <v>45100</v>
      </c>
      <c r="C119" s="1" t="s">
        <v>268</v>
      </c>
      <c r="D119" s="1" t="s">
        <v>23</v>
      </c>
      <c r="E119" s="1" t="s">
        <v>48</v>
      </c>
      <c r="F119" s="1" t="s">
        <v>249</v>
      </c>
      <c r="G119" s="1">
        <v>3</v>
      </c>
      <c r="H119" s="4">
        <v>874</v>
      </c>
      <c r="I119" s="1" t="s">
        <v>20</v>
      </c>
      <c r="J119" s="1" t="str">
        <f>RIGHT(Table1[[#This Row],[OrderID]],4)&amp;"_"&amp;LEFT(Table1[[#This Row],[ProductCategory]],4)&amp;"_"&amp;LEFT(Table1[[#This Row],[ProductName]],4)</f>
        <v>0192_Home_Mixe</v>
      </c>
      <c r="K119" s="1" t="str">
        <f>IF(Table1[[#This Row],[Quantity]]&gt;3,"Bulk Order", "Normal")</f>
        <v>Normal</v>
      </c>
      <c r="L119" s="1" t="str">
        <f>IF(Table1[[#This Row],[Price]]&gt;1000,"Premium","Cheap")</f>
        <v>Cheap</v>
      </c>
      <c r="M119" s="13" t="str">
        <f>LOWER(TRIM(Table1[[#This Row],[ProductName]]))</f>
        <v>mixer</v>
      </c>
      <c r="N119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119" s="4">
        <f>Table1[[#This Row],[Price]]*Table1[[#This Row],[Tax]]+Table1[[#This Row],[Price]]</f>
        <v>1031.32</v>
      </c>
    </row>
    <row r="120" spans="1:15" ht="12.75">
      <c r="A120" s="1" t="s">
        <v>269</v>
      </c>
      <c r="B120" s="2">
        <v>45072</v>
      </c>
      <c r="C120" s="1" t="s">
        <v>270</v>
      </c>
      <c r="D120" s="1" t="s">
        <v>31</v>
      </c>
      <c r="E120" s="1" t="s">
        <v>48</v>
      </c>
      <c r="F120" s="1" t="s">
        <v>249</v>
      </c>
      <c r="G120" s="1">
        <v>5</v>
      </c>
      <c r="H120" s="4">
        <v>1258</v>
      </c>
      <c r="I120" s="1" t="s">
        <v>32</v>
      </c>
      <c r="J120" s="1" t="str">
        <f>RIGHT(Table1[[#This Row],[OrderID]],4)&amp;"_"&amp;LEFT(Table1[[#This Row],[ProductCategory]],4)&amp;"_"&amp;LEFT(Table1[[#This Row],[ProductName]],4)</f>
        <v>0193_Home_Mixe</v>
      </c>
      <c r="K120" s="1" t="str">
        <f>IF(Table1[[#This Row],[Quantity]]&gt;3,"Bulk Order", "Normal")</f>
        <v>Bulk Order</v>
      </c>
      <c r="L120" s="1" t="str">
        <f>IF(Table1[[#This Row],[Price]]&gt;1000,"Premium","Cheap")</f>
        <v>Premium</v>
      </c>
      <c r="M120" s="13" t="str">
        <f>LOWER(TRIM(Table1[[#This Row],[ProductName]]))</f>
        <v>mixer</v>
      </c>
      <c r="N120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120" s="4">
        <f>Table1[[#This Row],[Price]]*Table1[[#This Row],[Tax]]+Table1[[#This Row],[Price]]</f>
        <v>1484.44</v>
      </c>
    </row>
    <row r="121" spans="1:15" ht="12.75">
      <c r="A121" s="1" t="s">
        <v>271</v>
      </c>
      <c r="B121" s="2">
        <v>45054</v>
      </c>
      <c r="C121" s="1" t="s">
        <v>272</v>
      </c>
      <c r="D121" s="1" t="s">
        <v>23</v>
      </c>
      <c r="E121" s="1" t="s">
        <v>77</v>
      </c>
      <c r="F121" s="1" t="s">
        <v>273</v>
      </c>
      <c r="G121" s="1">
        <v>1</v>
      </c>
      <c r="H121" s="4">
        <v>4528</v>
      </c>
      <c r="I121" s="1" t="s">
        <v>43</v>
      </c>
      <c r="J121" s="1" t="str">
        <f>RIGHT(Table1[[#This Row],[OrderID]],4)&amp;"_"&amp;LEFT(Table1[[#This Row],[ProductCategory]],4)&amp;"_"&amp;LEFT(Table1[[#This Row],[ProductName]],4)</f>
        <v>0031_Book_Nove</v>
      </c>
      <c r="K121" s="1" t="str">
        <f>IF(Table1[[#This Row],[Quantity]]&gt;3,"Bulk Order", "Normal")</f>
        <v>Normal</v>
      </c>
      <c r="L121" s="1" t="str">
        <f>IF(Table1[[#This Row],[Price]]&gt;1000,"Premium","Cheap")</f>
        <v>Premium</v>
      </c>
      <c r="M121" s="13" t="str">
        <f>LOWER(TRIM(Table1[[#This Row],[ProductName]]))</f>
        <v>novel</v>
      </c>
      <c r="N121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121" s="4">
        <f>Table1[[#This Row],[Price]]*Table1[[#This Row],[Tax]]+Table1[[#This Row],[Price]]</f>
        <v>5071.3599999999997</v>
      </c>
    </row>
    <row r="122" spans="1:15" ht="12.75">
      <c r="A122" s="1" t="s">
        <v>274</v>
      </c>
      <c r="B122" s="2">
        <v>45132</v>
      </c>
      <c r="C122" s="1" t="s">
        <v>275</v>
      </c>
      <c r="D122" s="1" t="s">
        <v>31</v>
      </c>
      <c r="E122" s="1" t="s">
        <v>77</v>
      </c>
      <c r="F122" s="1" t="s">
        <v>273</v>
      </c>
      <c r="G122" s="1">
        <v>4</v>
      </c>
      <c r="H122" s="4">
        <v>2272</v>
      </c>
      <c r="I122" s="1" t="s">
        <v>20</v>
      </c>
      <c r="J122" s="1" t="str">
        <f>RIGHT(Table1[[#This Row],[OrderID]],4)&amp;"_"&amp;LEFT(Table1[[#This Row],[ProductCategory]],4)&amp;"_"&amp;LEFT(Table1[[#This Row],[ProductName]],4)</f>
        <v>0033_Book_Nove</v>
      </c>
      <c r="K122" s="1" t="str">
        <f>IF(Table1[[#This Row],[Quantity]]&gt;3,"Bulk Order", "Normal")</f>
        <v>Bulk Order</v>
      </c>
      <c r="L122" s="1" t="str">
        <f>IF(Table1[[#This Row],[Price]]&gt;1000,"Premium","Cheap")</f>
        <v>Premium</v>
      </c>
      <c r="M122" s="13" t="str">
        <f>LOWER(TRIM(Table1[[#This Row],[ProductName]]))</f>
        <v>novel</v>
      </c>
      <c r="N122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122" s="4">
        <f>Table1[[#This Row],[Price]]*Table1[[#This Row],[Tax]]+Table1[[#This Row],[Price]]</f>
        <v>2544.64</v>
      </c>
    </row>
    <row r="123" spans="1:15" ht="12.75">
      <c r="A123" s="1" t="s">
        <v>276</v>
      </c>
      <c r="B123" s="2">
        <v>45272</v>
      </c>
      <c r="C123" s="1" t="s">
        <v>277</v>
      </c>
      <c r="D123" s="1" t="s">
        <v>31</v>
      </c>
      <c r="E123" s="1" t="s">
        <v>77</v>
      </c>
      <c r="F123" s="1" t="s">
        <v>273</v>
      </c>
      <c r="G123" s="1">
        <v>5</v>
      </c>
      <c r="H123" s="4">
        <v>2116</v>
      </c>
      <c r="I123" s="1" t="s">
        <v>43</v>
      </c>
      <c r="J123" s="1" t="str">
        <f>RIGHT(Table1[[#This Row],[OrderID]],4)&amp;"_"&amp;LEFT(Table1[[#This Row],[ProductCategory]],4)&amp;"_"&amp;LEFT(Table1[[#This Row],[ProductName]],4)</f>
        <v>0037_Book_Nove</v>
      </c>
      <c r="K123" s="1" t="str">
        <f>IF(Table1[[#This Row],[Quantity]]&gt;3,"Bulk Order", "Normal")</f>
        <v>Bulk Order</v>
      </c>
      <c r="L123" s="1" t="str">
        <f>IF(Table1[[#This Row],[Price]]&gt;1000,"Premium","Cheap")</f>
        <v>Premium</v>
      </c>
      <c r="M123" s="13" t="str">
        <f>LOWER(TRIM(Table1[[#This Row],[ProductName]]))</f>
        <v>novel</v>
      </c>
      <c r="N123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123" s="4">
        <f>Table1[[#This Row],[Price]]*Table1[[#This Row],[Tax]]+Table1[[#This Row],[Price]]</f>
        <v>2369.92</v>
      </c>
    </row>
    <row r="124" spans="1:15" ht="12.75">
      <c r="A124" s="1" t="s">
        <v>278</v>
      </c>
      <c r="B124" s="2">
        <v>45010</v>
      </c>
      <c r="C124" s="1" t="s">
        <v>279</v>
      </c>
      <c r="D124" s="1" t="s">
        <v>31</v>
      </c>
      <c r="E124" s="1" t="s">
        <v>77</v>
      </c>
      <c r="F124" s="1" t="s">
        <v>273</v>
      </c>
      <c r="G124" s="1">
        <v>2</v>
      </c>
      <c r="H124" s="4">
        <v>2821</v>
      </c>
      <c r="I124" s="1" t="s">
        <v>20</v>
      </c>
      <c r="J124" s="1" t="str">
        <f>RIGHT(Table1[[#This Row],[OrderID]],4)&amp;"_"&amp;LEFT(Table1[[#This Row],[ProductCategory]],4)&amp;"_"&amp;LEFT(Table1[[#This Row],[ProductName]],4)</f>
        <v>0050_Book_Nove</v>
      </c>
      <c r="K124" s="1" t="str">
        <f>IF(Table1[[#This Row],[Quantity]]&gt;3,"Bulk Order", "Normal")</f>
        <v>Normal</v>
      </c>
      <c r="L124" s="1" t="str">
        <f>IF(Table1[[#This Row],[Price]]&gt;1000,"Premium","Cheap")</f>
        <v>Premium</v>
      </c>
      <c r="M124" s="13" t="str">
        <f>LOWER(TRIM(Table1[[#This Row],[ProductName]]))</f>
        <v>novel</v>
      </c>
      <c r="N124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124" s="4">
        <f>Table1[[#This Row],[Price]]*Table1[[#This Row],[Tax]]+Table1[[#This Row],[Price]]</f>
        <v>3159.52</v>
      </c>
    </row>
    <row r="125" spans="1:15" ht="12.75">
      <c r="A125" s="1" t="s">
        <v>280</v>
      </c>
      <c r="B125" s="2">
        <v>45135</v>
      </c>
      <c r="C125" s="1" t="s">
        <v>281</v>
      </c>
      <c r="D125" s="1" t="s">
        <v>54</v>
      </c>
      <c r="E125" s="1" t="s">
        <v>77</v>
      </c>
      <c r="F125" s="1" t="s">
        <v>273</v>
      </c>
      <c r="G125" s="1">
        <v>2</v>
      </c>
      <c r="H125" s="4">
        <v>3541</v>
      </c>
      <c r="I125" s="1" t="s">
        <v>20</v>
      </c>
      <c r="J125" s="1" t="str">
        <f>RIGHT(Table1[[#This Row],[OrderID]],4)&amp;"_"&amp;LEFT(Table1[[#This Row],[ProductCategory]],4)&amp;"_"&amp;LEFT(Table1[[#This Row],[ProductName]],4)</f>
        <v>0071_Book_Nove</v>
      </c>
      <c r="K125" s="1" t="str">
        <f>IF(Table1[[#This Row],[Quantity]]&gt;3,"Bulk Order", "Normal")</f>
        <v>Normal</v>
      </c>
      <c r="L125" s="1" t="str">
        <f>IF(Table1[[#This Row],[Price]]&gt;1000,"Premium","Cheap")</f>
        <v>Premium</v>
      </c>
      <c r="M125" s="13" t="str">
        <f>LOWER(TRIM(Table1[[#This Row],[ProductName]]))</f>
        <v>novel</v>
      </c>
      <c r="N125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125" s="4">
        <f>Table1[[#This Row],[Price]]*Table1[[#This Row],[Tax]]+Table1[[#This Row],[Price]]</f>
        <v>3965.92</v>
      </c>
    </row>
    <row r="126" spans="1:15" ht="12.75">
      <c r="A126" s="1" t="s">
        <v>282</v>
      </c>
      <c r="B126" s="2">
        <v>44992</v>
      </c>
      <c r="C126" s="1" t="s">
        <v>283</v>
      </c>
      <c r="D126" s="1" t="s">
        <v>23</v>
      </c>
      <c r="E126" s="1" t="s">
        <v>77</v>
      </c>
      <c r="F126" s="1" t="s">
        <v>273</v>
      </c>
      <c r="G126" s="1">
        <v>1</v>
      </c>
      <c r="H126" s="4">
        <v>3611</v>
      </c>
      <c r="I126" s="1" t="s">
        <v>24</v>
      </c>
      <c r="J126" s="1" t="str">
        <f>RIGHT(Table1[[#This Row],[OrderID]],4)&amp;"_"&amp;LEFT(Table1[[#This Row],[ProductCategory]],4)&amp;"_"&amp;LEFT(Table1[[#This Row],[ProductName]],4)</f>
        <v>0075_Book_Nove</v>
      </c>
      <c r="K126" s="1" t="str">
        <f>IF(Table1[[#This Row],[Quantity]]&gt;3,"Bulk Order", "Normal")</f>
        <v>Normal</v>
      </c>
      <c r="L126" s="1" t="str">
        <f>IF(Table1[[#This Row],[Price]]&gt;1000,"Premium","Cheap")</f>
        <v>Premium</v>
      </c>
      <c r="M126" s="13" t="str">
        <f>LOWER(TRIM(Table1[[#This Row],[ProductName]]))</f>
        <v>novel</v>
      </c>
      <c r="N126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126" s="4">
        <f>Table1[[#This Row],[Price]]*Table1[[#This Row],[Tax]]+Table1[[#This Row],[Price]]</f>
        <v>4044.32</v>
      </c>
    </row>
    <row r="127" spans="1:15" ht="12.75">
      <c r="A127" s="1" t="s">
        <v>284</v>
      </c>
      <c r="B127" s="2">
        <v>44933</v>
      </c>
      <c r="C127" s="1" t="s">
        <v>285</v>
      </c>
      <c r="D127" s="1" t="s">
        <v>54</v>
      </c>
      <c r="E127" s="1" t="s">
        <v>77</v>
      </c>
      <c r="F127" s="1" t="s">
        <v>273</v>
      </c>
      <c r="G127" s="1">
        <v>4</v>
      </c>
      <c r="H127" s="4">
        <v>3067</v>
      </c>
      <c r="I127" s="1" t="s">
        <v>20</v>
      </c>
      <c r="J127" s="1" t="str">
        <f>RIGHT(Table1[[#This Row],[OrderID]],4)&amp;"_"&amp;LEFT(Table1[[#This Row],[ProductCategory]],4)&amp;"_"&amp;LEFT(Table1[[#This Row],[ProductName]],4)</f>
        <v>0084_Book_Nove</v>
      </c>
      <c r="K127" s="1" t="str">
        <f>IF(Table1[[#This Row],[Quantity]]&gt;3,"Bulk Order", "Normal")</f>
        <v>Bulk Order</v>
      </c>
      <c r="L127" s="1" t="str">
        <f>IF(Table1[[#This Row],[Price]]&gt;1000,"Premium","Cheap")</f>
        <v>Premium</v>
      </c>
      <c r="M127" s="13" t="str">
        <f>LOWER(TRIM(Table1[[#This Row],[ProductName]]))</f>
        <v>novel</v>
      </c>
      <c r="N127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127" s="4">
        <f>Table1[[#This Row],[Price]]*Table1[[#This Row],[Tax]]+Table1[[#This Row],[Price]]</f>
        <v>3435.04</v>
      </c>
    </row>
    <row r="128" spans="1:15" ht="12.75">
      <c r="A128" s="1" t="s">
        <v>286</v>
      </c>
      <c r="B128" s="2">
        <v>45074</v>
      </c>
      <c r="C128" s="1" t="s">
        <v>287</v>
      </c>
      <c r="D128" s="1" t="s">
        <v>17</v>
      </c>
      <c r="E128" s="1" t="s">
        <v>77</v>
      </c>
      <c r="F128" s="1" t="s">
        <v>273</v>
      </c>
      <c r="G128" s="1">
        <v>2</v>
      </c>
      <c r="H128" s="4">
        <v>2267</v>
      </c>
      <c r="I128" s="1" t="s">
        <v>24</v>
      </c>
      <c r="J128" s="1" t="str">
        <f>RIGHT(Table1[[#This Row],[OrderID]],4)&amp;"_"&amp;LEFT(Table1[[#This Row],[ProductCategory]],4)&amp;"_"&amp;LEFT(Table1[[#This Row],[ProductName]],4)</f>
        <v>0104_Book_Nove</v>
      </c>
      <c r="K128" s="1" t="str">
        <f>IF(Table1[[#This Row],[Quantity]]&gt;3,"Bulk Order", "Normal")</f>
        <v>Normal</v>
      </c>
      <c r="L128" s="1" t="str">
        <f>IF(Table1[[#This Row],[Price]]&gt;1000,"Premium","Cheap")</f>
        <v>Premium</v>
      </c>
      <c r="M128" s="13" t="str">
        <f>LOWER(TRIM(Table1[[#This Row],[ProductName]]))</f>
        <v>novel</v>
      </c>
      <c r="N128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128" s="4">
        <f>Table1[[#This Row],[Price]]*Table1[[#This Row],[Tax]]+Table1[[#This Row],[Price]]</f>
        <v>2539.04</v>
      </c>
    </row>
    <row r="129" spans="1:15" ht="12.75">
      <c r="A129" s="1" t="s">
        <v>288</v>
      </c>
      <c r="B129" s="2">
        <v>45069</v>
      </c>
      <c r="C129" s="1" t="s">
        <v>289</v>
      </c>
      <c r="D129" s="1" t="s">
        <v>54</v>
      </c>
      <c r="E129" s="1" t="s">
        <v>77</v>
      </c>
      <c r="F129" s="1" t="s">
        <v>273</v>
      </c>
      <c r="G129" s="1">
        <v>4</v>
      </c>
      <c r="H129" s="4">
        <v>2950</v>
      </c>
      <c r="I129" s="1" t="s">
        <v>20</v>
      </c>
      <c r="J129" s="1" t="str">
        <f>RIGHT(Table1[[#This Row],[OrderID]],4)&amp;"_"&amp;LEFT(Table1[[#This Row],[ProductCategory]],4)&amp;"_"&amp;LEFT(Table1[[#This Row],[ProductName]],4)</f>
        <v>0110_Book_Nove</v>
      </c>
      <c r="K129" s="1" t="str">
        <f>IF(Table1[[#This Row],[Quantity]]&gt;3,"Bulk Order", "Normal")</f>
        <v>Bulk Order</v>
      </c>
      <c r="L129" s="1" t="str">
        <f>IF(Table1[[#This Row],[Price]]&gt;1000,"Premium","Cheap")</f>
        <v>Premium</v>
      </c>
      <c r="M129" s="13" t="str">
        <f>LOWER(TRIM(Table1[[#This Row],[ProductName]]))</f>
        <v>novel</v>
      </c>
      <c r="N129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129" s="4">
        <f>Table1[[#This Row],[Price]]*Table1[[#This Row],[Tax]]+Table1[[#This Row],[Price]]</f>
        <v>3304</v>
      </c>
    </row>
    <row r="130" spans="1:15" ht="12.75">
      <c r="A130" s="1" t="s">
        <v>290</v>
      </c>
      <c r="B130" s="2">
        <v>45266</v>
      </c>
      <c r="C130" s="1" t="s">
        <v>291</v>
      </c>
      <c r="D130" s="1" t="s">
        <v>23</v>
      </c>
      <c r="E130" s="1" t="s">
        <v>77</v>
      </c>
      <c r="F130" s="1" t="s">
        <v>273</v>
      </c>
      <c r="G130" s="1">
        <v>3</v>
      </c>
      <c r="H130" s="4">
        <v>2167</v>
      </c>
      <c r="I130" s="1" t="s">
        <v>32</v>
      </c>
      <c r="J130" s="1" t="str">
        <f>RIGHT(Table1[[#This Row],[OrderID]],4)&amp;"_"&amp;LEFT(Table1[[#This Row],[ProductCategory]],4)&amp;"_"&amp;LEFT(Table1[[#This Row],[ProductName]],4)</f>
        <v>0112_Book_Nove</v>
      </c>
      <c r="K130" s="1" t="str">
        <f>IF(Table1[[#This Row],[Quantity]]&gt;3,"Bulk Order", "Normal")</f>
        <v>Normal</v>
      </c>
      <c r="L130" s="1" t="str">
        <f>IF(Table1[[#This Row],[Price]]&gt;1000,"Premium","Cheap")</f>
        <v>Premium</v>
      </c>
      <c r="M130" s="13" t="str">
        <f>LOWER(TRIM(Table1[[#This Row],[ProductName]]))</f>
        <v>novel</v>
      </c>
      <c r="N130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130" s="4">
        <f>Table1[[#This Row],[Price]]*Table1[[#This Row],[Tax]]+Table1[[#This Row],[Price]]</f>
        <v>2427.04</v>
      </c>
    </row>
    <row r="131" spans="1:15" ht="12.75">
      <c r="A131" s="1" t="s">
        <v>292</v>
      </c>
      <c r="B131" s="2">
        <v>44974</v>
      </c>
      <c r="C131" s="1" t="s">
        <v>293</v>
      </c>
      <c r="D131" s="1" t="s">
        <v>23</v>
      </c>
      <c r="E131" s="1" t="s">
        <v>77</v>
      </c>
      <c r="F131" s="1" t="s">
        <v>273</v>
      </c>
      <c r="G131" s="1">
        <v>2</v>
      </c>
      <c r="H131" s="4">
        <v>4182</v>
      </c>
      <c r="I131" s="1" t="s">
        <v>32</v>
      </c>
      <c r="J131" s="1" t="str">
        <f>RIGHT(Table1[[#This Row],[OrderID]],4)&amp;"_"&amp;LEFT(Table1[[#This Row],[ProductCategory]],4)&amp;"_"&amp;LEFT(Table1[[#This Row],[ProductName]],4)</f>
        <v>0117_Book_Nove</v>
      </c>
      <c r="K131" s="1" t="str">
        <f>IF(Table1[[#This Row],[Quantity]]&gt;3,"Bulk Order", "Normal")</f>
        <v>Normal</v>
      </c>
      <c r="L131" s="1" t="str">
        <f>IF(Table1[[#This Row],[Price]]&gt;1000,"Premium","Cheap")</f>
        <v>Premium</v>
      </c>
      <c r="M131" s="13" t="str">
        <f>LOWER(TRIM(Table1[[#This Row],[ProductName]]))</f>
        <v>novel</v>
      </c>
      <c r="N131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131" s="4">
        <f>Table1[[#This Row],[Price]]*Table1[[#This Row],[Tax]]+Table1[[#This Row],[Price]]</f>
        <v>4683.84</v>
      </c>
    </row>
    <row r="132" spans="1:15" ht="12.75">
      <c r="A132" s="1" t="s">
        <v>294</v>
      </c>
      <c r="B132" s="2">
        <v>44950</v>
      </c>
      <c r="C132" s="1" t="s">
        <v>295</v>
      </c>
      <c r="D132" s="1" t="s">
        <v>17</v>
      </c>
      <c r="E132" s="1" t="s">
        <v>77</v>
      </c>
      <c r="F132" s="1" t="s">
        <v>273</v>
      </c>
      <c r="G132" s="1">
        <v>1</v>
      </c>
      <c r="H132" s="4">
        <v>2023</v>
      </c>
      <c r="I132" s="1" t="s">
        <v>24</v>
      </c>
      <c r="J132" s="1" t="str">
        <f>RIGHT(Table1[[#This Row],[OrderID]],4)&amp;"_"&amp;LEFT(Table1[[#This Row],[ProductCategory]],4)&amp;"_"&amp;LEFT(Table1[[#This Row],[ProductName]],4)</f>
        <v>0146_Book_Nove</v>
      </c>
      <c r="K132" s="1" t="str">
        <f>IF(Table1[[#This Row],[Quantity]]&gt;3,"Bulk Order", "Normal")</f>
        <v>Normal</v>
      </c>
      <c r="L132" s="1" t="str">
        <f>IF(Table1[[#This Row],[Price]]&gt;1000,"Premium","Cheap")</f>
        <v>Premium</v>
      </c>
      <c r="M132" s="13" t="str">
        <f>LOWER(TRIM(Table1[[#This Row],[ProductName]]))</f>
        <v>novel</v>
      </c>
      <c r="N132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132" s="4">
        <f>Table1[[#This Row],[Price]]*Table1[[#This Row],[Tax]]+Table1[[#This Row],[Price]]</f>
        <v>2265.7600000000002</v>
      </c>
    </row>
    <row r="133" spans="1:15" ht="12.75">
      <c r="A133" s="1" t="s">
        <v>296</v>
      </c>
      <c r="B133" s="2">
        <v>45241</v>
      </c>
      <c r="C133" s="1" t="s">
        <v>297</v>
      </c>
      <c r="D133" s="1" t="s">
        <v>17</v>
      </c>
      <c r="E133" s="1" t="s">
        <v>77</v>
      </c>
      <c r="F133" s="1" t="s">
        <v>273</v>
      </c>
      <c r="G133" s="1">
        <v>1</v>
      </c>
      <c r="H133" s="4">
        <v>4023</v>
      </c>
      <c r="I133" s="1" t="s">
        <v>20</v>
      </c>
      <c r="J133" s="1" t="str">
        <f>RIGHT(Table1[[#This Row],[OrderID]],4)&amp;"_"&amp;LEFT(Table1[[#This Row],[ProductCategory]],4)&amp;"_"&amp;LEFT(Table1[[#This Row],[ProductName]],4)</f>
        <v>0157_Book_Nove</v>
      </c>
      <c r="K133" s="1" t="str">
        <f>IF(Table1[[#This Row],[Quantity]]&gt;3,"Bulk Order", "Normal")</f>
        <v>Normal</v>
      </c>
      <c r="L133" s="1" t="str">
        <f>IF(Table1[[#This Row],[Price]]&gt;1000,"Premium","Cheap")</f>
        <v>Premium</v>
      </c>
      <c r="M133" s="13" t="str">
        <f>LOWER(TRIM(Table1[[#This Row],[ProductName]]))</f>
        <v>novel</v>
      </c>
      <c r="N133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133" s="4">
        <f>Table1[[#This Row],[Price]]*Table1[[#This Row],[Tax]]+Table1[[#This Row],[Price]]</f>
        <v>4505.76</v>
      </c>
    </row>
    <row r="134" spans="1:15" ht="12.75">
      <c r="A134" s="1" t="s">
        <v>298</v>
      </c>
      <c r="B134" s="2">
        <v>45281</v>
      </c>
      <c r="C134" s="1" t="s">
        <v>299</v>
      </c>
      <c r="D134" s="1" t="s">
        <v>31</v>
      </c>
      <c r="E134" s="1" t="s">
        <v>77</v>
      </c>
      <c r="F134" s="1" t="s">
        <v>273</v>
      </c>
      <c r="G134" s="1">
        <v>4</v>
      </c>
      <c r="H134" s="4">
        <v>3084</v>
      </c>
      <c r="I134" s="1" t="s">
        <v>24</v>
      </c>
      <c r="J134" s="1" t="str">
        <f>RIGHT(Table1[[#This Row],[OrderID]],4)&amp;"_"&amp;LEFT(Table1[[#This Row],[ProductCategory]],4)&amp;"_"&amp;LEFT(Table1[[#This Row],[ProductName]],4)</f>
        <v>0199_Book_Nove</v>
      </c>
      <c r="K134" s="1" t="str">
        <f>IF(Table1[[#This Row],[Quantity]]&gt;3,"Bulk Order", "Normal")</f>
        <v>Bulk Order</v>
      </c>
      <c r="L134" s="1" t="str">
        <f>IF(Table1[[#This Row],[Price]]&gt;1000,"Premium","Cheap")</f>
        <v>Premium</v>
      </c>
      <c r="M134" s="13" t="str">
        <f>LOWER(TRIM(Table1[[#This Row],[ProductName]]))</f>
        <v>novel</v>
      </c>
      <c r="N134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134" s="4">
        <f>Table1[[#This Row],[Price]]*Table1[[#This Row],[Tax]]+Table1[[#This Row],[Price]]</f>
        <v>3454.08</v>
      </c>
    </row>
    <row r="135" spans="1:15" ht="12.75">
      <c r="A135" s="1" t="s">
        <v>300</v>
      </c>
      <c r="B135" s="2">
        <v>45273</v>
      </c>
      <c r="C135" s="1" t="s">
        <v>301</v>
      </c>
      <c r="D135" s="1" t="s">
        <v>23</v>
      </c>
      <c r="E135" s="1" t="s">
        <v>120</v>
      </c>
      <c r="F135" s="1" t="s">
        <v>302</v>
      </c>
      <c r="G135" s="1">
        <v>1</v>
      </c>
      <c r="H135" s="4">
        <v>344</v>
      </c>
      <c r="I135" s="1" t="s">
        <v>43</v>
      </c>
      <c r="J135" s="1" t="str">
        <f>RIGHT(Table1[[#This Row],[OrderID]],4)&amp;"_"&amp;LEFT(Table1[[#This Row],[ProductCategory]],4)&amp;"_"&amp;LEFT(Table1[[#This Row],[ProductName]],4)</f>
        <v>0002_Spor_Shoe</v>
      </c>
      <c r="K135" s="1" t="str">
        <f>IF(Table1[[#This Row],[Quantity]]&gt;3,"Bulk Order", "Normal")</f>
        <v>Normal</v>
      </c>
      <c r="L135" s="1" t="str">
        <f>IF(Table1[[#This Row],[Price]]&gt;1000,"Premium","Cheap")</f>
        <v>Cheap</v>
      </c>
      <c r="M135" s="13" t="str">
        <f>LOWER(TRIM(Table1[[#This Row],[ProductName]]))</f>
        <v>shoes</v>
      </c>
      <c r="N135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0.05</v>
      </c>
      <c r="O135" s="4">
        <f>Table1[[#This Row],[Price]]*Table1[[#This Row],[Tax]]+Table1[[#This Row],[Price]]</f>
        <v>361.2</v>
      </c>
    </row>
    <row r="136" spans="1:15" ht="12.75">
      <c r="A136" s="1" t="s">
        <v>303</v>
      </c>
      <c r="B136" s="2">
        <v>45053</v>
      </c>
      <c r="C136" s="1" t="s">
        <v>241</v>
      </c>
      <c r="D136" s="1" t="s">
        <v>17</v>
      </c>
      <c r="E136" s="1" t="s">
        <v>120</v>
      </c>
      <c r="F136" s="1" t="s">
        <v>302</v>
      </c>
      <c r="G136" s="1">
        <v>5</v>
      </c>
      <c r="H136" s="4">
        <v>3371</v>
      </c>
      <c r="I136" s="1" t="s">
        <v>32</v>
      </c>
      <c r="J136" s="1" t="str">
        <f>RIGHT(Table1[[#This Row],[OrderID]],4)&amp;"_"&amp;LEFT(Table1[[#This Row],[ProductCategory]],4)&amp;"_"&amp;LEFT(Table1[[#This Row],[ProductName]],4)</f>
        <v>0014_Spor_Shoe</v>
      </c>
      <c r="K136" s="1" t="str">
        <f>IF(Table1[[#This Row],[Quantity]]&gt;3,"Bulk Order", "Normal")</f>
        <v>Bulk Order</v>
      </c>
      <c r="L136" s="1" t="str">
        <f>IF(Table1[[#This Row],[Price]]&gt;1000,"Premium","Cheap")</f>
        <v>Premium</v>
      </c>
      <c r="M136" s="13" t="str">
        <f>LOWER(TRIM(Table1[[#This Row],[ProductName]]))</f>
        <v>shoes</v>
      </c>
      <c r="N136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136" s="4">
        <f>Table1[[#This Row],[Price]]*Table1[[#This Row],[Tax]]+Table1[[#This Row],[Price]]</f>
        <v>3775.52</v>
      </c>
    </row>
    <row r="137" spans="1:15" ht="12.75">
      <c r="A137" s="1" t="s">
        <v>304</v>
      </c>
      <c r="B137" s="2">
        <v>45219</v>
      </c>
      <c r="C137" s="1" t="s">
        <v>305</v>
      </c>
      <c r="D137" s="1" t="s">
        <v>54</v>
      </c>
      <c r="E137" s="1" t="s">
        <v>173</v>
      </c>
      <c r="F137" s="1" t="s">
        <v>302</v>
      </c>
      <c r="G137" s="1">
        <v>4</v>
      </c>
      <c r="H137" s="4">
        <v>1659</v>
      </c>
      <c r="I137" s="1" t="s">
        <v>43</v>
      </c>
      <c r="J137" s="1" t="str">
        <f>RIGHT(Table1[[#This Row],[OrderID]],4)&amp;"_"&amp;LEFT(Table1[[#This Row],[ProductCategory]],4)&amp;"_"&amp;LEFT(Table1[[#This Row],[ProductName]],4)</f>
        <v>0027_Clot_Shoe</v>
      </c>
      <c r="K137" s="1" t="str">
        <f>IF(Table1[[#This Row],[Quantity]]&gt;3,"Bulk Order", "Normal")</f>
        <v>Bulk Order</v>
      </c>
      <c r="L137" s="1" t="str">
        <f>IF(Table1[[#This Row],[Price]]&gt;1000,"Premium","Cheap")</f>
        <v>Premium</v>
      </c>
      <c r="M137" s="13" t="str">
        <f>LOWER(TRIM(Table1[[#This Row],[ProductName]]))</f>
        <v>shoes</v>
      </c>
      <c r="N137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137" s="4">
        <f>Table1[[#This Row],[Price]]*Table1[[#This Row],[Tax]]+Table1[[#This Row],[Price]]</f>
        <v>1858.08</v>
      </c>
    </row>
    <row r="138" spans="1:15" ht="12.75">
      <c r="A138" s="1" t="s">
        <v>306</v>
      </c>
      <c r="B138" s="2">
        <v>45025</v>
      </c>
      <c r="C138" s="1" t="s">
        <v>307</v>
      </c>
      <c r="D138" s="1" t="s">
        <v>54</v>
      </c>
      <c r="E138" s="1" t="s">
        <v>173</v>
      </c>
      <c r="F138" s="1" t="s">
        <v>302</v>
      </c>
      <c r="G138" s="1">
        <v>2</v>
      </c>
      <c r="H138" s="4">
        <v>2381</v>
      </c>
      <c r="I138" s="1" t="s">
        <v>20</v>
      </c>
      <c r="J138" s="1" t="str">
        <f>RIGHT(Table1[[#This Row],[OrderID]],4)&amp;"_"&amp;LEFT(Table1[[#This Row],[ProductCategory]],4)&amp;"_"&amp;LEFT(Table1[[#This Row],[ProductName]],4)</f>
        <v>0030_Clot_Shoe</v>
      </c>
      <c r="K138" s="1" t="str">
        <f>IF(Table1[[#This Row],[Quantity]]&gt;3,"Bulk Order", "Normal")</f>
        <v>Normal</v>
      </c>
      <c r="L138" s="1" t="str">
        <f>IF(Table1[[#This Row],[Price]]&gt;1000,"Premium","Cheap")</f>
        <v>Premium</v>
      </c>
      <c r="M138" s="13" t="str">
        <f>LOWER(TRIM(Table1[[#This Row],[ProductName]]))</f>
        <v>shoes</v>
      </c>
      <c r="N138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138" s="4">
        <f>Table1[[#This Row],[Price]]*Table1[[#This Row],[Tax]]+Table1[[#This Row],[Price]]</f>
        <v>2666.72</v>
      </c>
    </row>
    <row r="139" spans="1:15" ht="12.75">
      <c r="A139" s="1" t="s">
        <v>308</v>
      </c>
      <c r="B139" s="2">
        <v>44974</v>
      </c>
      <c r="C139" s="1" t="s">
        <v>309</v>
      </c>
      <c r="D139" s="1" t="s">
        <v>31</v>
      </c>
      <c r="E139" s="1" t="s">
        <v>173</v>
      </c>
      <c r="F139" s="1" t="s">
        <v>302</v>
      </c>
      <c r="G139" s="1">
        <v>4</v>
      </c>
      <c r="H139" s="4">
        <v>4043</v>
      </c>
      <c r="I139" s="1" t="s">
        <v>24</v>
      </c>
      <c r="J139" s="1" t="str">
        <f>RIGHT(Table1[[#This Row],[OrderID]],4)&amp;"_"&amp;LEFT(Table1[[#This Row],[ProductCategory]],4)&amp;"_"&amp;LEFT(Table1[[#This Row],[ProductName]],4)</f>
        <v>0032_Clot_Shoe</v>
      </c>
      <c r="K139" s="1" t="str">
        <f>IF(Table1[[#This Row],[Quantity]]&gt;3,"Bulk Order", "Normal")</f>
        <v>Bulk Order</v>
      </c>
      <c r="L139" s="1" t="str">
        <f>IF(Table1[[#This Row],[Price]]&gt;1000,"Premium","Cheap")</f>
        <v>Premium</v>
      </c>
      <c r="M139" s="13" t="str">
        <f>LOWER(TRIM(Table1[[#This Row],[ProductName]]))</f>
        <v>shoes</v>
      </c>
      <c r="N139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139" s="4">
        <f>Table1[[#This Row],[Price]]*Table1[[#This Row],[Tax]]+Table1[[#This Row],[Price]]</f>
        <v>4528.16</v>
      </c>
    </row>
    <row r="140" spans="1:15" ht="12.75">
      <c r="A140" s="1" t="s">
        <v>310</v>
      </c>
      <c r="B140" s="2">
        <v>45031</v>
      </c>
      <c r="C140" s="1" t="s">
        <v>311</v>
      </c>
      <c r="D140" s="1" t="s">
        <v>17</v>
      </c>
      <c r="E140" s="1" t="s">
        <v>120</v>
      </c>
      <c r="F140" s="1" t="s">
        <v>302</v>
      </c>
      <c r="G140" s="1">
        <v>3</v>
      </c>
      <c r="H140" s="4">
        <v>516</v>
      </c>
      <c r="I140" s="1" t="s">
        <v>43</v>
      </c>
      <c r="J140" s="1" t="str">
        <f>RIGHT(Table1[[#This Row],[OrderID]],4)&amp;"_"&amp;LEFT(Table1[[#This Row],[ProductCategory]],4)&amp;"_"&amp;LEFT(Table1[[#This Row],[ProductName]],4)</f>
        <v>0044_Spor_Shoe</v>
      </c>
      <c r="K140" s="1" t="str">
        <f>IF(Table1[[#This Row],[Quantity]]&gt;3,"Bulk Order", "Normal")</f>
        <v>Normal</v>
      </c>
      <c r="L140" s="1" t="str">
        <f>IF(Table1[[#This Row],[Price]]&gt;1000,"Premium","Cheap")</f>
        <v>Cheap</v>
      </c>
      <c r="M140" s="13" t="str">
        <f>LOWER(TRIM(Table1[[#This Row],[ProductName]]))</f>
        <v>shoes</v>
      </c>
      <c r="N140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0.05</v>
      </c>
      <c r="O140" s="4">
        <f>Table1[[#This Row],[Price]]*Table1[[#This Row],[Tax]]+Table1[[#This Row],[Price]]</f>
        <v>541.79999999999995</v>
      </c>
    </row>
    <row r="141" spans="1:15" ht="12.75">
      <c r="A141" s="1" t="s">
        <v>312</v>
      </c>
      <c r="B141" s="2">
        <v>45009</v>
      </c>
      <c r="C141" s="1" t="s">
        <v>313</v>
      </c>
      <c r="D141" s="1" t="s">
        <v>54</v>
      </c>
      <c r="E141" s="1" t="s">
        <v>120</v>
      </c>
      <c r="F141" s="1" t="s">
        <v>302</v>
      </c>
      <c r="G141" s="1">
        <v>5</v>
      </c>
      <c r="H141" s="4">
        <v>179</v>
      </c>
      <c r="I141" s="1" t="s">
        <v>43</v>
      </c>
      <c r="J141" s="1" t="str">
        <f>RIGHT(Table1[[#This Row],[OrderID]],4)&amp;"_"&amp;LEFT(Table1[[#This Row],[ProductCategory]],4)&amp;"_"&amp;LEFT(Table1[[#This Row],[ProductName]],4)</f>
        <v>0046_Spor_Shoe</v>
      </c>
      <c r="K141" s="1" t="str">
        <f>IF(Table1[[#This Row],[Quantity]]&gt;3,"Bulk Order", "Normal")</f>
        <v>Bulk Order</v>
      </c>
      <c r="L141" s="1" t="str">
        <f>IF(Table1[[#This Row],[Price]]&gt;1000,"Premium","Cheap")</f>
        <v>Cheap</v>
      </c>
      <c r="M141" s="13" t="str">
        <f>LOWER(TRIM(Table1[[#This Row],[ProductName]]))</f>
        <v>shoes</v>
      </c>
      <c r="N141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0.05</v>
      </c>
      <c r="O141" s="4">
        <f>Table1[[#This Row],[Price]]*Table1[[#This Row],[Tax]]+Table1[[#This Row],[Price]]</f>
        <v>187.95</v>
      </c>
    </row>
    <row r="142" spans="1:15" ht="12.75">
      <c r="A142" s="1" t="s">
        <v>314</v>
      </c>
      <c r="B142" s="2">
        <v>45283</v>
      </c>
      <c r="C142" s="1" t="s">
        <v>315</v>
      </c>
      <c r="D142" s="1" t="s">
        <v>31</v>
      </c>
      <c r="E142" s="1" t="s">
        <v>173</v>
      </c>
      <c r="F142" s="1" t="s">
        <v>302</v>
      </c>
      <c r="G142" s="1">
        <v>4</v>
      </c>
      <c r="H142" s="4">
        <v>1525</v>
      </c>
      <c r="I142" s="1" t="s">
        <v>32</v>
      </c>
      <c r="J142" s="1" t="str">
        <f>RIGHT(Table1[[#This Row],[OrderID]],4)&amp;"_"&amp;LEFT(Table1[[#This Row],[ProductCategory]],4)&amp;"_"&amp;LEFT(Table1[[#This Row],[ProductName]],4)</f>
        <v>0059_Clot_Shoe</v>
      </c>
      <c r="K142" s="1" t="str">
        <f>IF(Table1[[#This Row],[Quantity]]&gt;3,"Bulk Order", "Normal")</f>
        <v>Bulk Order</v>
      </c>
      <c r="L142" s="1" t="str">
        <f>IF(Table1[[#This Row],[Price]]&gt;1000,"Premium","Cheap")</f>
        <v>Premium</v>
      </c>
      <c r="M142" s="13" t="str">
        <f>LOWER(TRIM(Table1[[#This Row],[ProductName]]))</f>
        <v>shoes</v>
      </c>
      <c r="N142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142" s="4">
        <f>Table1[[#This Row],[Price]]*Table1[[#This Row],[Tax]]+Table1[[#This Row],[Price]]</f>
        <v>1708</v>
      </c>
    </row>
    <row r="143" spans="1:15" ht="12.75">
      <c r="A143" s="1" t="s">
        <v>316</v>
      </c>
      <c r="B143" s="2">
        <v>45165</v>
      </c>
      <c r="C143" s="1" t="s">
        <v>317</v>
      </c>
      <c r="D143" s="1" t="s">
        <v>54</v>
      </c>
      <c r="E143" s="1" t="s">
        <v>173</v>
      </c>
      <c r="F143" s="1" t="s">
        <v>302</v>
      </c>
      <c r="G143" s="1">
        <v>2</v>
      </c>
      <c r="H143" s="4">
        <v>794</v>
      </c>
      <c r="I143" s="1" t="s">
        <v>32</v>
      </c>
      <c r="J143" s="1" t="str">
        <f>RIGHT(Table1[[#This Row],[OrderID]],4)&amp;"_"&amp;LEFT(Table1[[#This Row],[ProductCategory]],4)&amp;"_"&amp;LEFT(Table1[[#This Row],[ProductName]],4)</f>
        <v>0061_Clot_Shoe</v>
      </c>
      <c r="K143" s="1" t="str">
        <f>IF(Table1[[#This Row],[Quantity]]&gt;3,"Bulk Order", "Normal")</f>
        <v>Normal</v>
      </c>
      <c r="L143" s="1" t="str">
        <f>IF(Table1[[#This Row],[Price]]&gt;1000,"Premium","Cheap")</f>
        <v>Cheap</v>
      </c>
      <c r="M143" s="13" t="str">
        <f>LOWER(TRIM(Table1[[#This Row],[ProductName]]))</f>
        <v>shoes</v>
      </c>
      <c r="N143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0.05</v>
      </c>
      <c r="O143" s="4">
        <f>Table1[[#This Row],[Price]]*Table1[[#This Row],[Tax]]+Table1[[#This Row],[Price]]</f>
        <v>833.7</v>
      </c>
    </row>
    <row r="144" spans="1:15" ht="12.75">
      <c r="A144" s="1" t="s">
        <v>318</v>
      </c>
      <c r="B144" s="2">
        <v>45002</v>
      </c>
      <c r="C144" s="1" t="s">
        <v>319</v>
      </c>
      <c r="D144" s="1" t="s">
        <v>23</v>
      </c>
      <c r="E144" s="1" t="s">
        <v>173</v>
      </c>
      <c r="F144" s="1" t="s">
        <v>302</v>
      </c>
      <c r="G144" s="1">
        <v>5</v>
      </c>
      <c r="H144" s="4">
        <v>696</v>
      </c>
      <c r="I144" s="1" t="s">
        <v>20</v>
      </c>
      <c r="J144" s="1" t="str">
        <f>RIGHT(Table1[[#This Row],[OrderID]],4)&amp;"_"&amp;LEFT(Table1[[#This Row],[ProductCategory]],4)&amp;"_"&amp;LEFT(Table1[[#This Row],[ProductName]],4)</f>
        <v>0063_Clot_Shoe</v>
      </c>
      <c r="K144" s="1" t="str">
        <f>IF(Table1[[#This Row],[Quantity]]&gt;3,"Bulk Order", "Normal")</f>
        <v>Bulk Order</v>
      </c>
      <c r="L144" s="1" t="str">
        <f>IF(Table1[[#This Row],[Price]]&gt;1000,"Premium","Cheap")</f>
        <v>Cheap</v>
      </c>
      <c r="M144" s="13" t="str">
        <f>LOWER(TRIM(Table1[[#This Row],[ProductName]]))</f>
        <v>shoes</v>
      </c>
      <c r="N144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0.05</v>
      </c>
      <c r="O144" s="4">
        <f>Table1[[#This Row],[Price]]*Table1[[#This Row],[Tax]]+Table1[[#This Row],[Price]]</f>
        <v>730.8</v>
      </c>
    </row>
    <row r="145" spans="1:15" ht="12.75">
      <c r="A145" s="1" t="s">
        <v>320</v>
      </c>
      <c r="B145" s="2">
        <v>45153</v>
      </c>
      <c r="C145" s="1" t="s">
        <v>321</v>
      </c>
      <c r="D145" s="1" t="s">
        <v>54</v>
      </c>
      <c r="E145" s="1" t="s">
        <v>120</v>
      </c>
      <c r="F145" s="1" t="s">
        <v>302</v>
      </c>
      <c r="G145" s="1">
        <v>2</v>
      </c>
      <c r="H145" s="4">
        <v>3988</v>
      </c>
      <c r="I145" s="1" t="s">
        <v>20</v>
      </c>
      <c r="J145" s="1" t="str">
        <f>RIGHT(Table1[[#This Row],[OrderID]],4)&amp;"_"&amp;LEFT(Table1[[#This Row],[ProductCategory]],4)&amp;"_"&amp;LEFT(Table1[[#This Row],[ProductName]],4)</f>
        <v>0067_Spor_Shoe</v>
      </c>
      <c r="K145" s="1" t="str">
        <f>IF(Table1[[#This Row],[Quantity]]&gt;3,"Bulk Order", "Normal")</f>
        <v>Normal</v>
      </c>
      <c r="L145" s="1" t="str">
        <f>IF(Table1[[#This Row],[Price]]&gt;1000,"Premium","Cheap")</f>
        <v>Premium</v>
      </c>
      <c r="M145" s="13" t="str">
        <f>LOWER(TRIM(Table1[[#This Row],[ProductName]]))</f>
        <v>shoes</v>
      </c>
      <c r="N145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145" s="4">
        <f>Table1[[#This Row],[Price]]*Table1[[#This Row],[Tax]]+Table1[[#This Row],[Price]]</f>
        <v>4466.5600000000004</v>
      </c>
    </row>
    <row r="146" spans="1:15" ht="12.75">
      <c r="A146" s="1" t="s">
        <v>322</v>
      </c>
      <c r="B146" s="2">
        <v>45226</v>
      </c>
      <c r="C146" s="1" t="s">
        <v>323</v>
      </c>
      <c r="D146" s="1" t="s">
        <v>23</v>
      </c>
      <c r="E146" s="1" t="s">
        <v>120</v>
      </c>
      <c r="F146" s="1" t="s">
        <v>302</v>
      </c>
      <c r="G146" s="1">
        <v>4</v>
      </c>
      <c r="H146" s="4">
        <v>148</v>
      </c>
      <c r="I146" s="1" t="s">
        <v>32</v>
      </c>
      <c r="J146" s="1" t="str">
        <f>RIGHT(Table1[[#This Row],[OrderID]],4)&amp;"_"&amp;LEFT(Table1[[#This Row],[ProductCategory]],4)&amp;"_"&amp;LEFT(Table1[[#This Row],[ProductName]],4)</f>
        <v>0072_Spor_Shoe</v>
      </c>
      <c r="K146" s="1" t="str">
        <f>IF(Table1[[#This Row],[Quantity]]&gt;3,"Bulk Order", "Normal")</f>
        <v>Bulk Order</v>
      </c>
      <c r="L146" s="1" t="str">
        <f>IF(Table1[[#This Row],[Price]]&gt;1000,"Premium","Cheap")</f>
        <v>Cheap</v>
      </c>
      <c r="M146" s="13" t="str">
        <f>LOWER(TRIM(Table1[[#This Row],[ProductName]]))</f>
        <v>shoes</v>
      </c>
      <c r="N146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0.05</v>
      </c>
      <c r="O146" s="4">
        <f>Table1[[#This Row],[Price]]*Table1[[#This Row],[Tax]]+Table1[[#This Row],[Price]]</f>
        <v>155.4</v>
      </c>
    </row>
    <row r="147" spans="1:15" ht="12.75">
      <c r="A147" s="1" t="s">
        <v>324</v>
      </c>
      <c r="B147" s="2">
        <v>45051</v>
      </c>
      <c r="C147" s="1" t="s">
        <v>325</v>
      </c>
      <c r="D147" s="1" t="s">
        <v>54</v>
      </c>
      <c r="E147" s="1" t="s">
        <v>120</v>
      </c>
      <c r="F147" s="1" t="s">
        <v>302</v>
      </c>
      <c r="G147" s="1">
        <v>3</v>
      </c>
      <c r="H147" s="4">
        <v>335</v>
      </c>
      <c r="I147" s="1" t="s">
        <v>20</v>
      </c>
      <c r="J147" s="1" t="str">
        <f>RIGHT(Table1[[#This Row],[OrderID]],4)&amp;"_"&amp;LEFT(Table1[[#This Row],[ProductCategory]],4)&amp;"_"&amp;LEFT(Table1[[#This Row],[ProductName]],4)</f>
        <v>0087_Spor_Shoe</v>
      </c>
      <c r="K147" s="1" t="str">
        <f>IF(Table1[[#This Row],[Quantity]]&gt;3,"Bulk Order", "Normal")</f>
        <v>Normal</v>
      </c>
      <c r="L147" s="1" t="str">
        <f>IF(Table1[[#This Row],[Price]]&gt;1000,"Premium","Cheap")</f>
        <v>Cheap</v>
      </c>
      <c r="M147" s="13" t="str">
        <f>LOWER(TRIM(Table1[[#This Row],[ProductName]]))</f>
        <v>shoes</v>
      </c>
      <c r="N147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0.05</v>
      </c>
      <c r="O147" s="4">
        <f>Table1[[#This Row],[Price]]*Table1[[#This Row],[Tax]]+Table1[[#This Row],[Price]]</f>
        <v>351.75</v>
      </c>
    </row>
    <row r="148" spans="1:15" ht="12.75">
      <c r="A148" s="1" t="s">
        <v>326</v>
      </c>
      <c r="B148" s="2">
        <v>44935</v>
      </c>
      <c r="C148" s="1" t="s">
        <v>327</v>
      </c>
      <c r="D148" s="1" t="s">
        <v>17</v>
      </c>
      <c r="E148" s="1" t="s">
        <v>173</v>
      </c>
      <c r="F148" s="1" t="s">
        <v>302</v>
      </c>
      <c r="G148" s="1">
        <v>2</v>
      </c>
      <c r="H148" s="4">
        <v>2608</v>
      </c>
      <c r="I148" s="1" t="s">
        <v>32</v>
      </c>
      <c r="J148" s="1" t="str">
        <f>RIGHT(Table1[[#This Row],[OrderID]],4)&amp;"_"&amp;LEFT(Table1[[#This Row],[ProductCategory]],4)&amp;"_"&amp;LEFT(Table1[[#This Row],[ProductName]],4)</f>
        <v>0091_Clot_Shoe</v>
      </c>
      <c r="K148" s="1" t="str">
        <f>IF(Table1[[#This Row],[Quantity]]&gt;3,"Bulk Order", "Normal")</f>
        <v>Normal</v>
      </c>
      <c r="L148" s="1" t="str">
        <f>IF(Table1[[#This Row],[Price]]&gt;1000,"Premium","Cheap")</f>
        <v>Premium</v>
      </c>
      <c r="M148" s="13" t="str">
        <f>LOWER(TRIM(Table1[[#This Row],[ProductName]]))</f>
        <v>shoes</v>
      </c>
      <c r="N148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148" s="4">
        <f>Table1[[#This Row],[Price]]*Table1[[#This Row],[Tax]]+Table1[[#This Row],[Price]]</f>
        <v>2920.96</v>
      </c>
    </row>
    <row r="149" spans="1:15" ht="12.75">
      <c r="A149" s="1" t="s">
        <v>328</v>
      </c>
      <c r="B149" s="2">
        <v>44950</v>
      </c>
      <c r="C149" s="1" t="s">
        <v>329</v>
      </c>
      <c r="D149" s="1" t="s">
        <v>17</v>
      </c>
      <c r="E149" s="1" t="s">
        <v>173</v>
      </c>
      <c r="F149" s="1" t="s">
        <v>302</v>
      </c>
      <c r="G149" s="1">
        <v>1</v>
      </c>
      <c r="H149" s="4">
        <v>200</v>
      </c>
      <c r="I149" s="1" t="s">
        <v>32</v>
      </c>
      <c r="J149" s="1" t="str">
        <f>RIGHT(Table1[[#This Row],[OrderID]],4)&amp;"_"&amp;LEFT(Table1[[#This Row],[ProductCategory]],4)&amp;"_"&amp;LEFT(Table1[[#This Row],[ProductName]],4)</f>
        <v>0096_Clot_Shoe</v>
      </c>
      <c r="K149" s="1" t="str">
        <f>IF(Table1[[#This Row],[Quantity]]&gt;3,"Bulk Order", "Normal")</f>
        <v>Normal</v>
      </c>
      <c r="L149" s="1" t="str">
        <f>IF(Table1[[#This Row],[Price]]&gt;1000,"Premium","Cheap")</f>
        <v>Cheap</v>
      </c>
      <c r="M149" s="13" t="str">
        <f>LOWER(TRIM(Table1[[#This Row],[ProductName]]))</f>
        <v>shoes</v>
      </c>
      <c r="N149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0.05</v>
      </c>
      <c r="O149" s="4">
        <f>Table1[[#This Row],[Price]]*Table1[[#This Row],[Tax]]+Table1[[#This Row],[Price]]</f>
        <v>210</v>
      </c>
    </row>
    <row r="150" spans="1:15" ht="12.75">
      <c r="A150" s="1" t="s">
        <v>330</v>
      </c>
      <c r="B150" s="2">
        <v>45237</v>
      </c>
      <c r="C150" s="1" t="s">
        <v>331</v>
      </c>
      <c r="D150" s="1" t="s">
        <v>31</v>
      </c>
      <c r="E150" s="1" t="s">
        <v>120</v>
      </c>
      <c r="F150" s="1" t="s">
        <v>302</v>
      </c>
      <c r="G150" s="1">
        <v>4</v>
      </c>
      <c r="H150" s="4">
        <v>3726</v>
      </c>
      <c r="I150" s="1" t="s">
        <v>32</v>
      </c>
      <c r="J150" s="1" t="str">
        <f>RIGHT(Table1[[#This Row],[OrderID]],4)&amp;"_"&amp;LEFT(Table1[[#This Row],[ProductCategory]],4)&amp;"_"&amp;LEFT(Table1[[#This Row],[ProductName]],4)</f>
        <v>0100_Spor_Shoe</v>
      </c>
      <c r="K150" s="1" t="str">
        <f>IF(Table1[[#This Row],[Quantity]]&gt;3,"Bulk Order", "Normal")</f>
        <v>Bulk Order</v>
      </c>
      <c r="L150" s="1" t="str">
        <f>IF(Table1[[#This Row],[Price]]&gt;1000,"Premium","Cheap")</f>
        <v>Premium</v>
      </c>
      <c r="M150" s="13" t="str">
        <f>LOWER(TRIM(Table1[[#This Row],[ProductName]]))</f>
        <v>shoes</v>
      </c>
      <c r="N150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150" s="4">
        <f>Table1[[#This Row],[Price]]*Table1[[#This Row],[Tax]]+Table1[[#This Row],[Price]]</f>
        <v>4173.12</v>
      </c>
    </row>
    <row r="151" spans="1:15" ht="12.75">
      <c r="A151" s="1" t="s">
        <v>332</v>
      </c>
      <c r="B151" s="2">
        <v>44954</v>
      </c>
      <c r="C151" s="1" t="s">
        <v>333</v>
      </c>
      <c r="D151" s="1" t="s">
        <v>17</v>
      </c>
      <c r="E151" s="1" t="s">
        <v>120</v>
      </c>
      <c r="F151" s="1" t="s">
        <v>302</v>
      </c>
      <c r="G151" s="1">
        <v>4</v>
      </c>
      <c r="H151" s="4">
        <v>522</v>
      </c>
      <c r="I151" s="1" t="s">
        <v>24</v>
      </c>
      <c r="J151" s="1" t="str">
        <f>RIGHT(Table1[[#This Row],[OrderID]],4)&amp;"_"&amp;LEFT(Table1[[#This Row],[ProductCategory]],4)&amp;"_"&amp;LEFT(Table1[[#This Row],[ProductName]],4)</f>
        <v>0114_Spor_Shoe</v>
      </c>
      <c r="K151" s="1" t="str">
        <f>IF(Table1[[#This Row],[Quantity]]&gt;3,"Bulk Order", "Normal")</f>
        <v>Bulk Order</v>
      </c>
      <c r="L151" s="1" t="str">
        <f>IF(Table1[[#This Row],[Price]]&gt;1000,"Premium","Cheap")</f>
        <v>Cheap</v>
      </c>
      <c r="M151" s="13" t="str">
        <f>LOWER(TRIM(Table1[[#This Row],[ProductName]]))</f>
        <v>shoes</v>
      </c>
      <c r="N151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0.05</v>
      </c>
      <c r="O151" s="4">
        <f>Table1[[#This Row],[Price]]*Table1[[#This Row],[Tax]]+Table1[[#This Row],[Price]]</f>
        <v>548.1</v>
      </c>
    </row>
    <row r="152" spans="1:15" ht="12.75">
      <c r="A152" s="1" t="s">
        <v>334</v>
      </c>
      <c r="B152" s="2">
        <v>45160</v>
      </c>
      <c r="C152" s="1" t="s">
        <v>335</v>
      </c>
      <c r="D152" s="1" t="s">
        <v>31</v>
      </c>
      <c r="E152" s="1" t="s">
        <v>173</v>
      </c>
      <c r="F152" s="1" t="s">
        <v>302</v>
      </c>
      <c r="G152" s="1">
        <v>2</v>
      </c>
      <c r="H152" s="4">
        <v>3465</v>
      </c>
      <c r="I152" s="1" t="s">
        <v>43</v>
      </c>
      <c r="J152" s="1" t="str">
        <f>RIGHT(Table1[[#This Row],[OrderID]],4)&amp;"_"&amp;LEFT(Table1[[#This Row],[ProductCategory]],4)&amp;"_"&amp;LEFT(Table1[[#This Row],[ProductName]],4)</f>
        <v>0122_Clot_Shoe</v>
      </c>
      <c r="K152" s="1" t="str">
        <f>IF(Table1[[#This Row],[Quantity]]&gt;3,"Bulk Order", "Normal")</f>
        <v>Normal</v>
      </c>
      <c r="L152" s="1" t="str">
        <f>IF(Table1[[#This Row],[Price]]&gt;1000,"Premium","Cheap")</f>
        <v>Premium</v>
      </c>
      <c r="M152" s="13" t="str">
        <f>LOWER(TRIM(Table1[[#This Row],[ProductName]]))</f>
        <v>shoes</v>
      </c>
      <c r="N152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152" s="4">
        <f>Table1[[#This Row],[Price]]*Table1[[#This Row],[Tax]]+Table1[[#This Row],[Price]]</f>
        <v>3880.8</v>
      </c>
    </row>
    <row r="153" spans="1:15" ht="12.75">
      <c r="A153" s="1" t="s">
        <v>336</v>
      </c>
      <c r="B153" s="2">
        <v>45014</v>
      </c>
      <c r="C153" s="1" t="s">
        <v>337</v>
      </c>
      <c r="D153" s="1" t="s">
        <v>23</v>
      </c>
      <c r="E153" s="1" t="s">
        <v>120</v>
      </c>
      <c r="F153" s="1" t="s">
        <v>302</v>
      </c>
      <c r="G153" s="1">
        <v>5</v>
      </c>
      <c r="H153" s="4">
        <v>2072</v>
      </c>
      <c r="I153" s="1" t="s">
        <v>20</v>
      </c>
      <c r="J153" s="1" t="str">
        <f>RIGHT(Table1[[#This Row],[OrderID]],4)&amp;"_"&amp;LEFT(Table1[[#This Row],[ProductCategory]],4)&amp;"_"&amp;LEFT(Table1[[#This Row],[ProductName]],4)</f>
        <v>0131_Spor_Shoe</v>
      </c>
      <c r="K153" s="1" t="str">
        <f>IF(Table1[[#This Row],[Quantity]]&gt;3,"Bulk Order", "Normal")</f>
        <v>Bulk Order</v>
      </c>
      <c r="L153" s="1" t="str">
        <f>IF(Table1[[#This Row],[Price]]&gt;1000,"Premium","Cheap")</f>
        <v>Premium</v>
      </c>
      <c r="M153" s="13" t="str">
        <f>LOWER(TRIM(Table1[[#This Row],[ProductName]]))</f>
        <v>shoes</v>
      </c>
      <c r="N153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153" s="4">
        <f>Table1[[#This Row],[Price]]*Table1[[#This Row],[Tax]]+Table1[[#This Row],[Price]]</f>
        <v>2320.64</v>
      </c>
    </row>
    <row r="154" spans="1:15" ht="12.75">
      <c r="A154" s="1" t="s">
        <v>338</v>
      </c>
      <c r="B154" s="2">
        <v>45253</v>
      </c>
      <c r="C154" s="1" t="s">
        <v>339</v>
      </c>
      <c r="D154" s="1" t="s">
        <v>23</v>
      </c>
      <c r="E154" s="1" t="s">
        <v>173</v>
      </c>
      <c r="F154" s="1" t="s">
        <v>302</v>
      </c>
      <c r="G154" s="1">
        <v>1</v>
      </c>
      <c r="H154" s="4">
        <v>4699</v>
      </c>
      <c r="I154" s="1" t="s">
        <v>32</v>
      </c>
      <c r="J154" s="1" t="str">
        <f>RIGHT(Table1[[#This Row],[OrderID]],4)&amp;"_"&amp;LEFT(Table1[[#This Row],[ProductCategory]],4)&amp;"_"&amp;LEFT(Table1[[#This Row],[ProductName]],4)</f>
        <v>0144_Clot_Shoe</v>
      </c>
      <c r="K154" s="1" t="str">
        <f>IF(Table1[[#This Row],[Quantity]]&gt;3,"Bulk Order", "Normal")</f>
        <v>Normal</v>
      </c>
      <c r="L154" s="1" t="str">
        <f>IF(Table1[[#This Row],[Price]]&gt;1000,"Premium","Cheap")</f>
        <v>Premium</v>
      </c>
      <c r="M154" s="13" t="str">
        <f>LOWER(TRIM(Table1[[#This Row],[ProductName]]))</f>
        <v>shoes</v>
      </c>
      <c r="N154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154" s="4">
        <f>Table1[[#This Row],[Price]]*Table1[[#This Row],[Tax]]+Table1[[#This Row],[Price]]</f>
        <v>5262.88</v>
      </c>
    </row>
    <row r="155" spans="1:15" ht="12.75">
      <c r="A155" s="1" t="s">
        <v>340</v>
      </c>
      <c r="B155" s="2">
        <v>45125</v>
      </c>
      <c r="C155" s="1" t="s">
        <v>172</v>
      </c>
      <c r="D155" s="1" t="s">
        <v>17</v>
      </c>
      <c r="E155" s="1" t="s">
        <v>120</v>
      </c>
      <c r="F155" s="1" t="s">
        <v>302</v>
      </c>
      <c r="G155" s="1">
        <v>5</v>
      </c>
      <c r="H155" s="4">
        <v>1365</v>
      </c>
      <c r="I155" s="1" t="s">
        <v>20</v>
      </c>
      <c r="J155" s="1" t="str">
        <f>RIGHT(Table1[[#This Row],[OrderID]],4)&amp;"_"&amp;LEFT(Table1[[#This Row],[ProductCategory]],4)&amp;"_"&amp;LEFT(Table1[[#This Row],[ProductName]],4)</f>
        <v>0147_Spor_Shoe</v>
      </c>
      <c r="K155" s="1" t="str">
        <f>IF(Table1[[#This Row],[Quantity]]&gt;3,"Bulk Order", "Normal")</f>
        <v>Bulk Order</v>
      </c>
      <c r="L155" s="1" t="str">
        <f>IF(Table1[[#This Row],[Price]]&gt;1000,"Premium","Cheap")</f>
        <v>Premium</v>
      </c>
      <c r="M155" s="13" t="str">
        <f>LOWER(TRIM(Table1[[#This Row],[ProductName]]))</f>
        <v>shoes</v>
      </c>
      <c r="N155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155" s="4">
        <f>Table1[[#This Row],[Price]]*Table1[[#This Row],[Tax]]+Table1[[#This Row],[Price]]</f>
        <v>1528.8</v>
      </c>
    </row>
    <row r="156" spans="1:15" ht="12.75">
      <c r="A156" s="1" t="s">
        <v>341</v>
      </c>
      <c r="B156" s="2">
        <v>45262</v>
      </c>
      <c r="C156" s="1" t="s">
        <v>342</v>
      </c>
      <c r="D156" s="1" t="s">
        <v>54</v>
      </c>
      <c r="E156" s="1" t="s">
        <v>120</v>
      </c>
      <c r="F156" s="1" t="s">
        <v>302</v>
      </c>
      <c r="G156" s="1">
        <v>3</v>
      </c>
      <c r="H156" s="4">
        <v>368</v>
      </c>
      <c r="I156" s="1" t="s">
        <v>32</v>
      </c>
      <c r="J156" s="1" t="str">
        <f>RIGHT(Table1[[#This Row],[OrderID]],4)&amp;"_"&amp;LEFT(Table1[[#This Row],[ProductCategory]],4)&amp;"_"&amp;LEFT(Table1[[#This Row],[ProductName]],4)</f>
        <v>0148_Spor_Shoe</v>
      </c>
      <c r="K156" s="1" t="str">
        <f>IF(Table1[[#This Row],[Quantity]]&gt;3,"Bulk Order", "Normal")</f>
        <v>Normal</v>
      </c>
      <c r="L156" s="1" t="str">
        <f>IF(Table1[[#This Row],[Price]]&gt;1000,"Premium","Cheap")</f>
        <v>Cheap</v>
      </c>
      <c r="M156" s="13" t="str">
        <f>LOWER(TRIM(Table1[[#This Row],[ProductName]]))</f>
        <v>shoes</v>
      </c>
      <c r="N156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0.05</v>
      </c>
      <c r="O156" s="4">
        <f>Table1[[#This Row],[Price]]*Table1[[#This Row],[Tax]]+Table1[[#This Row],[Price]]</f>
        <v>386.4</v>
      </c>
    </row>
    <row r="157" spans="1:15" ht="12.75">
      <c r="A157" s="1" t="s">
        <v>343</v>
      </c>
      <c r="B157" s="2">
        <v>45106</v>
      </c>
      <c r="C157" s="1" t="s">
        <v>344</v>
      </c>
      <c r="D157" s="1" t="s">
        <v>31</v>
      </c>
      <c r="E157" s="1" t="s">
        <v>173</v>
      </c>
      <c r="F157" s="1" t="s">
        <v>302</v>
      </c>
      <c r="G157" s="1">
        <v>1</v>
      </c>
      <c r="H157" s="4">
        <v>1262</v>
      </c>
      <c r="I157" s="1" t="s">
        <v>43</v>
      </c>
      <c r="J157" s="1" t="str">
        <f>RIGHT(Table1[[#This Row],[OrderID]],4)&amp;"_"&amp;LEFT(Table1[[#This Row],[ProductCategory]],4)&amp;"_"&amp;LEFT(Table1[[#This Row],[ProductName]],4)</f>
        <v>0169_Clot_Shoe</v>
      </c>
      <c r="K157" s="1" t="str">
        <f>IF(Table1[[#This Row],[Quantity]]&gt;3,"Bulk Order", "Normal")</f>
        <v>Normal</v>
      </c>
      <c r="L157" s="1" t="str">
        <f>IF(Table1[[#This Row],[Price]]&gt;1000,"Premium","Cheap")</f>
        <v>Premium</v>
      </c>
      <c r="M157" s="13" t="str">
        <f>LOWER(TRIM(Table1[[#This Row],[ProductName]]))</f>
        <v>shoes</v>
      </c>
      <c r="N157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157" s="4">
        <f>Table1[[#This Row],[Price]]*Table1[[#This Row],[Tax]]+Table1[[#This Row],[Price]]</f>
        <v>1413.44</v>
      </c>
    </row>
    <row r="158" spans="1:15" ht="12.75">
      <c r="A158" s="1" t="s">
        <v>345</v>
      </c>
      <c r="B158" s="2">
        <v>45257</v>
      </c>
      <c r="C158" s="1" t="s">
        <v>346</v>
      </c>
      <c r="D158" s="1" t="s">
        <v>23</v>
      </c>
      <c r="E158" s="1" t="s">
        <v>120</v>
      </c>
      <c r="F158" s="1" t="s">
        <v>302</v>
      </c>
      <c r="G158" s="1">
        <v>4</v>
      </c>
      <c r="H158" s="4">
        <v>4854</v>
      </c>
      <c r="I158" s="1" t="s">
        <v>43</v>
      </c>
      <c r="J158" s="1" t="str">
        <f>RIGHT(Table1[[#This Row],[OrderID]],4)&amp;"_"&amp;LEFT(Table1[[#This Row],[ProductCategory]],4)&amp;"_"&amp;LEFT(Table1[[#This Row],[ProductName]],4)</f>
        <v>0188_Spor_Shoe</v>
      </c>
      <c r="K158" s="1" t="str">
        <f>IF(Table1[[#This Row],[Quantity]]&gt;3,"Bulk Order", "Normal")</f>
        <v>Bulk Order</v>
      </c>
      <c r="L158" s="1" t="str">
        <f>IF(Table1[[#This Row],[Price]]&gt;1000,"Premium","Cheap")</f>
        <v>Premium</v>
      </c>
      <c r="M158" s="13" t="str">
        <f>LOWER(TRIM(Table1[[#This Row],[ProductName]]))</f>
        <v>shoes</v>
      </c>
      <c r="N158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158" s="4">
        <f>Table1[[#This Row],[Price]]*Table1[[#This Row],[Tax]]+Table1[[#This Row],[Price]]</f>
        <v>5436.48</v>
      </c>
    </row>
    <row r="159" spans="1:15" ht="12.75">
      <c r="A159" s="1" t="s">
        <v>347</v>
      </c>
      <c r="B159" s="2">
        <v>45265</v>
      </c>
      <c r="C159" s="1" t="s">
        <v>348</v>
      </c>
      <c r="D159" s="1" t="s">
        <v>31</v>
      </c>
      <c r="E159" s="1" t="s">
        <v>120</v>
      </c>
      <c r="F159" s="1" t="s">
        <v>302</v>
      </c>
      <c r="G159" s="1">
        <v>2</v>
      </c>
      <c r="H159" s="4">
        <v>1429</v>
      </c>
      <c r="I159" s="1" t="s">
        <v>24</v>
      </c>
      <c r="J159" s="1" t="str">
        <f>RIGHT(Table1[[#This Row],[OrderID]],4)&amp;"_"&amp;LEFT(Table1[[#This Row],[ProductCategory]],4)&amp;"_"&amp;LEFT(Table1[[#This Row],[ProductName]],4)</f>
        <v>0198_Spor_Shoe</v>
      </c>
      <c r="K159" s="1" t="str">
        <f>IF(Table1[[#This Row],[Quantity]]&gt;3,"Bulk Order", "Normal")</f>
        <v>Normal</v>
      </c>
      <c r="L159" s="1" t="str">
        <f>IF(Table1[[#This Row],[Price]]&gt;1000,"Premium","Cheap")</f>
        <v>Premium</v>
      </c>
      <c r="M159" s="13" t="str">
        <f>LOWER(TRIM(Table1[[#This Row],[ProductName]]))</f>
        <v>shoes</v>
      </c>
      <c r="N159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159" s="4">
        <f>Table1[[#This Row],[Price]]*Table1[[#This Row],[Tax]]+Table1[[#This Row],[Price]]</f>
        <v>1600.48</v>
      </c>
    </row>
    <row r="160" spans="1:15" ht="12.75">
      <c r="A160" s="1" t="s">
        <v>349</v>
      </c>
      <c r="B160" s="2">
        <v>45156</v>
      </c>
      <c r="C160" s="1" t="s">
        <v>151</v>
      </c>
      <c r="D160" s="1" t="s">
        <v>17</v>
      </c>
      <c r="E160" s="1" t="s">
        <v>18</v>
      </c>
      <c r="F160" s="1" t="s">
        <v>350</v>
      </c>
      <c r="G160" s="1">
        <v>4</v>
      </c>
      <c r="H160" s="4">
        <v>2887</v>
      </c>
      <c r="I160" s="1" t="s">
        <v>32</v>
      </c>
      <c r="J160" s="1" t="str">
        <f>RIGHT(Table1[[#This Row],[OrderID]],4)&amp;"_"&amp;LEFT(Table1[[#This Row],[ProductCategory]],4)&amp;"_"&amp;LEFT(Table1[[#This Row],[ProductName]],4)</f>
        <v>0004_Elec_Smar</v>
      </c>
      <c r="K160" s="1" t="str">
        <f>IF(Table1[[#This Row],[Quantity]]&gt;3,"Bulk Order", "Normal")</f>
        <v>Bulk Order</v>
      </c>
      <c r="L160" s="1" t="str">
        <f>IF(Table1[[#This Row],[Price]]&gt;1000,"Premium","Cheap")</f>
        <v>Premium</v>
      </c>
      <c r="M160" s="13" t="str">
        <f>LOWER(TRIM(Table1[[#This Row],[ProductName]]))</f>
        <v>smartphone</v>
      </c>
      <c r="N160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160" s="4">
        <f>Table1[[#This Row],[Price]]*Table1[[#This Row],[Tax]]+Table1[[#This Row],[Price]]</f>
        <v>3406.66</v>
      </c>
    </row>
    <row r="161" spans="1:15" ht="12.75">
      <c r="A161" s="1" t="s">
        <v>351</v>
      </c>
      <c r="B161" s="2">
        <v>44931</v>
      </c>
      <c r="C161" s="1" t="s">
        <v>352</v>
      </c>
      <c r="D161" s="1" t="s">
        <v>23</v>
      </c>
      <c r="E161" s="1" t="s">
        <v>18</v>
      </c>
      <c r="F161" s="1" t="s">
        <v>350</v>
      </c>
      <c r="G161" s="1">
        <v>5</v>
      </c>
      <c r="H161" s="4">
        <v>2272</v>
      </c>
      <c r="I161" s="1" t="s">
        <v>24</v>
      </c>
      <c r="J161" s="1" t="str">
        <f>RIGHT(Table1[[#This Row],[OrderID]],4)&amp;"_"&amp;LEFT(Table1[[#This Row],[ProductCategory]],4)&amp;"_"&amp;LEFT(Table1[[#This Row],[ProductName]],4)</f>
        <v>0040_Elec_Smar</v>
      </c>
      <c r="K161" s="1" t="str">
        <f>IF(Table1[[#This Row],[Quantity]]&gt;3,"Bulk Order", "Normal")</f>
        <v>Bulk Order</v>
      </c>
      <c r="L161" s="1" t="str">
        <f>IF(Table1[[#This Row],[Price]]&gt;1000,"Premium","Cheap")</f>
        <v>Premium</v>
      </c>
      <c r="M161" s="13" t="str">
        <f>LOWER(TRIM(Table1[[#This Row],[ProductName]]))</f>
        <v>smartphone</v>
      </c>
      <c r="N161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161" s="4">
        <f>Table1[[#This Row],[Price]]*Table1[[#This Row],[Tax]]+Table1[[#This Row],[Price]]</f>
        <v>2680.96</v>
      </c>
    </row>
    <row r="162" spans="1:15" ht="12.75">
      <c r="A162" s="1" t="s">
        <v>353</v>
      </c>
      <c r="B162" s="2">
        <v>45190</v>
      </c>
      <c r="C162" s="1" t="s">
        <v>354</v>
      </c>
      <c r="D162" s="1" t="s">
        <v>17</v>
      </c>
      <c r="E162" s="1" t="s">
        <v>18</v>
      </c>
      <c r="F162" s="1" t="s">
        <v>350</v>
      </c>
      <c r="G162" s="1">
        <v>3</v>
      </c>
      <c r="H162" s="4">
        <v>1940</v>
      </c>
      <c r="I162" s="1" t="s">
        <v>24</v>
      </c>
      <c r="J162" s="1" t="str">
        <f>RIGHT(Table1[[#This Row],[OrderID]],4)&amp;"_"&amp;LEFT(Table1[[#This Row],[ProductCategory]],4)&amp;"_"&amp;LEFT(Table1[[#This Row],[ProductName]],4)</f>
        <v>0062_Elec_Smar</v>
      </c>
      <c r="K162" s="1" t="str">
        <f>IF(Table1[[#This Row],[Quantity]]&gt;3,"Bulk Order", "Normal")</f>
        <v>Normal</v>
      </c>
      <c r="L162" s="1" t="str">
        <f>IF(Table1[[#This Row],[Price]]&gt;1000,"Premium","Cheap")</f>
        <v>Premium</v>
      </c>
      <c r="M162" s="13" t="str">
        <f>LOWER(TRIM(Table1[[#This Row],[ProductName]]))</f>
        <v>smartphone</v>
      </c>
      <c r="N162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162" s="4">
        <f>Table1[[#This Row],[Price]]*Table1[[#This Row],[Tax]]+Table1[[#This Row],[Price]]</f>
        <v>2289.1999999999998</v>
      </c>
    </row>
    <row r="163" spans="1:15" ht="12.75">
      <c r="A163" s="1" t="s">
        <v>355</v>
      </c>
      <c r="B163" s="2">
        <v>45130</v>
      </c>
      <c r="C163" s="1" t="s">
        <v>356</v>
      </c>
      <c r="D163" s="1" t="s">
        <v>31</v>
      </c>
      <c r="E163" s="1" t="s">
        <v>18</v>
      </c>
      <c r="F163" s="1" t="s">
        <v>350</v>
      </c>
      <c r="G163" s="1">
        <v>1</v>
      </c>
      <c r="H163" s="4">
        <v>2570</v>
      </c>
      <c r="I163" s="1" t="s">
        <v>43</v>
      </c>
      <c r="J163" s="1" t="str">
        <f>RIGHT(Table1[[#This Row],[OrderID]],4)&amp;"_"&amp;LEFT(Table1[[#This Row],[ProductCategory]],4)&amp;"_"&amp;LEFT(Table1[[#This Row],[ProductName]],4)</f>
        <v>0082_Elec_Smar</v>
      </c>
      <c r="K163" s="1" t="str">
        <f>IF(Table1[[#This Row],[Quantity]]&gt;3,"Bulk Order", "Normal")</f>
        <v>Normal</v>
      </c>
      <c r="L163" s="1" t="str">
        <f>IF(Table1[[#This Row],[Price]]&gt;1000,"Premium","Cheap")</f>
        <v>Premium</v>
      </c>
      <c r="M163" s="13" t="str">
        <f>LOWER(TRIM(Table1[[#This Row],[ProductName]]))</f>
        <v>smartphone</v>
      </c>
      <c r="N163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163" s="4">
        <f>Table1[[#This Row],[Price]]*Table1[[#This Row],[Tax]]+Table1[[#This Row],[Price]]</f>
        <v>3032.6</v>
      </c>
    </row>
    <row r="164" spans="1:15" ht="12.75">
      <c r="A164" s="1" t="s">
        <v>357</v>
      </c>
      <c r="B164" s="2">
        <v>45083</v>
      </c>
      <c r="C164" s="1" t="s">
        <v>358</v>
      </c>
      <c r="D164" s="1" t="s">
        <v>31</v>
      </c>
      <c r="E164" s="1" t="s">
        <v>18</v>
      </c>
      <c r="F164" s="1" t="s">
        <v>350</v>
      </c>
      <c r="G164" s="1">
        <v>3</v>
      </c>
      <c r="H164" s="4">
        <v>1079</v>
      </c>
      <c r="I164" s="1" t="s">
        <v>24</v>
      </c>
      <c r="J164" s="1" t="str">
        <f>RIGHT(Table1[[#This Row],[OrderID]],4)&amp;"_"&amp;LEFT(Table1[[#This Row],[ProductCategory]],4)&amp;"_"&amp;LEFT(Table1[[#This Row],[ProductName]],4)</f>
        <v>0093_Elec_Smar</v>
      </c>
      <c r="K164" s="1" t="str">
        <f>IF(Table1[[#This Row],[Quantity]]&gt;3,"Bulk Order", "Normal")</f>
        <v>Normal</v>
      </c>
      <c r="L164" s="1" t="str">
        <f>IF(Table1[[#This Row],[Price]]&gt;1000,"Premium","Cheap")</f>
        <v>Premium</v>
      </c>
      <c r="M164" s="13" t="str">
        <f>LOWER(TRIM(Table1[[#This Row],[ProductName]]))</f>
        <v>smartphone</v>
      </c>
      <c r="N164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164" s="4">
        <f>Table1[[#This Row],[Price]]*Table1[[#This Row],[Tax]]+Table1[[#This Row],[Price]]</f>
        <v>1273.22</v>
      </c>
    </row>
    <row r="165" spans="1:15" ht="12.75">
      <c r="A165" s="1" t="s">
        <v>359</v>
      </c>
      <c r="B165" s="2">
        <v>45004</v>
      </c>
      <c r="C165" s="1" t="s">
        <v>360</v>
      </c>
      <c r="D165" s="1" t="s">
        <v>17</v>
      </c>
      <c r="E165" s="1" t="s">
        <v>18</v>
      </c>
      <c r="F165" s="1" t="s">
        <v>350</v>
      </c>
      <c r="G165" s="1">
        <v>1</v>
      </c>
      <c r="H165" s="4">
        <v>4671</v>
      </c>
      <c r="I165" s="1" t="s">
        <v>20</v>
      </c>
      <c r="J165" s="1" t="str">
        <f>RIGHT(Table1[[#This Row],[OrderID]],4)&amp;"_"&amp;LEFT(Table1[[#This Row],[ProductCategory]],4)&amp;"_"&amp;LEFT(Table1[[#This Row],[ProductName]],4)</f>
        <v>0099_Elec_Smar</v>
      </c>
      <c r="K165" s="1" t="str">
        <f>IF(Table1[[#This Row],[Quantity]]&gt;3,"Bulk Order", "Normal")</f>
        <v>Normal</v>
      </c>
      <c r="L165" s="1" t="str">
        <f>IF(Table1[[#This Row],[Price]]&gt;1000,"Premium","Cheap")</f>
        <v>Premium</v>
      </c>
      <c r="M165" s="13" t="str">
        <f>LOWER(TRIM(Table1[[#This Row],[ProductName]]))</f>
        <v>smartphone</v>
      </c>
      <c r="N165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165" s="4">
        <f>Table1[[#This Row],[Price]]*Table1[[#This Row],[Tax]]+Table1[[#This Row],[Price]]</f>
        <v>5511.78</v>
      </c>
    </row>
    <row r="166" spans="1:15" ht="12.75">
      <c r="A166" s="1" t="s">
        <v>361</v>
      </c>
      <c r="B166" s="2">
        <v>45247</v>
      </c>
      <c r="C166" s="1" t="s">
        <v>362</v>
      </c>
      <c r="D166" s="1" t="s">
        <v>17</v>
      </c>
      <c r="E166" s="1" t="s">
        <v>18</v>
      </c>
      <c r="F166" s="1" t="s">
        <v>350</v>
      </c>
      <c r="G166" s="1">
        <v>2</v>
      </c>
      <c r="H166" s="4">
        <v>1523</v>
      </c>
      <c r="I166" s="1" t="s">
        <v>43</v>
      </c>
      <c r="J166" s="1" t="str">
        <f>RIGHT(Table1[[#This Row],[OrderID]],4)&amp;"_"&amp;LEFT(Table1[[#This Row],[ProductCategory]],4)&amp;"_"&amp;LEFT(Table1[[#This Row],[ProductName]],4)</f>
        <v>0102_Elec_Smar</v>
      </c>
      <c r="K166" s="1" t="str">
        <f>IF(Table1[[#This Row],[Quantity]]&gt;3,"Bulk Order", "Normal")</f>
        <v>Normal</v>
      </c>
      <c r="L166" s="1" t="str">
        <f>IF(Table1[[#This Row],[Price]]&gt;1000,"Premium","Cheap")</f>
        <v>Premium</v>
      </c>
      <c r="M166" s="13" t="str">
        <f>LOWER(TRIM(Table1[[#This Row],[ProductName]]))</f>
        <v>smartphone</v>
      </c>
      <c r="N166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166" s="4">
        <f>Table1[[#This Row],[Price]]*Table1[[#This Row],[Tax]]+Table1[[#This Row],[Price]]</f>
        <v>1797.1399999999999</v>
      </c>
    </row>
    <row r="167" spans="1:15" ht="12.75">
      <c r="A167" s="1" t="s">
        <v>363</v>
      </c>
      <c r="B167" s="2">
        <v>44935</v>
      </c>
      <c r="C167" s="1" t="s">
        <v>364</v>
      </c>
      <c r="D167" s="1" t="s">
        <v>17</v>
      </c>
      <c r="E167" s="1" t="s">
        <v>18</v>
      </c>
      <c r="F167" s="1" t="s">
        <v>350</v>
      </c>
      <c r="G167" s="1">
        <v>4</v>
      </c>
      <c r="H167" s="4">
        <v>4409</v>
      </c>
      <c r="I167" s="1" t="s">
        <v>43</v>
      </c>
      <c r="J167" s="1" t="str">
        <f>RIGHT(Table1[[#This Row],[OrderID]],4)&amp;"_"&amp;LEFT(Table1[[#This Row],[ProductCategory]],4)&amp;"_"&amp;LEFT(Table1[[#This Row],[ProductName]],4)</f>
        <v>0155_Elec_Smar</v>
      </c>
      <c r="K167" s="1" t="str">
        <f>IF(Table1[[#This Row],[Quantity]]&gt;3,"Bulk Order", "Normal")</f>
        <v>Bulk Order</v>
      </c>
      <c r="L167" s="1" t="str">
        <f>IF(Table1[[#This Row],[Price]]&gt;1000,"Premium","Cheap")</f>
        <v>Premium</v>
      </c>
      <c r="M167" s="13" t="str">
        <f>LOWER(TRIM(Table1[[#This Row],[ProductName]]))</f>
        <v>smartphone</v>
      </c>
      <c r="N167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167" s="4">
        <f>Table1[[#This Row],[Price]]*Table1[[#This Row],[Tax]]+Table1[[#This Row],[Price]]</f>
        <v>5202.62</v>
      </c>
    </row>
    <row r="168" spans="1:15" ht="12.75">
      <c r="A168" s="1" t="s">
        <v>365</v>
      </c>
      <c r="B168" s="2">
        <v>45238</v>
      </c>
      <c r="C168" s="1" t="s">
        <v>366</v>
      </c>
      <c r="D168" s="1" t="s">
        <v>17</v>
      </c>
      <c r="E168" s="1" t="s">
        <v>18</v>
      </c>
      <c r="F168" s="1" t="s">
        <v>350</v>
      </c>
      <c r="G168" s="1">
        <v>3</v>
      </c>
      <c r="H168" s="4">
        <v>2631</v>
      </c>
      <c r="I168" s="1" t="s">
        <v>32</v>
      </c>
      <c r="J168" s="1" t="str">
        <f>RIGHT(Table1[[#This Row],[OrderID]],4)&amp;"_"&amp;LEFT(Table1[[#This Row],[ProductCategory]],4)&amp;"_"&amp;LEFT(Table1[[#This Row],[ProductName]],4)</f>
        <v>0168_Elec_Smar</v>
      </c>
      <c r="K168" s="1" t="str">
        <f>IF(Table1[[#This Row],[Quantity]]&gt;3,"Bulk Order", "Normal")</f>
        <v>Normal</v>
      </c>
      <c r="L168" s="1" t="str">
        <f>IF(Table1[[#This Row],[Price]]&gt;1000,"Premium","Cheap")</f>
        <v>Premium</v>
      </c>
      <c r="M168" s="13" t="str">
        <f>LOWER(TRIM(Table1[[#This Row],[ProductName]]))</f>
        <v>smartphone</v>
      </c>
      <c r="N168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168" s="4">
        <f>Table1[[#This Row],[Price]]*Table1[[#This Row],[Tax]]+Table1[[#This Row],[Price]]</f>
        <v>3104.58</v>
      </c>
    </row>
    <row r="169" spans="1:15" ht="12.75">
      <c r="A169" s="1" t="s">
        <v>367</v>
      </c>
      <c r="B169" s="2">
        <v>45015</v>
      </c>
      <c r="C169" s="1" t="s">
        <v>368</v>
      </c>
      <c r="D169" s="1" t="s">
        <v>31</v>
      </c>
      <c r="E169" s="1" t="s">
        <v>18</v>
      </c>
      <c r="F169" s="1" t="s">
        <v>350</v>
      </c>
      <c r="G169" s="1">
        <v>4</v>
      </c>
      <c r="H169" s="4">
        <v>3900</v>
      </c>
      <c r="I169" s="1" t="s">
        <v>20</v>
      </c>
      <c r="J169" s="1" t="str">
        <f>RIGHT(Table1[[#This Row],[OrderID]],4)&amp;"_"&amp;LEFT(Table1[[#This Row],[ProductCategory]],4)&amp;"_"&amp;LEFT(Table1[[#This Row],[ProductName]],4)</f>
        <v>0184_Elec_Smar</v>
      </c>
      <c r="K169" s="1" t="str">
        <f>IF(Table1[[#This Row],[Quantity]]&gt;3,"Bulk Order", "Normal")</f>
        <v>Bulk Order</v>
      </c>
      <c r="L169" s="1" t="str">
        <f>IF(Table1[[#This Row],[Price]]&gt;1000,"Premium","Cheap")</f>
        <v>Premium</v>
      </c>
      <c r="M169" s="13" t="str">
        <f>LOWER(TRIM(Table1[[#This Row],[ProductName]]))</f>
        <v>smartphone</v>
      </c>
      <c r="N169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169" s="4">
        <f>Table1[[#This Row],[Price]]*Table1[[#This Row],[Tax]]+Table1[[#This Row],[Price]]</f>
        <v>4602</v>
      </c>
    </row>
    <row r="170" spans="1:15" ht="12.75">
      <c r="A170" s="1" t="s">
        <v>369</v>
      </c>
      <c r="B170" s="2">
        <v>45157</v>
      </c>
      <c r="C170" s="1" t="s">
        <v>370</v>
      </c>
      <c r="D170" s="1" t="s">
        <v>17</v>
      </c>
      <c r="E170" s="1" t="s">
        <v>18</v>
      </c>
      <c r="F170" s="1" t="s">
        <v>350</v>
      </c>
      <c r="G170" s="1">
        <v>1</v>
      </c>
      <c r="H170" s="4">
        <v>2129</v>
      </c>
      <c r="I170" s="1" t="s">
        <v>20</v>
      </c>
      <c r="J170" s="1" t="str">
        <f>RIGHT(Table1[[#This Row],[OrderID]],4)&amp;"_"&amp;LEFT(Table1[[#This Row],[ProductCategory]],4)&amp;"_"&amp;LEFT(Table1[[#This Row],[ProductName]],4)</f>
        <v>0190_Elec_Smar</v>
      </c>
      <c r="K170" s="1" t="str">
        <f>IF(Table1[[#This Row],[Quantity]]&gt;3,"Bulk Order", "Normal")</f>
        <v>Normal</v>
      </c>
      <c r="L170" s="1" t="str">
        <f>IF(Table1[[#This Row],[Price]]&gt;1000,"Premium","Cheap")</f>
        <v>Premium</v>
      </c>
      <c r="M170" s="13" t="str">
        <f>LOWER(TRIM(Table1[[#This Row],[ProductName]]))</f>
        <v>smartphone</v>
      </c>
      <c r="N170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170" s="4">
        <f>Table1[[#This Row],[Price]]*Table1[[#This Row],[Tax]]+Table1[[#This Row],[Price]]</f>
        <v>2512.2199999999998</v>
      </c>
    </row>
    <row r="171" spans="1:15" ht="12.75">
      <c r="A171" s="1" t="s">
        <v>371</v>
      </c>
      <c r="B171" s="2">
        <v>44967</v>
      </c>
      <c r="C171" s="1" t="s">
        <v>372</v>
      </c>
      <c r="D171" s="1" t="s">
        <v>17</v>
      </c>
      <c r="E171" s="1" t="s">
        <v>120</v>
      </c>
      <c r="F171" s="1" t="s">
        <v>373</v>
      </c>
      <c r="G171" s="1">
        <v>5</v>
      </c>
      <c r="H171" s="4">
        <v>1675</v>
      </c>
      <c r="I171" s="1" t="s">
        <v>43</v>
      </c>
      <c r="J171" s="1" t="str">
        <f>RIGHT(Table1[[#This Row],[OrderID]],4)&amp;"_"&amp;LEFT(Table1[[#This Row],[ProductCategory]],4)&amp;"_"&amp;LEFT(Table1[[#This Row],[ProductName]],4)</f>
        <v>0007_Spor_Tenn</v>
      </c>
      <c r="K171" s="1" t="str">
        <f>IF(Table1[[#This Row],[Quantity]]&gt;3,"Bulk Order", "Normal")</f>
        <v>Bulk Order</v>
      </c>
      <c r="L171" s="1" t="str">
        <f>IF(Table1[[#This Row],[Price]]&gt;1000,"Premium","Cheap")</f>
        <v>Premium</v>
      </c>
      <c r="M171" s="13" t="str">
        <f>LOWER(TRIM(Table1[[#This Row],[ProductName]]))</f>
        <v>tennis racket</v>
      </c>
      <c r="N171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171" s="4">
        <f>Table1[[#This Row],[Price]]*Table1[[#This Row],[Tax]]+Table1[[#This Row],[Price]]</f>
        <v>1976.5</v>
      </c>
    </row>
    <row r="172" spans="1:15" ht="12.75">
      <c r="A172" s="1" t="s">
        <v>374</v>
      </c>
      <c r="B172" s="2">
        <v>45244</v>
      </c>
      <c r="C172" s="1" t="s">
        <v>375</v>
      </c>
      <c r="D172" s="1" t="s">
        <v>54</v>
      </c>
      <c r="E172" s="1" t="s">
        <v>120</v>
      </c>
      <c r="F172" s="1" t="s">
        <v>373</v>
      </c>
      <c r="G172" s="1">
        <v>3</v>
      </c>
      <c r="H172" s="4">
        <v>1773</v>
      </c>
      <c r="I172" s="1" t="s">
        <v>32</v>
      </c>
      <c r="J172" s="1" t="str">
        <f>RIGHT(Table1[[#This Row],[OrderID]],4)&amp;"_"&amp;LEFT(Table1[[#This Row],[ProductCategory]],4)&amp;"_"&amp;LEFT(Table1[[#This Row],[ProductName]],4)</f>
        <v>0038_Spor_Tenn</v>
      </c>
      <c r="K172" s="1" t="str">
        <f>IF(Table1[[#This Row],[Quantity]]&gt;3,"Bulk Order", "Normal")</f>
        <v>Normal</v>
      </c>
      <c r="L172" s="1" t="str">
        <f>IF(Table1[[#This Row],[Price]]&gt;1000,"Premium","Cheap")</f>
        <v>Premium</v>
      </c>
      <c r="M172" s="13" t="str">
        <f>LOWER(TRIM(Table1[[#This Row],[ProductName]]))</f>
        <v>tennis racket</v>
      </c>
      <c r="N172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172" s="4">
        <f>Table1[[#This Row],[Price]]*Table1[[#This Row],[Tax]]+Table1[[#This Row],[Price]]</f>
        <v>2092.14</v>
      </c>
    </row>
    <row r="173" spans="1:15" ht="12.75">
      <c r="A173" s="1" t="s">
        <v>376</v>
      </c>
      <c r="B173" s="2">
        <v>45240</v>
      </c>
      <c r="C173" s="1" t="s">
        <v>377</v>
      </c>
      <c r="D173" s="1" t="s">
        <v>23</v>
      </c>
      <c r="E173" s="1" t="s">
        <v>120</v>
      </c>
      <c r="F173" s="1" t="s">
        <v>373</v>
      </c>
      <c r="G173" s="1">
        <v>1</v>
      </c>
      <c r="H173" s="4">
        <v>1200</v>
      </c>
      <c r="I173" s="1" t="s">
        <v>32</v>
      </c>
      <c r="J173" s="1" t="str">
        <f>RIGHT(Table1[[#This Row],[OrderID]],4)&amp;"_"&amp;LEFT(Table1[[#This Row],[ProductCategory]],4)&amp;"_"&amp;LEFT(Table1[[#This Row],[ProductName]],4)</f>
        <v>0042_Spor_Tenn</v>
      </c>
      <c r="K173" s="1" t="str">
        <f>IF(Table1[[#This Row],[Quantity]]&gt;3,"Bulk Order", "Normal")</f>
        <v>Normal</v>
      </c>
      <c r="L173" s="1" t="str">
        <f>IF(Table1[[#This Row],[Price]]&gt;1000,"Premium","Cheap")</f>
        <v>Premium</v>
      </c>
      <c r="M173" s="13" t="str">
        <f>LOWER(TRIM(Table1[[#This Row],[ProductName]]))</f>
        <v>tennis racket</v>
      </c>
      <c r="N173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173" s="4">
        <f>Table1[[#This Row],[Price]]*Table1[[#This Row],[Tax]]+Table1[[#This Row],[Price]]</f>
        <v>1416</v>
      </c>
    </row>
    <row r="174" spans="1:15" ht="12.75">
      <c r="A174" s="1" t="s">
        <v>378</v>
      </c>
      <c r="B174" s="2">
        <v>45106</v>
      </c>
      <c r="C174" s="1" t="s">
        <v>379</v>
      </c>
      <c r="D174" s="1" t="s">
        <v>54</v>
      </c>
      <c r="E174" s="1" t="s">
        <v>120</v>
      </c>
      <c r="F174" s="1" t="s">
        <v>373</v>
      </c>
      <c r="G174" s="1">
        <v>1</v>
      </c>
      <c r="H174" s="4">
        <v>1044</v>
      </c>
      <c r="I174" s="1" t="s">
        <v>32</v>
      </c>
      <c r="J174" s="1" t="str">
        <f>RIGHT(Table1[[#This Row],[OrderID]],4)&amp;"_"&amp;LEFT(Table1[[#This Row],[ProductCategory]],4)&amp;"_"&amp;LEFT(Table1[[#This Row],[ProductName]],4)</f>
        <v>0054_Spor_Tenn</v>
      </c>
      <c r="K174" s="1" t="str">
        <f>IF(Table1[[#This Row],[Quantity]]&gt;3,"Bulk Order", "Normal")</f>
        <v>Normal</v>
      </c>
      <c r="L174" s="1" t="str">
        <f>IF(Table1[[#This Row],[Price]]&gt;1000,"Premium","Cheap")</f>
        <v>Premium</v>
      </c>
      <c r="M174" s="13" t="str">
        <f>LOWER(TRIM(Table1[[#This Row],[ProductName]]))</f>
        <v>tennis racket</v>
      </c>
      <c r="N174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174" s="4">
        <f>Table1[[#This Row],[Price]]*Table1[[#This Row],[Tax]]+Table1[[#This Row],[Price]]</f>
        <v>1231.92</v>
      </c>
    </row>
    <row r="175" spans="1:15" ht="12.75">
      <c r="A175" s="1" t="s">
        <v>380</v>
      </c>
      <c r="B175" s="2">
        <v>45011</v>
      </c>
      <c r="C175" s="1" t="s">
        <v>381</v>
      </c>
      <c r="D175" s="1" t="s">
        <v>17</v>
      </c>
      <c r="E175" s="1" t="s">
        <v>120</v>
      </c>
      <c r="F175" s="1" t="s">
        <v>373</v>
      </c>
      <c r="G175" s="1">
        <v>4</v>
      </c>
      <c r="H175" s="4">
        <v>1118</v>
      </c>
      <c r="I175" s="1" t="s">
        <v>20</v>
      </c>
      <c r="J175" s="1" t="str">
        <f>RIGHT(Table1[[#This Row],[OrderID]],4)&amp;"_"&amp;LEFT(Table1[[#This Row],[ProductCategory]],4)&amp;"_"&amp;LEFT(Table1[[#This Row],[ProductName]],4)</f>
        <v>0106_Spor_Tenn</v>
      </c>
      <c r="K175" s="1" t="str">
        <f>IF(Table1[[#This Row],[Quantity]]&gt;3,"Bulk Order", "Normal")</f>
        <v>Bulk Order</v>
      </c>
      <c r="L175" s="1" t="str">
        <f>IF(Table1[[#This Row],[Price]]&gt;1000,"Premium","Cheap")</f>
        <v>Premium</v>
      </c>
      <c r="M175" s="13" t="str">
        <f>LOWER(TRIM(Table1[[#This Row],[ProductName]]))</f>
        <v>tennis racket</v>
      </c>
      <c r="N175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175" s="4">
        <f>Table1[[#This Row],[Price]]*Table1[[#This Row],[Tax]]+Table1[[#This Row],[Price]]</f>
        <v>1319.24</v>
      </c>
    </row>
    <row r="176" spans="1:15" ht="12.75">
      <c r="A176" s="1" t="s">
        <v>382</v>
      </c>
      <c r="B176" s="2">
        <v>45148</v>
      </c>
      <c r="C176" s="1" t="s">
        <v>383</v>
      </c>
      <c r="D176" s="1" t="s">
        <v>17</v>
      </c>
      <c r="E176" s="1" t="s">
        <v>120</v>
      </c>
      <c r="F176" s="1" t="s">
        <v>373</v>
      </c>
      <c r="G176" s="1">
        <v>1</v>
      </c>
      <c r="H176" s="4">
        <v>848</v>
      </c>
      <c r="I176" s="1" t="s">
        <v>24</v>
      </c>
      <c r="J176" s="1" t="str">
        <f>RIGHT(Table1[[#This Row],[OrderID]],4)&amp;"_"&amp;LEFT(Table1[[#This Row],[ProductCategory]],4)&amp;"_"&amp;LEFT(Table1[[#This Row],[ProductName]],4)</f>
        <v>0108_Spor_Tenn</v>
      </c>
      <c r="K176" s="1" t="str">
        <f>IF(Table1[[#This Row],[Quantity]]&gt;3,"Bulk Order", "Normal")</f>
        <v>Normal</v>
      </c>
      <c r="L176" s="1" t="str">
        <f>IF(Table1[[#This Row],[Price]]&gt;1000,"Premium","Cheap")</f>
        <v>Cheap</v>
      </c>
      <c r="M176" s="13" t="str">
        <f>LOWER(TRIM(Table1[[#This Row],[ProductName]]))</f>
        <v>tennis racket</v>
      </c>
      <c r="N176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176" s="4">
        <f>Table1[[#This Row],[Price]]*Table1[[#This Row],[Tax]]+Table1[[#This Row],[Price]]</f>
        <v>1000.64</v>
      </c>
    </row>
    <row r="177" spans="1:15" ht="12.75">
      <c r="A177" s="1" t="s">
        <v>384</v>
      </c>
      <c r="B177" s="2">
        <v>44981</v>
      </c>
      <c r="C177" s="1" t="s">
        <v>385</v>
      </c>
      <c r="D177" s="1" t="s">
        <v>54</v>
      </c>
      <c r="E177" s="1" t="s">
        <v>120</v>
      </c>
      <c r="F177" s="1" t="s">
        <v>373</v>
      </c>
      <c r="G177" s="1">
        <v>5</v>
      </c>
      <c r="H177" s="4">
        <v>2523</v>
      </c>
      <c r="I177" s="1" t="s">
        <v>32</v>
      </c>
      <c r="J177" s="1" t="str">
        <f>RIGHT(Table1[[#This Row],[OrderID]],4)&amp;"_"&amp;LEFT(Table1[[#This Row],[ProductCategory]],4)&amp;"_"&amp;LEFT(Table1[[#This Row],[ProductName]],4)</f>
        <v>0135_Spor_Tenn</v>
      </c>
      <c r="K177" s="1" t="str">
        <f>IF(Table1[[#This Row],[Quantity]]&gt;3,"Bulk Order", "Normal")</f>
        <v>Bulk Order</v>
      </c>
      <c r="L177" s="1" t="str">
        <f>IF(Table1[[#This Row],[Price]]&gt;1000,"Premium","Cheap")</f>
        <v>Premium</v>
      </c>
      <c r="M177" s="13" t="str">
        <f>LOWER(TRIM(Table1[[#This Row],[ProductName]]))</f>
        <v>tennis racket</v>
      </c>
      <c r="N177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177" s="4">
        <f>Table1[[#This Row],[Price]]*Table1[[#This Row],[Tax]]+Table1[[#This Row],[Price]]</f>
        <v>2977.14</v>
      </c>
    </row>
    <row r="178" spans="1:15" ht="12.75">
      <c r="A178" s="1" t="s">
        <v>386</v>
      </c>
      <c r="B178" s="2">
        <v>45073</v>
      </c>
      <c r="C178" s="1" t="s">
        <v>387</v>
      </c>
      <c r="D178" s="1" t="s">
        <v>31</v>
      </c>
      <c r="E178" s="1" t="s">
        <v>120</v>
      </c>
      <c r="F178" s="1" t="s">
        <v>373</v>
      </c>
      <c r="G178" s="1">
        <v>2</v>
      </c>
      <c r="H178" s="4">
        <v>1657</v>
      </c>
      <c r="I178" s="1" t="s">
        <v>32</v>
      </c>
      <c r="J178" s="1" t="str">
        <f>RIGHT(Table1[[#This Row],[OrderID]],4)&amp;"_"&amp;LEFT(Table1[[#This Row],[ProductCategory]],4)&amp;"_"&amp;LEFT(Table1[[#This Row],[ProductName]],4)</f>
        <v>0137_Spor_Tenn</v>
      </c>
      <c r="K178" s="1" t="str">
        <f>IF(Table1[[#This Row],[Quantity]]&gt;3,"Bulk Order", "Normal")</f>
        <v>Normal</v>
      </c>
      <c r="L178" s="1" t="str">
        <f>IF(Table1[[#This Row],[Price]]&gt;1000,"Premium","Cheap")</f>
        <v>Premium</v>
      </c>
      <c r="M178" s="13" t="str">
        <f>LOWER(TRIM(Table1[[#This Row],[ProductName]]))</f>
        <v>tennis racket</v>
      </c>
      <c r="N178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178" s="4">
        <f>Table1[[#This Row],[Price]]*Table1[[#This Row],[Tax]]+Table1[[#This Row],[Price]]</f>
        <v>1955.26</v>
      </c>
    </row>
    <row r="179" spans="1:15" ht="12.75">
      <c r="A179" s="1" t="s">
        <v>388</v>
      </c>
      <c r="B179" s="2">
        <v>45029</v>
      </c>
      <c r="C179" s="1" t="s">
        <v>389</v>
      </c>
      <c r="D179" s="1" t="s">
        <v>17</v>
      </c>
      <c r="E179" s="1" t="s">
        <v>120</v>
      </c>
      <c r="F179" s="1" t="s">
        <v>373</v>
      </c>
      <c r="G179" s="1">
        <v>2</v>
      </c>
      <c r="H179" s="4">
        <v>2205</v>
      </c>
      <c r="I179" s="1" t="s">
        <v>20</v>
      </c>
      <c r="J179" s="1" t="str">
        <f>RIGHT(Table1[[#This Row],[OrderID]],4)&amp;"_"&amp;LEFT(Table1[[#This Row],[ProductCategory]],4)&amp;"_"&amp;LEFT(Table1[[#This Row],[ProductName]],4)</f>
        <v>0140_Spor_Tenn</v>
      </c>
      <c r="K179" s="1" t="str">
        <f>IF(Table1[[#This Row],[Quantity]]&gt;3,"Bulk Order", "Normal")</f>
        <v>Normal</v>
      </c>
      <c r="L179" s="1" t="str">
        <f>IF(Table1[[#This Row],[Price]]&gt;1000,"Premium","Cheap")</f>
        <v>Premium</v>
      </c>
      <c r="M179" s="13" t="str">
        <f>LOWER(TRIM(Table1[[#This Row],[ProductName]]))</f>
        <v>tennis racket</v>
      </c>
      <c r="N179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179" s="4">
        <f>Table1[[#This Row],[Price]]*Table1[[#This Row],[Tax]]+Table1[[#This Row],[Price]]</f>
        <v>2601.9</v>
      </c>
    </row>
    <row r="180" spans="1:15" ht="12.75">
      <c r="A180" s="1" t="s">
        <v>390</v>
      </c>
      <c r="B180" s="2">
        <v>45273</v>
      </c>
      <c r="C180" s="1" t="s">
        <v>391</v>
      </c>
      <c r="D180" s="1" t="s">
        <v>54</v>
      </c>
      <c r="E180" s="1" t="s">
        <v>120</v>
      </c>
      <c r="F180" s="1" t="s">
        <v>373</v>
      </c>
      <c r="G180" s="1">
        <v>1</v>
      </c>
      <c r="H180" s="4">
        <v>3332</v>
      </c>
      <c r="I180" s="1" t="s">
        <v>43</v>
      </c>
      <c r="J180" s="1" t="str">
        <f>RIGHT(Table1[[#This Row],[OrderID]],4)&amp;"_"&amp;LEFT(Table1[[#This Row],[ProductCategory]],4)&amp;"_"&amp;LEFT(Table1[[#This Row],[ProductName]],4)</f>
        <v>0142_Spor_Tenn</v>
      </c>
      <c r="K180" s="1" t="str">
        <f>IF(Table1[[#This Row],[Quantity]]&gt;3,"Bulk Order", "Normal")</f>
        <v>Normal</v>
      </c>
      <c r="L180" s="1" t="str">
        <f>IF(Table1[[#This Row],[Price]]&gt;1000,"Premium","Cheap")</f>
        <v>Premium</v>
      </c>
      <c r="M180" s="13" t="str">
        <f>LOWER(TRIM(Table1[[#This Row],[ProductName]]))</f>
        <v>tennis racket</v>
      </c>
      <c r="N180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180" s="4">
        <f>Table1[[#This Row],[Price]]*Table1[[#This Row],[Tax]]+Table1[[#This Row],[Price]]</f>
        <v>3931.76</v>
      </c>
    </row>
    <row r="181" spans="1:15" ht="12.75">
      <c r="A181" s="1" t="s">
        <v>392</v>
      </c>
      <c r="B181" s="2">
        <v>45072</v>
      </c>
      <c r="C181" s="1" t="s">
        <v>393</v>
      </c>
      <c r="D181" s="1" t="s">
        <v>54</v>
      </c>
      <c r="E181" s="1" t="s">
        <v>120</v>
      </c>
      <c r="F181" s="1" t="s">
        <v>373</v>
      </c>
      <c r="G181" s="1">
        <v>1</v>
      </c>
      <c r="H181" s="4">
        <v>1906</v>
      </c>
      <c r="I181" s="1" t="s">
        <v>20</v>
      </c>
      <c r="J181" s="1" t="str">
        <f>RIGHT(Table1[[#This Row],[OrderID]],4)&amp;"_"&amp;LEFT(Table1[[#This Row],[ProductCategory]],4)&amp;"_"&amp;LEFT(Table1[[#This Row],[ProductName]],4)</f>
        <v>0174_Spor_Tenn</v>
      </c>
      <c r="K181" s="1" t="str">
        <f>IF(Table1[[#This Row],[Quantity]]&gt;3,"Bulk Order", "Normal")</f>
        <v>Normal</v>
      </c>
      <c r="L181" s="1" t="str">
        <f>IF(Table1[[#This Row],[Price]]&gt;1000,"Premium","Cheap")</f>
        <v>Premium</v>
      </c>
      <c r="M181" s="13" t="str">
        <f>LOWER(TRIM(Table1[[#This Row],[ProductName]]))</f>
        <v>tennis racket</v>
      </c>
      <c r="N181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181" s="4">
        <f>Table1[[#This Row],[Price]]*Table1[[#This Row],[Tax]]+Table1[[#This Row],[Price]]</f>
        <v>2249.08</v>
      </c>
    </row>
    <row r="182" spans="1:15" ht="12.75">
      <c r="A182" s="1" t="s">
        <v>394</v>
      </c>
      <c r="B182" s="2">
        <v>45121</v>
      </c>
      <c r="C182" s="1" t="s">
        <v>395</v>
      </c>
      <c r="D182" s="1" t="s">
        <v>31</v>
      </c>
      <c r="E182" s="1" t="s">
        <v>120</v>
      </c>
      <c r="F182" s="1" t="s">
        <v>373</v>
      </c>
      <c r="G182" s="1">
        <v>1</v>
      </c>
      <c r="H182" s="4">
        <v>3352</v>
      </c>
      <c r="I182" s="1" t="s">
        <v>43</v>
      </c>
      <c r="J182" s="1" t="str">
        <f>RIGHT(Table1[[#This Row],[OrderID]],4)&amp;"_"&amp;LEFT(Table1[[#This Row],[ProductCategory]],4)&amp;"_"&amp;LEFT(Table1[[#This Row],[ProductName]],4)</f>
        <v>0177_Spor_Tenn</v>
      </c>
      <c r="K182" s="1" t="str">
        <f>IF(Table1[[#This Row],[Quantity]]&gt;3,"Bulk Order", "Normal")</f>
        <v>Normal</v>
      </c>
      <c r="L182" s="1" t="str">
        <f>IF(Table1[[#This Row],[Price]]&gt;1000,"Premium","Cheap")</f>
        <v>Premium</v>
      </c>
      <c r="M182" s="13" t="str">
        <f>LOWER(TRIM(Table1[[#This Row],[ProductName]]))</f>
        <v>tennis racket</v>
      </c>
      <c r="N182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182" s="4">
        <f>Table1[[#This Row],[Price]]*Table1[[#This Row],[Tax]]+Table1[[#This Row],[Price]]</f>
        <v>3955.36</v>
      </c>
    </row>
    <row r="183" spans="1:15" ht="12.75">
      <c r="A183" s="1" t="s">
        <v>396</v>
      </c>
      <c r="B183" s="2">
        <v>45087</v>
      </c>
      <c r="C183" s="1" t="s">
        <v>397</v>
      </c>
      <c r="D183" s="1" t="s">
        <v>23</v>
      </c>
      <c r="E183" s="1" t="s">
        <v>77</v>
      </c>
      <c r="F183" s="1" t="s">
        <v>398</v>
      </c>
      <c r="G183" s="1">
        <v>3</v>
      </c>
      <c r="H183" s="4">
        <v>463</v>
      </c>
      <c r="I183" s="1" t="s">
        <v>20</v>
      </c>
      <c r="J183" s="1" t="str">
        <f>RIGHT(Table1[[#This Row],[OrderID]],4)&amp;"_"&amp;LEFT(Table1[[#This Row],[ProductCategory]],4)&amp;"_"&amp;LEFT(Table1[[#This Row],[ProductName]],4)</f>
        <v>0056_Book_Text</v>
      </c>
      <c r="K183" s="1" t="str">
        <f>IF(Table1[[#This Row],[Quantity]]&gt;3,"Bulk Order", "Normal")</f>
        <v>Normal</v>
      </c>
      <c r="L183" s="1" t="str">
        <f>IF(Table1[[#This Row],[Price]]&gt;1000,"Premium","Cheap")</f>
        <v>Cheap</v>
      </c>
      <c r="M183" s="13" t="str">
        <f>LOWER(TRIM(Table1[[#This Row],[ProductName]]))</f>
        <v>textbook</v>
      </c>
      <c r="N183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183" s="4">
        <f>Table1[[#This Row],[Price]]*Table1[[#This Row],[Tax]]+Table1[[#This Row],[Price]]</f>
        <v>518.55999999999995</v>
      </c>
    </row>
    <row r="184" spans="1:15" ht="12.75">
      <c r="A184" s="1" t="s">
        <v>399</v>
      </c>
      <c r="B184" s="2">
        <v>44997</v>
      </c>
      <c r="C184" s="1" t="s">
        <v>400</v>
      </c>
      <c r="D184" s="1" t="s">
        <v>31</v>
      </c>
      <c r="E184" s="1" t="s">
        <v>77</v>
      </c>
      <c r="F184" s="1" t="s">
        <v>398</v>
      </c>
      <c r="G184" s="1">
        <v>2</v>
      </c>
      <c r="H184" s="4">
        <v>626</v>
      </c>
      <c r="I184" s="1" t="s">
        <v>20</v>
      </c>
      <c r="J184" s="1" t="str">
        <f>RIGHT(Table1[[#This Row],[OrderID]],4)&amp;"_"&amp;LEFT(Table1[[#This Row],[ProductCategory]],4)&amp;"_"&amp;LEFT(Table1[[#This Row],[ProductName]],4)</f>
        <v>0070_Book_Text</v>
      </c>
      <c r="K184" s="1" t="str">
        <f>IF(Table1[[#This Row],[Quantity]]&gt;3,"Bulk Order", "Normal")</f>
        <v>Normal</v>
      </c>
      <c r="L184" s="1" t="str">
        <f>IF(Table1[[#This Row],[Price]]&gt;1000,"Premium","Cheap")</f>
        <v>Cheap</v>
      </c>
      <c r="M184" s="13" t="str">
        <f>LOWER(TRIM(Table1[[#This Row],[ProductName]]))</f>
        <v>textbook</v>
      </c>
      <c r="N184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184" s="4">
        <f>Table1[[#This Row],[Price]]*Table1[[#This Row],[Tax]]+Table1[[#This Row],[Price]]</f>
        <v>701.12</v>
      </c>
    </row>
    <row r="185" spans="1:15" ht="12.75">
      <c r="A185" s="1" t="s">
        <v>401</v>
      </c>
      <c r="B185" s="2">
        <v>45079</v>
      </c>
      <c r="C185" s="1" t="s">
        <v>309</v>
      </c>
      <c r="D185" s="1" t="s">
        <v>54</v>
      </c>
      <c r="E185" s="1" t="s">
        <v>77</v>
      </c>
      <c r="F185" s="1" t="s">
        <v>398</v>
      </c>
      <c r="G185" s="1">
        <v>4</v>
      </c>
      <c r="H185" s="4">
        <v>1897</v>
      </c>
      <c r="I185" s="1" t="s">
        <v>32</v>
      </c>
      <c r="J185" s="1" t="str">
        <f>RIGHT(Table1[[#This Row],[OrderID]],4)&amp;"_"&amp;LEFT(Table1[[#This Row],[ProductCategory]],4)&amp;"_"&amp;LEFT(Table1[[#This Row],[ProductName]],4)</f>
        <v>0073_Book_Text</v>
      </c>
      <c r="K185" s="1" t="str">
        <f>IF(Table1[[#This Row],[Quantity]]&gt;3,"Bulk Order", "Normal")</f>
        <v>Bulk Order</v>
      </c>
      <c r="L185" s="1" t="str">
        <f>IF(Table1[[#This Row],[Price]]&gt;1000,"Premium","Cheap")</f>
        <v>Premium</v>
      </c>
      <c r="M185" s="13" t="str">
        <f>LOWER(TRIM(Table1[[#This Row],[ProductName]]))</f>
        <v>textbook</v>
      </c>
      <c r="N185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185" s="4">
        <f>Table1[[#This Row],[Price]]*Table1[[#This Row],[Tax]]+Table1[[#This Row],[Price]]</f>
        <v>2124.64</v>
      </c>
    </row>
    <row r="186" spans="1:15" ht="12.75">
      <c r="A186" s="1" t="s">
        <v>402</v>
      </c>
      <c r="B186" s="2">
        <v>45050</v>
      </c>
      <c r="C186" s="1" t="s">
        <v>403</v>
      </c>
      <c r="D186" s="1" t="s">
        <v>54</v>
      </c>
      <c r="E186" s="1" t="s">
        <v>77</v>
      </c>
      <c r="F186" s="1" t="s">
        <v>398</v>
      </c>
      <c r="G186" s="1">
        <v>4</v>
      </c>
      <c r="H186" s="4">
        <v>4120</v>
      </c>
      <c r="I186" s="1" t="s">
        <v>20</v>
      </c>
      <c r="J186" s="1" t="str">
        <f>RIGHT(Table1[[#This Row],[OrderID]],4)&amp;"_"&amp;LEFT(Table1[[#This Row],[ProductCategory]],4)&amp;"_"&amp;LEFT(Table1[[#This Row],[ProductName]],4)</f>
        <v>0090_Book_Text</v>
      </c>
      <c r="K186" s="1" t="str">
        <f>IF(Table1[[#This Row],[Quantity]]&gt;3,"Bulk Order", "Normal")</f>
        <v>Bulk Order</v>
      </c>
      <c r="L186" s="1" t="str">
        <f>IF(Table1[[#This Row],[Price]]&gt;1000,"Premium","Cheap")</f>
        <v>Premium</v>
      </c>
      <c r="M186" s="13" t="str">
        <f>LOWER(TRIM(Table1[[#This Row],[ProductName]]))</f>
        <v>textbook</v>
      </c>
      <c r="N186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186" s="4">
        <f>Table1[[#This Row],[Price]]*Table1[[#This Row],[Tax]]+Table1[[#This Row],[Price]]</f>
        <v>4614.3999999999996</v>
      </c>
    </row>
    <row r="187" spans="1:15" ht="12.75">
      <c r="A187" s="1" t="s">
        <v>404</v>
      </c>
      <c r="B187" s="2">
        <v>44934</v>
      </c>
      <c r="C187" s="1" t="s">
        <v>405</v>
      </c>
      <c r="D187" s="1" t="s">
        <v>31</v>
      </c>
      <c r="E187" s="1" t="s">
        <v>77</v>
      </c>
      <c r="F187" s="1" t="s">
        <v>398</v>
      </c>
      <c r="G187" s="1">
        <v>1</v>
      </c>
      <c r="H187" s="4">
        <v>3946</v>
      </c>
      <c r="I187" s="1" t="s">
        <v>32</v>
      </c>
      <c r="J187" s="1" t="str">
        <f>RIGHT(Table1[[#This Row],[OrderID]],4)&amp;"_"&amp;LEFT(Table1[[#This Row],[ProductCategory]],4)&amp;"_"&amp;LEFT(Table1[[#This Row],[ProductName]],4)</f>
        <v>0125_Book_Text</v>
      </c>
      <c r="K187" s="1" t="str">
        <f>IF(Table1[[#This Row],[Quantity]]&gt;3,"Bulk Order", "Normal")</f>
        <v>Normal</v>
      </c>
      <c r="L187" s="1" t="str">
        <f>IF(Table1[[#This Row],[Price]]&gt;1000,"Premium","Cheap")</f>
        <v>Premium</v>
      </c>
      <c r="M187" s="13" t="str">
        <f>LOWER(TRIM(Table1[[#This Row],[ProductName]]))</f>
        <v>textbook</v>
      </c>
      <c r="N187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187" s="4">
        <f>Table1[[#This Row],[Price]]*Table1[[#This Row],[Tax]]+Table1[[#This Row],[Price]]</f>
        <v>4419.5200000000004</v>
      </c>
    </row>
    <row r="188" spans="1:15" ht="12.75">
      <c r="A188" s="1" t="s">
        <v>406</v>
      </c>
      <c r="B188" s="2">
        <v>45154</v>
      </c>
      <c r="C188" s="1" t="s">
        <v>407</v>
      </c>
      <c r="D188" s="1" t="s">
        <v>17</v>
      </c>
      <c r="E188" s="1" t="s">
        <v>77</v>
      </c>
      <c r="F188" s="1" t="s">
        <v>398</v>
      </c>
      <c r="G188" s="1">
        <v>5</v>
      </c>
      <c r="H188" s="4">
        <v>2059</v>
      </c>
      <c r="I188" s="1" t="s">
        <v>32</v>
      </c>
      <c r="J188" s="1" t="str">
        <f>RIGHT(Table1[[#This Row],[OrderID]],4)&amp;"_"&amp;LEFT(Table1[[#This Row],[ProductCategory]],4)&amp;"_"&amp;LEFT(Table1[[#This Row],[ProductName]],4)</f>
        <v>0200_Book_Text</v>
      </c>
      <c r="K188" s="1" t="str">
        <f>IF(Table1[[#This Row],[Quantity]]&gt;3,"Bulk Order", "Normal")</f>
        <v>Bulk Order</v>
      </c>
      <c r="L188" s="1" t="str">
        <f>IF(Table1[[#This Row],[Price]]&gt;1000,"Premium","Cheap")</f>
        <v>Premium</v>
      </c>
      <c r="M188" s="13" t="str">
        <f>LOWER(TRIM(Table1[[#This Row],[ProductName]]))</f>
        <v>textbook</v>
      </c>
      <c r="N188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188" s="4">
        <f>Table1[[#This Row],[Price]]*Table1[[#This Row],[Tax]]+Table1[[#This Row],[Price]]</f>
        <v>2306.08</v>
      </c>
    </row>
    <row r="189" spans="1:15" ht="12.75">
      <c r="A189" s="1" t="s">
        <v>408</v>
      </c>
      <c r="B189" s="2">
        <v>45254</v>
      </c>
      <c r="C189" s="1" t="s">
        <v>409</v>
      </c>
      <c r="D189" s="1" t="s">
        <v>23</v>
      </c>
      <c r="E189" s="1" t="s">
        <v>48</v>
      </c>
      <c r="F189" s="1" t="s">
        <v>410</v>
      </c>
      <c r="G189" s="1">
        <v>2</v>
      </c>
      <c r="H189" s="4">
        <v>1243</v>
      </c>
      <c r="I189" s="1" t="s">
        <v>43</v>
      </c>
      <c r="J189" s="1" t="str">
        <f>RIGHT(Table1[[#This Row],[OrderID]],4)&amp;"_"&amp;LEFT(Table1[[#This Row],[ProductCategory]],4)&amp;"_"&amp;LEFT(Table1[[#This Row],[ProductName]],4)</f>
        <v>0001_Home_Toas</v>
      </c>
      <c r="K189" s="1" t="str">
        <f>IF(Table1[[#This Row],[Quantity]]&gt;3,"Bulk Order", "Normal")</f>
        <v>Normal</v>
      </c>
      <c r="L189" s="1" t="str">
        <f>IF(Table1[[#This Row],[Price]]&gt;1000,"Premium","Cheap")</f>
        <v>Premium</v>
      </c>
      <c r="M189" s="13" t="str">
        <f>LOWER(TRIM(Table1[[#This Row],[ProductName]]))</f>
        <v>toaster</v>
      </c>
      <c r="N189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189" s="4">
        <f>Table1[[#This Row],[Price]]*Table1[[#This Row],[Tax]]+Table1[[#This Row],[Price]]</f>
        <v>1466.74</v>
      </c>
    </row>
    <row r="190" spans="1:15" ht="12.75">
      <c r="A190" s="1" t="s">
        <v>411</v>
      </c>
      <c r="B190" s="2">
        <v>45269</v>
      </c>
      <c r="C190" s="1" t="s">
        <v>346</v>
      </c>
      <c r="D190" s="1" t="s">
        <v>31</v>
      </c>
      <c r="E190" s="1" t="s">
        <v>48</v>
      </c>
      <c r="F190" s="1" t="s">
        <v>410</v>
      </c>
      <c r="G190" s="1">
        <v>1</v>
      </c>
      <c r="H190" s="4">
        <v>3233</v>
      </c>
      <c r="I190" s="1" t="s">
        <v>43</v>
      </c>
      <c r="J190" s="1" t="str">
        <f>RIGHT(Table1[[#This Row],[OrderID]],4)&amp;"_"&amp;LEFT(Table1[[#This Row],[ProductCategory]],4)&amp;"_"&amp;LEFT(Table1[[#This Row],[ProductName]],4)</f>
        <v>0051_Home_Toas</v>
      </c>
      <c r="K190" s="1" t="str">
        <f>IF(Table1[[#This Row],[Quantity]]&gt;3,"Bulk Order", "Normal")</f>
        <v>Normal</v>
      </c>
      <c r="L190" s="1" t="str">
        <f>IF(Table1[[#This Row],[Price]]&gt;1000,"Premium","Cheap")</f>
        <v>Premium</v>
      </c>
      <c r="M190" s="13" t="str">
        <f>LOWER(TRIM(Table1[[#This Row],[ProductName]]))</f>
        <v>toaster</v>
      </c>
      <c r="N190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190" s="4">
        <f>Table1[[#This Row],[Price]]*Table1[[#This Row],[Tax]]+Table1[[#This Row],[Price]]</f>
        <v>3814.94</v>
      </c>
    </row>
    <row r="191" spans="1:15" ht="12.75">
      <c r="A191" s="1" t="s">
        <v>412</v>
      </c>
      <c r="B191" s="2">
        <v>44936</v>
      </c>
      <c r="C191" s="1" t="s">
        <v>413</v>
      </c>
      <c r="D191" s="1" t="s">
        <v>23</v>
      </c>
      <c r="E191" s="1" t="s">
        <v>48</v>
      </c>
      <c r="F191" s="1" t="s">
        <v>410</v>
      </c>
      <c r="G191" s="1">
        <v>1</v>
      </c>
      <c r="H191" s="4">
        <v>429</v>
      </c>
      <c r="I191" s="1" t="s">
        <v>43</v>
      </c>
      <c r="J191" s="1" t="str">
        <f>RIGHT(Table1[[#This Row],[OrderID]],4)&amp;"_"&amp;LEFT(Table1[[#This Row],[ProductCategory]],4)&amp;"_"&amp;LEFT(Table1[[#This Row],[ProductName]],4)</f>
        <v>0078_Home_Toas</v>
      </c>
      <c r="K191" s="1" t="str">
        <f>IF(Table1[[#This Row],[Quantity]]&gt;3,"Bulk Order", "Normal")</f>
        <v>Normal</v>
      </c>
      <c r="L191" s="1" t="str">
        <f>IF(Table1[[#This Row],[Price]]&gt;1000,"Premium","Cheap")</f>
        <v>Cheap</v>
      </c>
      <c r="M191" s="13" t="str">
        <f>LOWER(TRIM(Table1[[#This Row],[ProductName]]))</f>
        <v>toaster</v>
      </c>
      <c r="N191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191" s="4">
        <f>Table1[[#This Row],[Price]]*Table1[[#This Row],[Tax]]+Table1[[#This Row],[Price]]</f>
        <v>506.22</v>
      </c>
    </row>
    <row r="192" spans="1:15" ht="12.75">
      <c r="A192" s="1" t="s">
        <v>414</v>
      </c>
      <c r="B192" s="2">
        <v>45165</v>
      </c>
      <c r="C192" s="1" t="s">
        <v>397</v>
      </c>
      <c r="D192" s="1" t="s">
        <v>17</v>
      </c>
      <c r="E192" s="1" t="s">
        <v>48</v>
      </c>
      <c r="F192" s="1" t="s">
        <v>410</v>
      </c>
      <c r="G192" s="1">
        <v>1</v>
      </c>
      <c r="H192" s="4">
        <v>2384</v>
      </c>
      <c r="I192" s="1" t="s">
        <v>20</v>
      </c>
      <c r="J192" s="1" t="str">
        <f>RIGHT(Table1[[#This Row],[OrderID]],4)&amp;"_"&amp;LEFT(Table1[[#This Row],[ProductCategory]],4)&amp;"_"&amp;LEFT(Table1[[#This Row],[ProductName]],4)</f>
        <v>0086_Home_Toas</v>
      </c>
      <c r="K192" s="1" t="str">
        <f>IF(Table1[[#This Row],[Quantity]]&gt;3,"Bulk Order", "Normal")</f>
        <v>Normal</v>
      </c>
      <c r="L192" s="1" t="str">
        <f>IF(Table1[[#This Row],[Price]]&gt;1000,"Premium","Cheap")</f>
        <v>Premium</v>
      </c>
      <c r="M192" s="13" t="str">
        <f>LOWER(TRIM(Table1[[#This Row],[ProductName]]))</f>
        <v>toaster</v>
      </c>
      <c r="N192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192" s="4">
        <f>Table1[[#This Row],[Price]]*Table1[[#This Row],[Tax]]+Table1[[#This Row],[Price]]</f>
        <v>2813.12</v>
      </c>
    </row>
    <row r="193" spans="1:15" ht="12.75">
      <c r="A193" s="1" t="s">
        <v>415</v>
      </c>
      <c r="B193" s="2">
        <v>45167</v>
      </c>
      <c r="C193" s="1" t="s">
        <v>416</v>
      </c>
      <c r="D193" s="1" t="s">
        <v>54</v>
      </c>
      <c r="E193" s="1" t="s">
        <v>48</v>
      </c>
      <c r="F193" s="1" t="s">
        <v>410</v>
      </c>
      <c r="G193" s="1">
        <v>1</v>
      </c>
      <c r="H193" s="4">
        <v>2168</v>
      </c>
      <c r="I193" s="1" t="s">
        <v>20</v>
      </c>
      <c r="J193" s="1" t="str">
        <f>RIGHT(Table1[[#This Row],[OrderID]],4)&amp;"_"&amp;LEFT(Table1[[#This Row],[ProductCategory]],4)&amp;"_"&amp;LEFT(Table1[[#This Row],[ProductName]],4)</f>
        <v>0097_Home_Toas</v>
      </c>
      <c r="K193" s="1" t="str">
        <f>IF(Table1[[#This Row],[Quantity]]&gt;3,"Bulk Order", "Normal")</f>
        <v>Normal</v>
      </c>
      <c r="L193" s="1" t="str">
        <f>IF(Table1[[#This Row],[Price]]&gt;1000,"Premium","Cheap")</f>
        <v>Premium</v>
      </c>
      <c r="M193" s="13" t="str">
        <f>LOWER(TRIM(Table1[[#This Row],[ProductName]]))</f>
        <v>toaster</v>
      </c>
      <c r="N193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193" s="4">
        <f>Table1[[#This Row],[Price]]*Table1[[#This Row],[Tax]]+Table1[[#This Row],[Price]]</f>
        <v>2558.2399999999998</v>
      </c>
    </row>
    <row r="194" spans="1:15" ht="12.75">
      <c r="A194" s="1" t="s">
        <v>417</v>
      </c>
      <c r="B194" s="2">
        <v>45275</v>
      </c>
      <c r="C194" s="1" t="s">
        <v>418</v>
      </c>
      <c r="D194" s="1" t="s">
        <v>17</v>
      </c>
      <c r="E194" s="1" t="s">
        <v>48</v>
      </c>
      <c r="F194" s="1" t="s">
        <v>410</v>
      </c>
      <c r="G194" s="1">
        <v>4</v>
      </c>
      <c r="H194" s="4">
        <v>659</v>
      </c>
      <c r="I194" s="1" t="s">
        <v>20</v>
      </c>
      <c r="J194" s="1" t="str">
        <f>RIGHT(Table1[[#This Row],[OrderID]],4)&amp;"_"&amp;LEFT(Table1[[#This Row],[ProductCategory]],4)&amp;"_"&amp;LEFT(Table1[[#This Row],[ProductName]],4)</f>
        <v>0185_Home_Toas</v>
      </c>
      <c r="K194" s="1" t="str">
        <f>IF(Table1[[#This Row],[Quantity]]&gt;3,"Bulk Order", "Normal")</f>
        <v>Bulk Order</v>
      </c>
      <c r="L194" s="1" t="str">
        <f>IF(Table1[[#This Row],[Price]]&gt;1000,"Premium","Cheap")</f>
        <v>Cheap</v>
      </c>
      <c r="M194" s="13" t="str">
        <f>LOWER(TRIM(Table1[[#This Row],[ProductName]]))</f>
        <v>toaster</v>
      </c>
      <c r="N194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0.18</v>
      </c>
      <c r="O194" s="4">
        <f>Table1[[#This Row],[Price]]*Table1[[#This Row],[Tax]]+Table1[[#This Row],[Price]]</f>
        <v>777.62</v>
      </c>
    </row>
    <row r="195" spans="1:15" ht="12.75">
      <c r="A195" s="1" t="s">
        <v>419</v>
      </c>
      <c r="B195" s="2">
        <v>45250</v>
      </c>
      <c r="C195" s="1" t="s">
        <v>420</v>
      </c>
      <c r="D195" s="1" t="s">
        <v>17</v>
      </c>
      <c r="E195" s="1" t="s">
        <v>173</v>
      </c>
      <c r="F195" s="1" t="s">
        <v>421</v>
      </c>
      <c r="G195" s="1">
        <v>4</v>
      </c>
      <c r="H195" s="4">
        <v>906</v>
      </c>
      <c r="I195" s="1" t="s">
        <v>43</v>
      </c>
      <c r="J195" s="1" t="str">
        <f>RIGHT(Table1[[#This Row],[OrderID]],4)&amp;"_"&amp;LEFT(Table1[[#This Row],[ProductCategory]],4)&amp;"_"&amp;LEFT(Table1[[#This Row],[ProductName]],4)</f>
        <v>0128_Clot_T-Sh</v>
      </c>
      <c r="K195" s="1" t="str">
        <f>IF(Table1[[#This Row],[Quantity]]&gt;3,"Bulk Order", "Normal")</f>
        <v>Bulk Order</v>
      </c>
      <c r="L195" s="1" t="str">
        <f>IF(Table1[[#This Row],[Price]]&gt;1000,"Premium","Cheap")</f>
        <v>Cheap</v>
      </c>
      <c r="M195" s="13" t="str">
        <f>LOWER(TRIM(Table1[[#This Row],[ProductName]]))</f>
        <v>t-shirt</v>
      </c>
      <c r="N195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0.05</v>
      </c>
      <c r="O195" s="4">
        <f>Table1[[#This Row],[Price]]*Table1[[#This Row],[Tax]]+Table1[[#This Row],[Price]]</f>
        <v>951.3</v>
      </c>
    </row>
    <row r="196" spans="1:15" ht="12.75">
      <c r="A196" s="1" t="s">
        <v>422</v>
      </c>
      <c r="B196" s="2">
        <v>44958</v>
      </c>
      <c r="C196" s="1" t="s">
        <v>423</v>
      </c>
      <c r="D196" s="1" t="s">
        <v>17</v>
      </c>
      <c r="E196" s="1" t="s">
        <v>173</v>
      </c>
      <c r="F196" s="1" t="s">
        <v>421</v>
      </c>
      <c r="G196" s="1">
        <v>4</v>
      </c>
      <c r="H196" s="4">
        <v>850</v>
      </c>
      <c r="I196" s="1" t="s">
        <v>24</v>
      </c>
      <c r="J196" s="1" t="str">
        <f>RIGHT(Table1[[#This Row],[OrderID]],4)&amp;"_"&amp;LEFT(Table1[[#This Row],[ProductCategory]],4)&amp;"_"&amp;LEFT(Table1[[#This Row],[ProductName]],4)</f>
        <v>0150_Clot_T-Sh</v>
      </c>
      <c r="K196" s="1" t="str">
        <f>IF(Table1[[#This Row],[Quantity]]&gt;3,"Bulk Order", "Normal")</f>
        <v>Bulk Order</v>
      </c>
      <c r="L196" s="1" t="str">
        <f>IF(Table1[[#This Row],[Price]]&gt;1000,"Premium","Cheap")</f>
        <v>Cheap</v>
      </c>
      <c r="M196" s="13" t="str">
        <f>LOWER(TRIM(Table1[[#This Row],[ProductName]]))</f>
        <v>t-shirt</v>
      </c>
      <c r="N196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0.05</v>
      </c>
      <c r="O196" s="4">
        <f>Table1[[#This Row],[Price]]*Table1[[#This Row],[Tax]]+Table1[[#This Row],[Price]]</f>
        <v>892.5</v>
      </c>
    </row>
    <row r="197" spans="1:15" ht="12.75">
      <c r="A197" s="1" t="s">
        <v>424</v>
      </c>
      <c r="B197" s="2">
        <v>44983</v>
      </c>
      <c r="C197" s="1" t="s">
        <v>425</v>
      </c>
      <c r="D197" s="1" t="s">
        <v>23</v>
      </c>
      <c r="E197" s="1" t="s">
        <v>173</v>
      </c>
      <c r="F197" s="1" t="s">
        <v>421</v>
      </c>
      <c r="G197" s="1">
        <v>3</v>
      </c>
      <c r="H197" s="4">
        <v>2049</v>
      </c>
      <c r="I197" s="1" t="s">
        <v>32</v>
      </c>
      <c r="J197" s="1" t="str">
        <f>RIGHT(Table1[[#This Row],[OrderID]],4)&amp;"_"&amp;LEFT(Table1[[#This Row],[ProductCategory]],4)&amp;"_"&amp;LEFT(Table1[[#This Row],[ProductName]],4)</f>
        <v>0154_Clot_T-Sh</v>
      </c>
      <c r="K197" s="1" t="str">
        <f>IF(Table1[[#This Row],[Quantity]]&gt;3,"Bulk Order", "Normal")</f>
        <v>Normal</v>
      </c>
      <c r="L197" s="1" t="str">
        <f>IF(Table1[[#This Row],[Price]]&gt;1000,"Premium","Cheap")</f>
        <v>Premium</v>
      </c>
      <c r="M197" s="13" t="str">
        <f>LOWER(TRIM(Table1[[#This Row],[ProductName]]))</f>
        <v>t-shirt</v>
      </c>
      <c r="N197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197" s="4">
        <f>Table1[[#This Row],[Price]]*Table1[[#This Row],[Tax]]+Table1[[#This Row],[Price]]</f>
        <v>2294.88</v>
      </c>
    </row>
    <row r="198" spans="1:15" ht="12.75">
      <c r="A198" s="1" t="s">
        <v>426</v>
      </c>
      <c r="B198" s="2">
        <v>45006</v>
      </c>
      <c r="C198" s="1" t="s">
        <v>427</v>
      </c>
      <c r="D198" s="1" t="s">
        <v>54</v>
      </c>
      <c r="E198" s="1" t="s">
        <v>173</v>
      </c>
      <c r="F198" s="1" t="s">
        <v>421</v>
      </c>
      <c r="G198" s="1">
        <v>3</v>
      </c>
      <c r="H198" s="4">
        <v>4656</v>
      </c>
      <c r="I198" s="1" t="s">
        <v>32</v>
      </c>
      <c r="J198" s="1" t="str">
        <f>RIGHT(Table1[[#This Row],[OrderID]],4)&amp;"_"&amp;LEFT(Table1[[#This Row],[ProductCategory]],4)&amp;"_"&amp;LEFT(Table1[[#This Row],[ProductName]],4)</f>
        <v>0166_Clot_T-Sh</v>
      </c>
      <c r="K198" s="1" t="str">
        <f>IF(Table1[[#This Row],[Quantity]]&gt;3,"Bulk Order", "Normal")</f>
        <v>Normal</v>
      </c>
      <c r="L198" s="1" t="str">
        <f>IF(Table1[[#This Row],[Price]]&gt;1000,"Premium","Cheap")</f>
        <v>Premium</v>
      </c>
      <c r="M198" s="13" t="str">
        <f>LOWER(TRIM(Table1[[#This Row],[ProductName]]))</f>
        <v>t-shirt</v>
      </c>
      <c r="N198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198" s="4">
        <f>Table1[[#This Row],[Price]]*Table1[[#This Row],[Tax]]+Table1[[#This Row],[Price]]</f>
        <v>5214.72</v>
      </c>
    </row>
    <row r="199" spans="1:15" ht="12.75">
      <c r="A199" s="1" t="s">
        <v>428</v>
      </c>
      <c r="B199" s="2">
        <v>45105</v>
      </c>
      <c r="C199" s="1" t="s">
        <v>429</v>
      </c>
      <c r="D199" s="1" t="s">
        <v>31</v>
      </c>
      <c r="E199" s="1" t="s">
        <v>173</v>
      </c>
      <c r="F199" s="1" t="s">
        <v>421</v>
      </c>
      <c r="G199" s="1">
        <v>2</v>
      </c>
      <c r="H199" s="4">
        <v>2196</v>
      </c>
      <c r="I199" s="1" t="s">
        <v>24</v>
      </c>
      <c r="J199" s="1" t="str">
        <f>RIGHT(Table1[[#This Row],[OrderID]],4)&amp;"_"&amp;LEFT(Table1[[#This Row],[ProductCategory]],4)&amp;"_"&amp;LEFT(Table1[[#This Row],[ProductName]],4)</f>
        <v>0183_Clot_T-Sh</v>
      </c>
      <c r="K199" s="1" t="str">
        <f>IF(Table1[[#This Row],[Quantity]]&gt;3,"Bulk Order", "Normal")</f>
        <v>Normal</v>
      </c>
      <c r="L199" s="1" t="str">
        <f>IF(Table1[[#This Row],[Price]]&gt;1000,"Premium","Cheap")</f>
        <v>Premium</v>
      </c>
      <c r="M199" s="13" t="str">
        <f>LOWER(TRIM(Table1[[#This Row],[ProductName]]))</f>
        <v>t-shirt</v>
      </c>
      <c r="N199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199" s="4">
        <f>Table1[[#This Row],[Price]]*Table1[[#This Row],[Tax]]+Table1[[#This Row],[Price]]</f>
        <v>2459.52</v>
      </c>
    </row>
    <row r="200" spans="1:15" ht="12.75">
      <c r="A200" s="1" t="s">
        <v>430</v>
      </c>
      <c r="B200" s="2">
        <v>45085</v>
      </c>
      <c r="C200" s="1" t="s">
        <v>229</v>
      </c>
      <c r="D200" s="1" t="s">
        <v>54</v>
      </c>
      <c r="E200" s="1" t="s">
        <v>173</v>
      </c>
      <c r="F200" s="1" t="s">
        <v>421</v>
      </c>
      <c r="G200" s="1">
        <v>3</v>
      </c>
      <c r="H200" s="4">
        <v>4678</v>
      </c>
      <c r="I200" s="1" t="s">
        <v>20</v>
      </c>
      <c r="J200" s="1" t="str">
        <f>RIGHT(Table1[[#This Row],[OrderID]],4)&amp;"_"&amp;LEFT(Table1[[#This Row],[ProductCategory]],4)&amp;"_"&amp;LEFT(Table1[[#This Row],[ProductName]],4)</f>
        <v>0194_Clot_T-Sh</v>
      </c>
      <c r="K200" s="1" t="str">
        <f>IF(Table1[[#This Row],[Quantity]]&gt;3,"Bulk Order", "Normal")</f>
        <v>Normal</v>
      </c>
      <c r="L200" s="1" t="str">
        <f>IF(Table1[[#This Row],[Price]]&gt;1000,"Premium","Cheap")</f>
        <v>Premium</v>
      </c>
      <c r="M200" s="13" t="str">
        <f>LOWER(TRIM(Table1[[#This Row],[ProductName]]))</f>
        <v>t-shirt</v>
      </c>
      <c r="N200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200" s="4">
        <f>Table1[[#This Row],[Price]]*Table1[[#This Row],[Tax]]+Table1[[#This Row],[Price]]</f>
        <v>5239.3599999999997</v>
      </c>
    </row>
    <row r="201" spans="1:15" ht="12.75">
      <c r="A201" s="1" t="s">
        <v>431</v>
      </c>
      <c r="B201" s="2">
        <v>45256</v>
      </c>
      <c r="C201" s="1" t="s">
        <v>432</v>
      </c>
      <c r="D201" s="1" t="s">
        <v>17</v>
      </c>
      <c r="E201" s="1" t="s">
        <v>173</v>
      </c>
      <c r="F201" s="1" t="s">
        <v>421</v>
      </c>
      <c r="G201" s="1">
        <v>4</v>
      </c>
      <c r="H201" s="4">
        <v>4265</v>
      </c>
      <c r="I201" s="1" t="s">
        <v>32</v>
      </c>
      <c r="J201" s="1" t="str">
        <f>RIGHT(Table1[[#This Row],[OrderID]],4)&amp;"_"&amp;LEFT(Table1[[#This Row],[ProductCategory]],4)&amp;"_"&amp;LEFT(Table1[[#This Row],[ProductName]],4)</f>
        <v>0195_Clot_T-Sh</v>
      </c>
      <c r="K201" s="1" t="str">
        <f>IF(Table1[[#This Row],[Quantity]]&gt;3,"Bulk Order", "Normal")</f>
        <v>Bulk Order</v>
      </c>
      <c r="L201" s="1" t="str">
        <f>IF(Table1[[#This Row],[Price]]&gt;1000,"Premium","Cheap")</f>
        <v>Premium</v>
      </c>
      <c r="M201" s="13" t="str">
        <f>LOWER(TRIM(Table1[[#This Row],[ProductName]]))</f>
        <v>t-shirt</v>
      </c>
      <c r="N201" s="14">
        <f>IF(OR(Table1[[#This Row],[lowered_name]]="shoes",Table1[[#This Row],[lowered_name]]="jacket",Table1[[#This Row],[lowered_name]]="t-shirt",Table1[[#This Row],[lowered_name]]="jeans"),IF(Table1[[#This Row],[Price]]&gt;=1000,0.12,0.05),VLOOKUP(Table1[[#This Row],[ProductName]],Master_data!E$2:F$20,2,FALSE))</f>
        <v>0.12</v>
      </c>
      <c r="O201" s="4">
        <f>Table1[[#This Row],[Price]]*Table1[[#This Row],[Tax]]+Table1[[#This Row],[Price]]</f>
        <v>4776.8</v>
      </c>
    </row>
  </sheetData>
  <conditionalFormatting sqref="O2:O201">
    <cfRule type="top10" dxfId="18" priority="2" rank="5"/>
  </conditionalFormatting>
  <conditionalFormatting sqref="O2:O201">
    <cfRule type="top10" dxfId="17" priority="1" percent="1" bottom="1" rank="5"/>
  </conditionalFormatting>
  <dataValidations count="4">
    <dataValidation type="list" allowBlank="1" showInputMessage="1" showErrorMessage="1" errorTitle="Invalid Entry Try Again." error="Please choose from the dropdown list only." sqref="I1:I1048576" xr:uid="{AAC71546-DFE5-4A46-9B77-5169AB04AE01}">
      <formula1>"Cash,Card,UPI,Wallet"</formula1>
    </dataValidation>
    <dataValidation type="list" allowBlank="1" showInputMessage="1" showErrorMessage="1" errorTitle="Invalid Entry Try Again." error="Please choose from the dropdown list only." sqref="D1:D1048576" xr:uid="{10C10616-3BC9-430C-BD2E-1250DA27CA3A}">
      <formula1>"North,South,East,West"</formula1>
    </dataValidation>
    <dataValidation type="date" allowBlank="1" showInputMessage="1" showErrorMessage="1" errorTitle="Invalid Entry Try Again." error="Please enter the date only." sqref="B1:B1048576" xr:uid="{82F30123-BE35-4444-937F-867DCF10D4C7}">
      <formula1>44927</formula1>
      <formula2>46388</formula2>
    </dataValidation>
    <dataValidation type="list" allowBlank="1" showInputMessage="1" showErrorMessage="1" errorTitle="Invalid Entry Try Again." error="Please choose fromthe  dropdown list only." sqref="E1:E209 E211:E1048576" xr:uid="{4FD23462-3235-4493-A697-AB79E30361BE}">
      <formula1>"Electronics,Clothing,Home &amp; Kitchen,Books,Sports"</formula1>
    </dataValidation>
  </dataValidations>
  <pageMargins left="0" right="0" top="0" bottom="0" header="0" footer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88732-C57C-44E2-8DCF-6C54A6283383}">
  <dimension ref="A1:D9"/>
  <sheetViews>
    <sheetView tabSelected="1" workbookViewId="0">
      <selection activeCell="A8" sqref="A8:B9"/>
    </sheetView>
  </sheetViews>
  <sheetFormatPr defaultRowHeight="12.75"/>
  <cols>
    <col min="1" max="1" width="16.140625" customWidth="1"/>
    <col min="2" max="2" width="14.140625" customWidth="1"/>
    <col min="3" max="3" width="14" customWidth="1"/>
    <col min="4" max="4" width="14.85546875" customWidth="1"/>
    <col min="11" max="11" width="35.85546875" bestFit="1" customWidth="1"/>
  </cols>
  <sheetData>
    <row r="1" spans="1:4">
      <c r="A1" s="26" t="s">
        <v>433</v>
      </c>
    </row>
    <row r="4" spans="1:4">
      <c r="A4" s="22" t="s">
        <v>434</v>
      </c>
      <c r="B4" s="23" t="s">
        <v>435</v>
      </c>
      <c r="C4" s="25" t="s">
        <v>436</v>
      </c>
      <c r="D4" s="24" t="s">
        <v>437</v>
      </c>
    </row>
    <row r="5" spans="1:4">
      <c r="A5" s="10">
        <f>MAX(Table1[Total price])</f>
        <v>5804.42</v>
      </c>
      <c r="B5" s="10">
        <f>MIN(Table1[Total price])</f>
        <v>155.4</v>
      </c>
      <c r="C5" s="10">
        <f>AVERAGE(Table1[Total price])</f>
        <v>2820.3894999999993</v>
      </c>
      <c r="D5" s="27">
        <f>SUM(Table1[Total price])</f>
        <v>564077.89999999991</v>
      </c>
    </row>
    <row r="8" spans="1:4" ht="15">
      <c r="A8" s="20" t="s">
        <v>438</v>
      </c>
      <c r="B8" s="21" t="s">
        <v>50</v>
      </c>
    </row>
    <row r="9" spans="1:4">
      <c r="A9" s="17">
        <f>_xlfn.XLOOKUP(B8,Table1[OrderID],Table1[Price])</f>
        <v>4517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80734-13A1-45D8-BBF6-9F1A3DA3EB10}">
  <dimension ref="A1:N21"/>
  <sheetViews>
    <sheetView workbookViewId="0">
      <selection activeCell="I28" sqref="I28"/>
    </sheetView>
  </sheetViews>
  <sheetFormatPr defaultRowHeight="12.75"/>
  <cols>
    <col min="1" max="1" width="27.5703125" bestFit="1" customWidth="1"/>
    <col min="3" max="3" width="17.7109375" customWidth="1"/>
    <col min="4" max="4" width="34.42578125" customWidth="1"/>
    <col min="5" max="5" width="22.28515625" customWidth="1"/>
    <col min="7" max="7" width="12.7109375" bestFit="1" customWidth="1"/>
    <col min="8" max="8" width="36.5703125" bestFit="1" customWidth="1"/>
    <col min="10" max="10" width="31.7109375" bestFit="1" customWidth="1"/>
    <col min="14" max="14" width="36.5703125" bestFit="1" customWidth="1"/>
  </cols>
  <sheetData>
    <row r="1" spans="1:14">
      <c r="A1" s="10" t="s">
        <v>5</v>
      </c>
      <c r="B1" s="10" t="s">
        <v>439</v>
      </c>
      <c r="C1" s="10" t="s">
        <v>440</v>
      </c>
      <c r="D1" s="16" t="s">
        <v>441</v>
      </c>
      <c r="E1" s="15" t="s">
        <v>442</v>
      </c>
      <c r="F1" s="15" t="s">
        <v>439</v>
      </c>
    </row>
    <row r="2" spans="1:14">
      <c r="A2" t="s">
        <v>410</v>
      </c>
      <c r="B2" s="9">
        <v>0.18</v>
      </c>
      <c r="C2" t="s">
        <v>443</v>
      </c>
      <c r="D2" s="17" t="s">
        <v>444</v>
      </c>
      <c r="E2" t="str" cm="1">
        <f t="array" ref="E2:E20">LOWER(TRIM(A2:A20))</f>
        <v>toaster</v>
      </c>
      <c r="F2" s="9">
        <v>0.18</v>
      </c>
      <c r="H2" s="11"/>
      <c r="I2" s="9"/>
      <c r="N2" s="12"/>
    </row>
    <row r="3" spans="1:14">
      <c r="A3" t="s">
        <v>302</v>
      </c>
      <c r="B3" s="9">
        <v>0.12</v>
      </c>
      <c r="C3" t="s">
        <v>445</v>
      </c>
      <c r="D3" s="17" t="s">
        <v>446</v>
      </c>
      <c r="E3" t="str">
        <v>shoes</v>
      </c>
      <c r="F3" s="9">
        <v>0.12</v>
      </c>
      <c r="H3" s="9"/>
      <c r="I3" s="9"/>
    </row>
    <row r="4" spans="1:14">
      <c r="A4" t="s">
        <v>121</v>
      </c>
      <c r="B4" s="9">
        <v>0.18</v>
      </c>
      <c r="C4" t="s">
        <v>447</v>
      </c>
      <c r="D4" s="17" t="s">
        <v>448</v>
      </c>
      <c r="E4" t="str">
        <v>cricket bat</v>
      </c>
      <c r="F4" s="9">
        <v>0.18</v>
      </c>
      <c r="H4" s="9"/>
      <c r="I4" s="9"/>
    </row>
    <row r="5" spans="1:14">
      <c r="A5" t="s">
        <v>350</v>
      </c>
      <c r="B5" s="9">
        <v>0.18</v>
      </c>
      <c r="C5" t="s">
        <v>449</v>
      </c>
      <c r="D5" s="17" t="s">
        <v>18</v>
      </c>
      <c r="E5" t="str">
        <v>smartphone</v>
      </c>
      <c r="F5" s="9">
        <v>0.18</v>
      </c>
      <c r="H5" s="9"/>
      <c r="I5" s="9"/>
    </row>
    <row r="6" spans="1:14">
      <c r="A6" t="s">
        <v>208</v>
      </c>
      <c r="B6" s="9">
        <v>0.18</v>
      </c>
      <c r="C6" t="s">
        <v>450</v>
      </c>
      <c r="D6" s="17" t="s">
        <v>18</v>
      </c>
      <c r="E6" t="str">
        <v>laptop</v>
      </c>
      <c r="F6" s="9">
        <v>0.18</v>
      </c>
      <c r="H6" s="9"/>
      <c r="I6" s="9"/>
    </row>
    <row r="7" spans="1:14">
      <c r="A7" t="s">
        <v>19</v>
      </c>
      <c r="B7" s="9">
        <v>0.18</v>
      </c>
      <c r="C7" t="s">
        <v>451</v>
      </c>
      <c r="D7" s="17" t="s">
        <v>18</v>
      </c>
      <c r="E7" t="str">
        <v>camera</v>
      </c>
      <c r="F7" s="9">
        <v>0.18</v>
      </c>
      <c r="H7" s="9"/>
      <c r="I7" s="9"/>
    </row>
    <row r="8" spans="1:14">
      <c r="A8" t="s">
        <v>373</v>
      </c>
      <c r="B8" s="9">
        <v>0.18</v>
      </c>
      <c r="C8" t="s">
        <v>452</v>
      </c>
      <c r="D8" s="17" t="s">
        <v>453</v>
      </c>
      <c r="E8" t="str">
        <v>tennis racket</v>
      </c>
      <c r="F8" s="9">
        <v>0.18</v>
      </c>
      <c r="H8" s="9"/>
      <c r="I8" s="9"/>
    </row>
    <row r="9" spans="1:14">
      <c r="A9" t="s">
        <v>249</v>
      </c>
      <c r="B9" s="9">
        <v>0.18</v>
      </c>
      <c r="C9" t="s">
        <v>454</v>
      </c>
      <c r="D9" s="17" t="s">
        <v>455</v>
      </c>
      <c r="E9" t="str">
        <v>mixer</v>
      </c>
      <c r="F9" s="9">
        <v>0.18</v>
      </c>
      <c r="H9" s="9"/>
      <c r="I9" s="9"/>
    </row>
    <row r="10" spans="1:14">
      <c r="A10" t="s">
        <v>174</v>
      </c>
      <c r="B10" s="9">
        <v>0.18</v>
      </c>
      <c r="C10" t="s">
        <v>456</v>
      </c>
      <c r="D10" s="17" t="s">
        <v>457</v>
      </c>
      <c r="E10" t="str">
        <v>jacket</v>
      </c>
      <c r="F10" s="9">
        <v>0.18</v>
      </c>
      <c r="H10" s="9"/>
      <c r="I10" s="9"/>
    </row>
    <row r="11" spans="1:14">
      <c r="A11" t="s">
        <v>78</v>
      </c>
      <c r="B11" s="9">
        <v>0.12</v>
      </c>
      <c r="C11" t="s">
        <v>458</v>
      </c>
      <c r="D11" s="17" t="s">
        <v>459</v>
      </c>
      <c r="E11" t="str">
        <v>comics</v>
      </c>
      <c r="F11" s="9">
        <v>0.12</v>
      </c>
      <c r="H11" s="9"/>
      <c r="I11" s="9"/>
    </row>
    <row r="12" spans="1:14">
      <c r="A12" t="s">
        <v>230</v>
      </c>
      <c r="B12" s="9">
        <v>0.12</v>
      </c>
      <c r="C12" t="s">
        <v>460</v>
      </c>
      <c r="D12" s="17" t="s">
        <v>459</v>
      </c>
      <c r="E12" t="str">
        <v>magazine</v>
      </c>
      <c r="F12" s="9">
        <v>0.12</v>
      </c>
      <c r="H12" s="9"/>
      <c r="I12" s="9"/>
    </row>
    <row r="13" spans="1:14">
      <c r="A13" t="s">
        <v>154</v>
      </c>
      <c r="B13" s="9">
        <v>0.18</v>
      </c>
      <c r="C13" t="s">
        <v>461</v>
      </c>
      <c r="D13" s="17" t="s">
        <v>18</v>
      </c>
      <c r="E13" t="str">
        <v>headphones</v>
      </c>
      <c r="F13" s="9">
        <v>0.18</v>
      </c>
      <c r="H13" s="9"/>
      <c r="I13" s="9"/>
    </row>
    <row r="14" spans="1:14">
      <c r="A14" t="s">
        <v>49</v>
      </c>
      <c r="B14" s="9">
        <v>0.18</v>
      </c>
      <c r="C14" t="s">
        <v>462</v>
      </c>
      <c r="D14" s="17" t="s">
        <v>463</v>
      </c>
      <c r="E14" t="str">
        <v>chair</v>
      </c>
      <c r="F14" s="9">
        <v>0.18</v>
      </c>
      <c r="H14" s="9"/>
      <c r="I14" s="9"/>
    </row>
    <row r="15" spans="1:14">
      <c r="A15" t="s">
        <v>273</v>
      </c>
      <c r="B15" s="9">
        <v>0.12</v>
      </c>
      <c r="C15" t="s">
        <v>464</v>
      </c>
      <c r="D15" s="17" t="s">
        <v>77</v>
      </c>
      <c r="E15" t="str">
        <v>novel</v>
      </c>
      <c r="F15" s="9">
        <v>0.12</v>
      </c>
      <c r="H15" s="9"/>
      <c r="I15" s="9"/>
    </row>
    <row r="16" spans="1:14">
      <c r="A16" t="s">
        <v>101</v>
      </c>
      <c r="B16" s="9">
        <v>0.18</v>
      </c>
      <c r="C16" t="s">
        <v>465</v>
      </c>
      <c r="D16" s="17" t="s">
        <v>455</v>
      </c>
      <c r="E16" t="str">
        <v>cooker</v>
      </c>
      <c r="F16" s="9">
        <v>0.18</v>
      </c>
      <c r="H16" s="9"/>
      <c r="I16" s="9"/>
    </row>
    <row r="17" spans="1:9">
      <c r="A17" t="s">
        <v>135</v>
      </c>
      <c r="B17" s="9">
        <v>0.18</v>
      </c>
      <c r="C17" t="s">
        <v>466</v>
      </c>
      <c r="D17" s="17" t="s">
        <v>453</v>
      </c>
      <c r="E17" t="str">
        <v>football</v>
      </c>
      <c r="F17" s="9">
        <v>0.18</v>
      </c>
      <c r="H17" s="9"/>
      <c r="I17" s="9"/>
    </row>
    <row r="18" spans="1:9">
      <c r="A18" t="s">
        <v>398</v>
      </c>
      <c r="B18" s="9">
        <v>0.12</v>
      </c>
      <c r="C18" t="s">
        <v>467</v>
      </c>
      <c r="D18" s="17" t="s">
        <v>468</v>
      </c>
      <c r="E18" t="str">
        <v>textbook</v>
      </c>
      <c r="F18" s="9">
        <v>0.12</v>
      </c>
      <c r="H18" s="9"/>
      <c r="I18" s="9"/>
    </row>
    <row r="19" spans="1:9">
      <c r="A19" t="s">
        <v>421</v>
      </c>
      <c r="B19" s="9">
        <v>0.05</v>
      </c>
      <c r="C19" t="s">
        <v>469</v>
      </c>
      <c r="D19" s="17" t="s">
        <v>457</v>
      </c>
      <c r="E19" t="str">
        <v>t-shirt</v>
      </c>
      <c r="F19" s="9">
        <v>0.05</v>
      </c>
      <c r="H19" s="9"/>
      <c r="I19" s="9"/>
    </row>
    <row r="20" spans="1:9">
      <c r="A20" t="s">
        <v>197</v>
      </c>
      <c r="B20" s="9">
        <v>0.05</v>
      </c>
      <c r="C20" t="s">
        <v>470</v>
      </c>
      <c r="D20" s="17" t="s">
        <v>457</v>
      </c>
      <c r="E20" t="str">
        <v>jeans</v>
      </c>
      <c r="F20" s="9">
        <v>0.05</v>
      </c>
      <c r="H20" s="9"/>
      <c r="I20" s="9"/>
    </row>
    <row r="21" spans="1:9">
      <c r="H21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99577-E0A6-4BC2-8CAA-E4CA2A1839D0}">
  <dimension ref="A3:B8"/>
  <sheetViews>
    <sheetView workbookViewId="0">
      <selection activeCell="O42" sqref="O42"/>
    </sheetView>
  </sheetViews>
  <sheetFormatPr defaultRowHeight="12.75"/>
  <cols>
    <col min="1" max="1" width="11.28515625" bestFit="1" customWidth="1"/>
    <col min="2" max="3" width="15.140625" bestFit="1" customWidth="1"/>
    <col min="4" max="4" width="35.85546875" bestFit="1" customWidth="1"/>
  </cols>
  <sheetData>
    <row r="3" spans="1:2">
      <c r="A3" s="18" t="s">
        <v>3</v>
      </c>
      <c r="B3" t="s">
        <v>471</v>
      </c>
    </row>
    <row r="4" spans="1:2">
      <c r="A4" t="s">
        <v>17</v>
      </c>
      <c r="B4" s="19">
        <v>155</v>
      </c>
    </row>
    <row r="5" spans="1:2">
      <c r="A5" t="s">
        <v>23</v>
      </c>
      <c r="B5" s="19">
        <v>132</v>
      </c>
    </row>
    <row r="6" spans="1:2">
      <c r="A6" t="s">
        <v>31</v>
      </c>
      <c r="B6" s="19">
        <v>150</v>
      </c>
    </row>
    <row r="7" spans="1:2">
      <c r="A7" t="s">
        <v>54</v>
      </c>
      <c r="B7" s="19">
        <v>162</v>
      </c>
    </row>
    <row r="8" spans="1:2">
      <c r="A8" t="s">
        <v>472</v>
      </c>
      <c r="B8" s="19">
        <v>599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2025-09-08T07:11:47Z</dcterms:created>
  <dcterms:modified xsi:type="dcterms:W3CDTF">2025-09-08T22:35:44Z</dcterms:modified>
  <cp:category/>
  <cp:contentStatus/>
</cp:coreProperties>
</file>