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-780" yWindow="885" windowWidth="15600" windowHeight="6360" tabRatio="864"/>
  </bookViews>
  <sheets>
    <sheet name="Lista de Escenarios" sheetId="1" r:id="rId1"/>
    <sheet name="Matriz de data" sheetId="2" r:id="rId2"/>
    <sheet name="CheckList - Casos de Uso" sheetId="3" r:id="rId3"/>
    <sheet name="Defectos" sheetId="4" r:id="rId4"/>
    <sheet name="Escenario-01" sheetId="5" r:id="rId5"/>
  </sheets>
  <definedNames>
    <definedName name="_xlnm._FilterDatabase" localSheetId="0" hidden="1">'Lista de Escenarios'!$A$22:$Q$24</definedName>
    <definedName name="PriamoRamirez">'Lista de Escenarios'!$C$25</definedName>
    <definedName name="Z_025D5E21_D4C4_4270_A230_F16A24B720B4_.wvu.FilterData" localSheetId="0" hidden="1">'Lista de Escenarios'!$A$22:$Q$39</definedName>
    <definedName name="Z_081D3C6D_C0B7_494D_B433_1BF2B4FF5F7A_.wvu.FilterData" localSheetId="0" hidden="1">'Lista de Escenarios'!$A$22:$Q$39</definedName>
    <definedName name="Z_0DD76207_1608_44DE_840F_A7D1D596FD61_.wvu.FilterData" localSheetId="0" hidden="1">'Lista de Escenarios'!$A$22:$Q$39</definedName>
    <definedName name="Z_0FD896E9_DC1A_43D0_BC08_8D6597C751FE_.wvu.FilterData" localSheetId="0" hidden="1">'Lista de Escenarios'!$A$22:$Q$39</definedName>
    <definedName name="Z_32460C6D_0200_4040_8646_84E624553A22_.wvu.FilterData" localSheetId="0" hidden="1">'Lista de Escenarios'!$A$22:$Q$39</definedName>
    <definedName name="Z_51C675D1_201A_4C11_A1E4_A1D2D27F6DDB_.wvu.FilterData" localSheetId="0" hidden="1">'Lista de Escenarios'!$A$22:$Q$39</definedName>
    <definedName name="Z_5D52D44C_2FB7_4D38_B5B2_4A95708BD71A_.wvu.FilterData" localSheetId="0" hidden="1">'Lista de Escenarios'!$A$22:$Q$39</definedName>
    <definedName name="Z_60462BE3_629F_41FD_A3BA_58237F26FC60_.wvu.FilterData" localSheetId="0" hidden="1">'Lista de Escenarios'!$A$22:$Q$39</definedName>
    <definedName name="Z_669D2B13_4BD3_4FCF_B774_8689760875AC_.wvu.FilterData" localSheetId="0" hidden="1">'Lista de Escenarios'!$A$22:$Q$39</definedName>
    <definedName name="Z_7429585F_9428_4273_A186_8278BEE70523_.wvu.FilterData" localSheetId="0" hidden="1">'Lista de Escenarios'!$A$22:$Q$39</definedName>
    <definedName name="Z_8FF80C4B_ECEA_4D60_A97D_83BE0C0E10CA_.wvu.FilterData" localSheetId="0" hidden="1">'Lista de Escenarios'!$A$22:$Q$39</definedName>
    <definedName name="Z_920A9FD6_3C6E_46B4_9B2F_987E0BFB707F_.wvu.FilterData" localSheetId="0" hidden="1">'Lista de Escenarios'!$A$22:$Q$39</definedName>
    <definedName name="Z_A8BEC203_287C_4823_BBAF_595F4E8B460E_.wvu.FilterData" localSheetId="0" hidden="1">'Lista de Escenarios'!$A$22:$Q$24</definedName>
    <definedName name="Z_B8321A16_DA65_49A6_B781_DEAD90F169AE_.wvu.FilterData" localSheetId="0" hidden="1">'Lista de Escenarios'!$A$22:$Q$39</definedName>
    <definedName name="Z_BF7E419E_E7AB_43C5_978C_72497B1238E3_.wvu.FilterData" localSheetId="0" hidden="1">'Lista de Escenarios'!$A$22:$Q$39</definedName>
    <definedName name="Z_C2268B8E_B0F5_42DC_8AA3_0C27DDE86862_.wvu.FilterData" localSheetId="0" hidden="1">'Lista de Escenarios'!$A$22:$Q$39</definedName>
    <definedName name="Z_C500AE52_1DAE_4302_9A7C_E8F928C23773_.wvu.FilterData" localSheetId="0" hidden="1">'Lista de Escenarios'!$A$22:$Q$39</definedName>
    <definedName name="Z_CA96ADEB_11A6_4A63_B093_A6296C7F6608_.wvu.FilterData" localSheetId="0" hidden="1">'Lista de Escenarios'!$A$22:$Q$39</definedName>
    <definedName name="Z_E19B27BA_65CF_4337_BEE6_81D01FD1E4F4_.wvu.FilterData" localSheetId="0" hidden="1">'Lista de Escenarios'!$A$22:$Q$39</definedName>
    <definedName name="Z_E444FDC4_36B7_43C6_80C4_95864CA88528_.wvu.FilterData" localSheetId="0" hidden="1">'Lista de Escenarios'!$A$22:$Q$24</definedName>
    <definedName name="Z_F481EFCE_C5E6_4203_8461_800A4E7BF058_.wvu.FilterData" localSheetId="0" hidden="1">'Lista de Escenarios'!$A$22:$Q$39</definedName>
    <definedName name="Z_F5755F04_798E_4C3A_A8E7_477393F038B9_.wvu.FilterData" localSheetId="0" hidden="1">'Lista de Escenarios'!$A$22:$Q$39</definedName>
  </definedNames>
  <calcPr calcId="145621"/>
  <customWorkbookViews>
    <customWorkbookView name="rosortiz - Personal View" guid="{F5755F04-798E-4C3A-A8E7-477393F038B9}" mergeInterval="0" personalView="1" maximized="1" windowWidth="1276" windowHeight="769" tabRatio="925" activeSheetId="1"/>
    <customWorkbookView name="juhidalgo - Personal View" guid="{51C675D1-201A-4C11-A1E4-A1D2D27F6DDB}" mergeInterval="0" personalView="1" maximized="1" windowWidth="1276" windowHeight="851" tabRatio="926" activeSheetId="1"/>
    <customWorkbookView name="AESPINAL - Personal View" guid="{32460C6D-0200-4040-8646-84E624553A22}" mergeInterval="0" personalView="1" maximized="1" windowWidth="1276" windowHeight="844" tabRatio="925" activeSheetId="1"/>
    <customWorkbookView name="Rosanna Jimenez - Personal View" guid="{E19B27BA-65CF-4337-BEE6-81D01FD1E4F4}" mergeInterval="0" personalView="1" maximized="1" windowWidth="1276" windowHeight="759" tabRatio="924" activeSheetId="1"/>
    <customWorkbookView name="jzurbrugg - Personal View" guid="{0FD896E9-DC1A-43D0-BC08-8D6597C751FE}" mergeInterval="0" personalView="1" maximized="1" windowWidth="1273" windowHeight="835" tabRatio="926" activeSheetId="1"/>
    <customWorkbookView name="TEST - Personal View" guid="{60462BE3-629F-41FD-A3BA-58237F26FC60}" mergeInterval="0" personalView="1" maximized="1" windowWidth="1273" windowHeight="783" tabRatio="926" activeSheetId="1"/>
    <customWorkbookView name="v853197 - Personal View" guid="{C500AE52-1DAE-4302-9A7C-E8F928C23773}" mergeInterval="0" personalView="1" maximized="1" windowWidth="1396" windowHeight="835" tabRatio="870" activeSheetId="1"/>
    <customWorkbookView name="mpgarcia - Personal View" guid="{0DD76207-1608-44DE-840F-A7D1D596FD61}" mergeInterval="0" personalView="1" maximized="1" windowWidth="1276" windowHeight="822" tabRatio="924" activeSheetId="1"/>
    <customWorkbookView name="jpzurbrugg - Personal View" guid="{B8321A16-DA65-49A6-B781-DEAD90F169AE}" mergeInterval="0" personalView="1" maximized="1" windowWidth="1265" windowHeight="428" tabRatio="926" activeSheetId="1"/>
    <customWorkbookView name="jalemany - Personal View" guid="{7429585F-9428-4273-A186-8278BEE70523}" mergeInterval="0" personalView="1" maximized="1" windowWidth="1276" windowHeight="837" tabRatio="926" activeSheetId="1"/>
    <customWorkbookView name="PRIAMO RAMIREZ - Personal View" guid="{A8BEC203-287C-4823-BBAF-595F4E8B460E}" mergeInterval="0" personalView="1" maximized="1" windowWidth="1440" windowHeight="674" tabRatio="864" activeSheetId="1"/>
    <customWorkbookView name="WENMY RANSES MATOS DILONE - Personal View" guid="{E444FDC4-36B7-43C6-80C4-95864CA88528}" mergeInterval="0" personalView="1" maximized="1" windowWidth="1020" windowHeight="523" tabRatio="864" activeSheetId="1"/>
  </customWorkbookViews>
</workbook>
</file>

<file path=xl/calcChain.xml><?xml version="1.0" encoding="utf-8"?>
<calcChain xmlns="http://schemas.openxmlformats.org/spreadsheetml/2006/main">
  <c r="A38" i="1" l="1"/>
  <c r="K16" i="1"/>
  <c r="K15" i="1"/>
  <c r="K14" i="1"/>
  <c r="K10" i="1"/>
  <c r="K9" i="1"/>
  <c r="K8" i="1"/>
  <c r="K7" i="1"/>
  <c r="K6" i="1"/>
  <c r="H18" i="5" l="1"/>
  <c r="P38" i="1" l="1"/>
  <c r="O38" i="1"/>
  <c r="K38" i="1"/>
  <c r="K13" i="1"/>
  <c r="K17" i="1" s="1"/>
  <c r="L6" i="1" l="1"/>
  <c r="L15" i="1"/>
  <c r="L14" i="1"/>
  <c r="L16" i="1"/>
  <c r="L9" i="1"/>
  <c r="L8" i="1"/>
  <c r="L7" i="1"/>
  <c r="L10" i="1"/>
  <c r="K18" i="1"/>
  <c r="L13" i="1"/>
  <c r="K11" i="1"/>
  <c r="L11" i="1" s="1"/>
  <c r="L38" i="1" l="1"/>
  <c r="H23" i="5"/>
  <c r="H22" i="5"/>
  <c r="C18" i="5"/>
  <c r="H20" i="5"/>
  <c r="H19" i="5"/>
  <c r="K41" i="1"/>
  <c r="N38" i="1"/>
  <c r="M38" i="1"/>
  <c r="Q38" i="1"/>
  <c r="H21" i="5" l="1"/>
  <c r="M41" i="1"/>
  <c r="L41" i="1"/>
  <c r="O41" i="1"/>
  <c r="Q41" i="1"/>
  <c r="N41" i="1"/>
  <c r="P41" i="1"/>
  <c r="L18" i="1"/>
  <c r="L17" i="1"/>
</calcChain>
</file>

<file path=xl/sharedStrings.xml><?xml version="1.0" encoding="utf-8"?>
<sst xmlns="http://schemas.openxmlformats.org/spreadsheetml/2006/main" count="157" uniqueCount="127">
  <si>
    <t>Total %</t>
  </si>
  <si>
    <t>Tester</t>
  </si>
  <si>
    <t>Total</t>
  </si>
  <si>
    <t>Setup               :</t>
  </si>
  <si>
    <t>Build                       :</t>
  </si>
  <si>
    <t>Usuario</t>
  </si>
  <si>
    <t>No iniciado</t>
  </si>
  <si>
    <t>En progreso</t>
  </si>
  <si>
    <t>Completo</t>
  </si>
  <si>
    <t>Intento total</t>
  </si>
  <si>
    <t>%</t>
  </si>
  <si>
    <t>Empresa:</t>
  </si>
  <si>
    <t>Lanzamiento:</t>
  </si>
  <si>
    <t>Banco Popular Dominicano</t>
  </si>
  <si>
    <t>A Determinar</t>
  </si>
  <si>
    <t>Comentarios</t>
  </si>
  <si>
    <t>Estatus</t>
  </si>
  <si>
    <t>Ejecutados</t>
  </si>
  <si>
    <t xml:space="preserve">Aprobado </t>
  </si>
  <si>
    <t>Fallidos</t>
  </si>
  <si>
    <t>Restantes</t>
  </si>
  <si>
    <t>Sin ejecutar</t>
  </si>
  <si>
    <t>Ultimo Build Probado</t>
  </si>
  <si>
    <t>Ultima Fecha Probado</t>
  </si>
  <si>
    <t>No elimine ni introduzca datos en este FILA</t>
  </si>
  <si>
    <t>%Aprobado</t>
  </si>
  <si>
    <t>%Fallido</t>
  </si>
  <si>
    <t>% Restantes</t>
  </si>
  <si>
    <t>%Sin Ejecutar</t>
  </si>
  <si>
    <t>% Ejecutados</t>
  </si>
  <si>
    <t>Total de Escenarios</t>
  </si>
  <si>
    <t>% Bloqueados</t>
  </si>
  <si>
    <t>Fecha de Vencimineto - Todos los resultados aprobados  - Ambiente SIT</t>
  </si>
  <si>
    <t>Fecha de Vencimineto - Todos los resultados aprobados - UAT</t>
  </si>
  <si>
    <t>&lt; Total de Escenarios</t>
  </si>
  <si>
    <t>`</t>
  </si>
  <si>
    <t>Nombre del Escenario :</t>
  </si>
  <si>
    <t>Descripcion     :</t>
  </si>
  <si>
    <t>Ejecutado por    :</t>
  </si>
  <si>
    <t>Precondicion :</t>
  </si>
  <si>
    <t>Post Condicion:</t>
  </si>
  <si>
    <t>Pasos</t>
  </si>
  <si>
    <t>Descripcion o Campo</t>
  </si>
  <si>
    <t>Condicion de Prueba</t>
  </si>
  <si>
    <t>Task Tracker</t>
  </si>
  <si>
    <t>Data</t>
  </si>
  <si>
    <t>Resultado Esperado</t>
  </si>
  <si>
    <t>Notas</t>
  </si>
  <si>
    <t>Retornar a Lista de Casos</t>
  </si>
  <si>
    <t>Ejecutados           :</t>
  </si>
  <si>
    <t>Aprobados            :</t>
  </si>
  <si>
    <t>Total de Test</t>
  </si>
  <si>
    <t>Fallidos                   :</t>
  </si>
  <si>
    <t>Bloqueados           :</t>
  </si>
  <si>
    <t>Sin ejecutar           :</t>
  </si>
  <si>
    <t>Restante                :</t>
  </si>
  <si>
    <t>Ejecutado</t>
  </si>
  <si>
    <t>Fallido</t>
  </si>
  <si>
    <t>Estatus de Escenario</t>
  </si>
  <si>
    <t>PROYECTO</t>
  </si>
  <si>
    <t>Prioridad</t>
  </si>
  <si>
    <t>Matriz de Prueba</t>
  </si>
  <si>
    <t>Tipo de Prueba</t>
  </si>
  <si>
    <t>Modulo</t>
  </si>
  <si>
    <t>Funcional</t>
  </si>
  <si>
    <t>Alta</t>
  </si>
  <si>
    <t>Media</t>
  </si>
  <si>
    <t>Baja</t>
  </si>
  <si>
    <t>Modulos</t>
  </si>
  <si>
    <t>Tipos de 
Pruebas</t>
  </si>
  <si>
    <t>Status</t>
  </si>
  <si>
    <t>Dia Creado            :</t>
  </si>
  <si>
    <t>Diseñador              :</t>
  </si>
  <si>
    <t>Dia Ejecutado       :</t>
  </si>
  <si>
    <t>Prioridad             :</t>
  </si>
  <si>
    <t>Tipo de Prueba   :</t>
  </si>
  <si>
    <t>Casos de Prueba:  Objetivos / Descripcion</t>
  </si>
  <si>
    <t>Retornar a Matriz de Pruebas</t>
  </si>
  <si>
    <t>Tipo de Documento</t>
  </si>
  <si>
    <t>Matriz de Data</t>
  </si>
  <si>
    <t>Proyecto / Rq:</t>
  </si>
  <si>
    <t>Caso de Prueba</t>
  </si>
  <si>
    <t>Observación</t>
  </si>
  <si>
    <t>Priamo Ramirez</t>
  </si>
  <si>
    <t>Bloqueados</t>
  </si>
  <si>
    <t xml:space="preserve"> </t>
  </si>
  <si>
    <t>Numero de Escenario:</t>
  </si>
  <si>
    <t>Fecha de vencimiento - Escenarios/ Plan de Prueba / Scripts&lt;MM/DD/YYYY&gt;</t>
  </si>
  <si>
    <t>SIN EJECUTAR</t>
  </si>
  <si>
    <t>Reporte de Defectos</t>
  </si>
  <si>
    <t>Comentario</t>
  </si>
  <si>
    <t>Codigo</t>
  </si>
  <si>
    <t>Titulo de Defecto</t>
  </si>
  <si>
    <t>Caso de Uso</t>
  </si>
  <si>
    <t>Fecha Creacion</t>
  </si>
  <si>
    <t>Fecha
Solucion</t>
  </si>
  <si>
    <t>Creador</t>
  </si>
  <si>
    <t>Aplicacion</t>
  </si>
  <si>
    <t>Asignado</t>
  </si>
  <si>
    <t>Ambiente</t>
  </si>
  <si>
    <t>GUI</t>
  </si>
  <si>
    <t>BND</t>
  </si>
  <si>
    <t>Casos de Uso</t>
  </si>
  <si>
    <t>Precondiciones</t>
  </si>
  <si>
    <t>Poscondiciones</t>
  </si>
  <si>
    <t>Supuestos</t>
  </si>
  <si>
    <t>Flujo Principal</t>
  </si>
  <si>
    <t>Flujo Alternativo</t>
  </si>
  <si>
    <t>Validaciones</t>
  </si>
  <si>
    <t>Puntos de Extension</t>
  </si>
  <si>
    <t>Elementos Relaciones</t>
  </si>
  <si>
    <t>S</t>
  </si>
  <si>
    <t>N</t>
  </si>
  <si>
    <t>N/A</t>
  </si>
  <si>
    <t>SI</t>
  </si>
  <si>
    <t>NO</t>
  </si>
  <si>
    <t>No Aplica</t>
  </si>
  <si>
    <t>Checklist Caso de Uso</t>
  </si>
  <si>
    <t>Modulo                   :</t>
  </si>
  <si>
    <t>Escenario-01</t>
  </si>
  <si>
    <t>Tipo de Error</t>
  </si>
  <si>
    <t>Comentario Líder Desarrollo</t>
  </si>
  <si>
    <t>Estado</t>
  </si>
  <si>
    <t>RECHAZO DOCUMENTACION SEGURIDAD</t>
  </si>
  <si>
    <t>AJUSTAR DOCUMENTACION</t>
  </si>
  <si>
    <t>ERROR GUI</t>
  </si>
  <si>
    <t>ERROR VALIDACION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</si>
</sst>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\ &quot;pta&quot;_);_(* \(#,##0\ &quot;pta&quot;\);_(* &quot;-&quot;??\ &quot;pta&quot;_);_(@_)"/>
    <numFmt numFmtId="165" formatCode="0.000_)"/>
    <numFmt numFmtId="166" formatCode="0.00_)"/>
    <numFmt numFmtId="167" formatCode="dd/mm/yy"/>
    <numFmt numFmtId="168" formatCode="_(* #,##0&quot; pta&quot;_);_(* \(#,##0&quot; pta)&quot;;_(* \-??&quot; pta&quot;_);_(@_)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ms Rmn"/>
    </font>
    <font>
      <b/>
      <i/>
      <sz val="16"/>
      <name val="Helv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color indexed="10"/>
      <name val="Arial"/>
      <family val="2"/>
    </font>
    <font>
      <sz val="11"/>
      <color indexed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9"/>
      <name val="Arial"/>
      <family val="2"/>
    </font>
    <font>
      <sz val="11"/>
      <color indexed="12"/>
      <name val="Verdana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b/>
      <sz val="11"/>
      <color theme="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  <charset val="1"/>
    </font>
    <font>
      <sz val="11"/>
      <name val="Times New Roman"/>
      <family val="1"/>
      <charset val="1"/>
    </font>
    <font>
      <b/>
      <i/>
      <sz val="16"/>
      <name val="Arial"/>
      <family val="2"/>
      <charset val="1"/>
    </font>
    <font>
      <sz val="11"/>
      <color indexed="12"/>
      <name val="Arial"/>
      <family val="2"/>
      <charset val="1"/>
    </font>
    <font>
      <sz val="10"/>
      <name val="Mangal"/>
      <family val="2"/>
    </font>
    <font>
      <u/>
      <sz val="10"/>
      <color indexed="12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3" tint="0.5999938962981048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2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6" fontId="4" fillId="0" borderId="0"/>
    <xf numFmtId="0" fontId="2" fillId="0" borderId="0"/>
    <xf numFmtId="0" fontId="9" fillId="0" borderId="1"/>
    <xf numFmtId="164" fontId="2" fillId="0" borderId="0" applyFont="0" applyFill="0" applyBorder="0" applyAlignment="0" applyProtection="0"/>
    <xf numFmtId="0" fontId="18" fillId="21" borderId="0" applyNumberFormat="0" applyBorder="0" applyAlignment="0" applyProtection="0"/>
    <xf numFmtId="0" fontId="22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28" fillId="0" borderId="0"/>
    <xf numFmtId="165" fontId="29" fillId="0" borderId="0"/>
    <xf numFmtId="165" fontId="29" fillId="0" borderId="0"/>
    <xf numFmtId="165" fontId="29" fillId="0" borderId="0"/>
    <xf numFmtId="165" fontId="29" fillId="0" borderId="0"/>
    <xf numFmtId="165" fontId="29" fillId="0" borderId="0"/>
    <xf numFmtId="165" fontId="29" fillId="0" borderId="0"/>
    <xf numFmtId="165" fontId="29" fillId="0" borderId="0"/>
    <xf numFmtId="165" fontId="29" fillId="0" borderId="0"/>
    <xf numFmtId="0" fontId="33" fillId="0" borderId="0" applyNumberFormat="0" applyFill="0" applyBorder="0" applyAlignment="0" applyProtection="0"/>
    <xf numFmtId="166" fontId="30" fillId="0" borderId="0"/>
    <xf numFmtId="0" fontId="28" fillId="0" borderId="0"/>
    <xf numFmtId="0" fontId="31" fillId="0" borderId="68"/>
    <xf numFmtId="168" fontId="32" fillId="0" borderId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66">
    <xf numFmtId="0" fontId="0" fillId="0" borderId="0" xfId="0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 applyAlignment="1">
      <alignment wrapText="1"/>
    </xf>
    <xf numFmtId="0" fontId="0" fillId="0" borderId="11" xfId="0" applyFill="1" applyBorder="1"/>
    <xf numFmtId="0" fontId="0" fillId="0" borderId="11" xfId="0" applyBorder="1" applyAlignment="1">
      <alignment wrapText="1"/>
    </xf>
    <xf numFmtId="0" fontId="0" fillId="0" borderId="13" xfId="0" applyBorder="1"/>
    <xf numFmtId="0" fontId="0" fillId="0" borderId="0" xfId="0" applyBorder="1"/>
    <xf numFmtId="0" fontId="8" fillId="0" borderId="0" xfId="0" applyFont="1" applyFill="1"/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8" fillId="0" borderId="11" xfId="0" applyFont="1" applyFill="1" applyBorder="1"/>
    <xf numFmtId="0" fontId="0" fillId="0" borderId="11" xfId="0" applyFont="1" applyFill="1" applyBorder="1"/>
    <xf numFmtId="0" fontId="11" fillId="2" borderId="1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0" fillId="0" borderId="11" xfId="0" applyFont="1" applyBorder="1"/>
    <xf numFmtId="0" fontId="10" fillId="0" borderId="13" xfId="0" applyFont="1" applyBorder="1"/>
    <xf numFmtId="0" fontId="10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wrapText="1"/>
    </xf>
    <xf numFmtId="0" fontId="10" fillId="0" borderId="11" xfId="0" applyFont="1" applyFill="1" applyBorder="1"/>
    <xf numFmtId="0" fontId="10" fillId="0" borderId="13" xfId="0" applyFont="1" applyFill="1" applyBorder="1"/>
    <xf numFmtId="0" fontId="10" fillId="0" borderId="15" xfId="0" applyFont="1" applyFill="1" applyBorder="1"/>
    <xf numFmtId="0" fontId="10" fillId="0" borderId="21" xfId="0" applyFont="1" applyFill="1" applyBorder="1"/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/>
    <xf numFmtId="14" fontId="10" fillId="0" borderId="1" xfId="0" applyNumberFormat="1" applyFont="1" applyFill="1" applyBorder="1" applyAlignment="1">
      <alignment wrapText="1"/>
    </xf>
    <xf numFmtId="0" fontId="10" fillId="0" borderId="1" xfId="0" applyFont="1" applyBorder="1" applyAlignment="1">
      <alignment horizontal="right"/>
    </xf>
    <xf numFmtId="0" fontId="13" fillId="0" borderId="1" xfId="0" applyFont="1" applyBorder="1" applyAlignment="1">
      <alignment wrapText="1"/>
    </xf>
    <xf numFmtId="0" fontId="10" fillId="0" borderId="1" xfId="0" applyFont="1" applyBorder="1"/>
    <xf numFmtId="0" fontId="10" fillId="0" borderId="12" xfId="0" applyFont="1" applyFill="1" applyBorder="1"/>
    <xf numFmtId="0" fontId="10" fillId="0" borderId="12" xfId="0" applyFont="1" applyFill="1" applyBorder="1" applyAlignment="1">
      <alignment wrapText="1"/>
    </xf>
    <xf numFmtId="0" fontId="10" fillId="0" borderId="12" xfId="0" applyFont="1" applyBorder="1"/>
    <xf numFmtId="0" fontId="11" fillId="6" borderId="20" xfId="0" applyFont="1" applyFill="1" applyBorder="1"/>
    <xf numFmtId="10" fontId="10" fillId="0" borderId="1" xfId="0" applyNumberFormat="1" applyFont="1" applyBorder="1"/>
    <xf numFmtId="0" fontId="10" fillId="4" borderId="1" xfId="0" applyFont="1" applyFill="1" applyBorder="1"/>
    <xf numFmtId="0" fontId="16" fillId="0" borderId="1" xfId="0" applyFont="1" applyBorder="1" applyAlignment="1">
      <alignment wrapText="1"/>
    </xf>
    <xf numFmtId="0" fontId="5" fillId="0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top" wrapText="1"/>
    </xf>
    <xf numFmtId="0" fontId="9" fillId="0" borderId="1" xfId="12" applyAlignment="1">
      <alignment horizontal="center"/>
    </xf>
    <xf numFmtId="0" fontId="5" fillId="0" borderId="0" xfId="0" applyFont="1"/>
    <xf numFmtId="0" fontId="5" fillId="7" borderId="23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5" fillId="7" borderId="24" xfId="0" applyFont="1" applyFill="1" applyBorder="1" applyAlignment="1">
      <alignment vertical="top" wrapText="1"/>
    </xf>
    <xf numFmtId="0" fontId="5" fillId="7" borderId="1" xfId="0" applyFont="1" applyFill="1" applyBorder="1" applyAlignment="1">
      <alignment wrapText="1"/>
    </xf>
    <xf numFmtId="0" fontId="5" fillId="7" borderId="2" xfId="0" applyFont="1" applyFill="1" applyBorder="1" applyAlignment="1">
      <alignment vertical="top" wrapText="1"/>
    </xf>
    <xf numFmtId="0" fontId="5" fillId="7" borderId="1" xfId="0" applyFont="1" applyFill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wrapText="1"/>
    </xf>
    <xf numFmtId="0" fontId="10" fillId="0" borderId="0" xfId="0" applyFont="1" applyBorder="1" applyAlignment="1">
      <alignment horizontal="center" vertical="center"/>
    </xf>
    <xf numFmtId="0" fontId="11" fillId="13" borderId="0" xfId="0" applyFont="1" applyFill="1" applyBorder="1" applyAlignment="1">
      <alignment horizontal="center" vertical="center" wrapText="1"/>
    </xf>
    <xf numFmtId="0" fontId="0" fillId="13" borderId="0" xfId="0" applyFill="1" applyBorder="1"/>
    <xf numFmtId="0" fontId="10" fillId="13" borderId="0" xfId="0" applyFont="1" applyFill="1" applyBorder="1" applyAlignment="1">
      <alignment horizontal="center" vertical="center"/>
    </xf>
    <xf numFmtId="0" fontId="0" fillId="13" borderId="0" xfId="0" applyFill="1"/>
    <xf numFmtId="0" fontId="10" fillId="13" borderId="17" xfId="0" applyFont="1" applyFill="1" applyBorder="1" applyAlignment="1">
      <alignment vertical="center" wrapText="1"/>
    </xf>
    <xf numFmtId="0" fontId="10" fillId="13" borderId="10" xfId="0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49" fontId="10" fillId="13" borderId="19" xfId="0" applyNumberFormat="1" applyFont="1" applyFill="1" applyBorder="1" applyAlignment="1">
      <alignment horizontal="center" vertical="center" wrapText="1"/>
    </xf>
    <xf numFmtId="0" fontId="10" fillId="13" borderId="11" xfId="0" applyFont="1" applyFill="1" applyBorder="1" applyAlignment="1">
      <alignment horizontal="center" vertical="center"/>
    </xf>
    <xf numFmtId="0" fontId="10" fillId="13" borderId="0" xfId="0" applyFont="1" applyFill="1" applyBorder="1" applyAlignment="1">
      <alignment horizontal="center" vertical="center" wrapText="1"/>
    </xf>
    <xf numFmtId="49" fontId="10" fillId="13" borderId="0" xfId="0" applyNumberFormat="1" applyFont="1" applyFill="1" applyBorder="1" applyAlignment="1">
      <alignment horizontal="center" vertical="center" wrapText="1"/>
    </xf>
    <xf numFmtId="0" fontId="10" fillId="13" borderId="0" xfId="0" applyFont="1" applyFill="1" applyBorder="1"/>
    <xf numFmtId="0" fontId="0" fillId="13" borderId="0" xfId="0" applyFill="1" applyBorder="1" applyAlignment="1">
      <alignment wrapText="1"/>
    </xf>
    <xf numFmtId="14" fontId="12" fillId="13" borderId="0" xfId="0" applyNumberFormat="1" applyFont="1" applyFill="1" applyBorder="1"/>
    <xf numFmtId="0" fontId="0" fillId="13" borderId="0" xfId="0" applyFill="1" applyAlignment="1">
      <alignment wrapText="1"/>
    </xf>
    <xf numFmtId="0" fontId="10" fillId="13" borderId="11" xfId="0" applyFont="1" applyFill="1" applyBorder="1"/>
    <xf numFmtId="0" fontId="0" fillId="13" borderId="11" xfId="0" applyFill="1" applyBorder="1"/>
    <xf numFmtId="0" fontId="10" fillId="13" borderId="18" xfId="0" applyFont="1" applyFill="1" applyBorder="1"/>
    <xf numFmtId="0" fontId="0" fillId="13" borderId="12" xfId="0" applyFill="1" applyBorder="1"/>
    <xf numFmtId="0" fontId="0" fillId="13" borderId="18" xfId="0" applyFill="1" applyBorder="1"/>
    <xf numFmtId="0" fontId="8" fillId="13" borderId="0" xfId="0" applyFont="1" applyFill="1"/>
    <xf numFmtId="0" fontId="10" fillId="13" borderId="12" xfId="0" applyFont="1" applyFill="1" applyBorder="1" applyAlignment="1">
      <alignment horizontal="center" vertical="center"/>
    </xf>
    <xf numFmtId="0" fontId="10" fillId="13" borderId="10" xfId="0" applyFont="1" applyFill="1" applyBorder="1"/>
    <xf numFmtId="0" fontId="10" fillId="13" borderId="15" xfId="0" applyFont="1" applyFill="1" applyBorder="1"/>
    <xf numFmtId="0" fontId="11" fillId="13" borderId="0" xfId="0" applyFont="1" applyFill="1" applyBorder="1" applyAlignment="1">
      <alignment horizontal="center" vertical="center"/>
    </xf>
    <xf numFmtId="10" fontId="10" fillId="13" borderId="0" xfId="0" applyNumberFormat="1" applyFont="1" applyFill="1" applyBorder="1" applyAlignment="1">
      <alignment horizontal="center" vertical="center"/>
    </xf>
    <xf numFmtId="0" fontId="10" fillId="13" borderId="0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Border="1"/>
    <xf numFmtId="0" fontId="10" fillId="0" borderId="1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11" fillId="0" borderId="0" xfId="0" applyFont="1"/>
    <xf numFmtId="10" fontId="10" fillId="0" borderId="0" xfId="0" applyNumberFormat="1" applyFont="1" applyBorder="1" applyAlignment="1">
      <alignment horizontal="center" vertical="center"/>
    </xf>
    <xf numFmtId="0" fontId="0" fillId="13" borderId="1" xfId="0" applyFill="1" applyBorder="1"/>
    <xf numFmtId="0" fontId="19" fillId="13" borderId="0" xfId="14" applyFont="1" applyFill="1" applyBorder="1" applyAlignment="1" applyProtection="1">
      <alignment vertical="center"/>
    </xf>
    <xf numFmtId="49" fontId="0" fillId="13" borderId="1" xfId="0" applyNumberFormat="1" applyFill="1" applyBorder="1"/>
    <xf numFmtId="49" fontId="2" fillId="13" borderId="1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167" fontId="2" fillId="13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1" fillId="13" borderId="31" xfId="0" applyFont="1" applyFill="1" applyBorder="1" applyAlignment="1">
      <alignment horizontal="center" vertical="top"/>
    </xf>
    <xf numFmtId="0" fontId="11" fillId="2" borderId="32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 wrapText="1"/>
    </xf>
    <xf numFmtId="0" fontId="1" fillId="0" borderId="0" xfId="17"/>
    <xf numFmtId="0" fontId="2" fillId="0" borderId="0" xfId="18"/>
    <xf numFmtId="0" fontId="1" fillId="0" borderId="39" xfId="17" applyBorder="1"/>
    <xf numFmtId="0" fontId="5" fillId="7" borderId="26" xfId="0" applyFont="1" applyFill="1" applyBorder="1" applyAlignment="1">
      <alignment vertical="top" wrapText="1"/>
    </xf>
    <xf numFmtId="0" fontId="5" fillId="7" borderId="25" xfId="0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5" fillId="23" borderId="33" xfId="15" applyFont="1" applyBorder="1"/>
    <xf numFmtId="0" fontId="25" fillId="23" borderId="34" xfId="15" applyFont="1" applyBorder="1"/>
    <xf numFmtId="0" fontId="26" fillId="24" borderId="35" xfId="16" applyFont="1" applyBorder="1"/>
    <xf numFmtId="0" fontId="26" fillId="24" borderId="36" xfId="16" applyFont="1" applyBorder="1"/>
    <xf numFmtId="0" fontId="24" fillId="0" borderId="37" xfId="20" applyFont="1" applyBorder="1"/>
    <xf numFmtId="0" fontId="24" fillId="0" borderId="38" xfId="20" applyFont="1" applyBorder="1"/>
    <xf numFmtId="0" fontId="6" fillId="7" borderId="40" xfId="0" applyFont="1" applyFill="1" applyBorder="1" applyAlignment="1">
      <alignment vertical="top" wrapText="1"/>
    </xf>
    <xf numFmtId="0" fontId="0" fillId="0" borderId="42" xfId="0" applyBorder="1"/>
    <xf numFmtId="0" fontId="6" fillId="2" borderId="43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5" borderId="44" xfId="0" applyFont="1" applyFill="1" applyBorder="1" applyAlignment="1">
      <alignment horizontal="center" vertical="center" wrapText="1"/>
    </xf>
    <xf numFmtId="0" fontId="6" fillId="6" borderId="45" xfId="0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center" vertical="center" wrapText="1"/>
    </xf>
    <xf numFmtId="0" fontId="5" fillId="12" borderId="46" xfId="0" applyFont="1" applyFill="1" applyBorder="1" applyAlignment="1">
      <alignment vertical="top" wrapText="1"/>
    </xf>
    <xf numFmtId="0" fontId="5" fillId="12" borderId="47" xfId="0" applyFont="1" applyFill="1" applyBorder="1" applyAlignment="1">
      <alignment vertical="top" wrapText="1"/>
    </xf>
    <xf numFmtId="0" fontId="6" fillId="4" borderId="8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top" wrapText="1"/>
    </xf>
    <xf numFmtId="0" fontId="11" fillId="15" borderId="49" xfId="0" applyFont="1" applyFill="1" applyBorder="1" applyAlignment="1">
      <alignment horizontal="center" vertical="center" wrapText="1"/>
    </xf>
    <xf numFmtId="0" fontId="11" fillId="16" borderId="50" xfId="0" applyFont="1" applyFill="1" applyBorder="1" applyAlignment="1">
      <alignment horizontal="center" vertical="center" wrapText="1"/>
    </xf>
    <xf numFmtId="0" fontId="11" fillId="17" borderId="51" xfId="0" applyFont="1" applyFill="1" applyBorder="1" applyAlignment="1">
      <alignment horizontal="center" vertical="center" wrapText="1"/>
    </xf>
    <xf numFmtId="0" fontId="11" fillId="20" borderId="49" xfId="0" applyFont="1" applyFill="1" applyBorder="1" applyAlignment="1">
      <alignment horizontal="center" vertical="center" wrapText="1"/>
    </xf>
    <xf numFmtId="0" fontId="11" fillId="19" borderId="50" xfId="0" applyFont="1" applyFill="1" applyBorder="1" applyAlignment="1">
      <alignment horizontal="center" vertical="center" wrapText="1"/>
    </xf>
    <xf numFmtId="0" fontId="17" fillId="18" borderId="51" xfId="0" applyFont="1" applyFill="1" applyBorder="1" applyAlignment="1">
      <alignment horizontal="center" vertical="center" wrapText="1"/>
    </xf>
    <xf numFmtId="0" fontId="21" fillId="22" borderId="0" xfId="0" applyFont="1" applyFill="1" applyBorder="1" applyAlignment="1">
      <alignment horizontal="center" vertical="center" wrapText="1"/>
    </xf>
    <xf numFmtId="0" fontId="11" fillId="8" borderId="49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9" borderId="50" xfId="0" applyFont="1" applyFill="1" applyBorder="1" applyAlignment="1">
      <alignment horizontal="center" vertical="center"/>
    </xf>
    <xf numFmtId="0" fontId="11" fillId="10" borderId="51" xfId="0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0" fontId="11" fillId="2" borderId="51" xfId="0" applyFont="1" applyFill="1" applyBorder="1" applyAlignment="1">
      <alignment horizontal="center" vertical="center"/>
    </xf>
    <xf numFmtId="0" fontId="10" fillId="13" borderId="33" xfId="0" applyFont="1" applyFill="1" applyBorder="1" applyAlignment="1">
      <alignment horizontal="center" vertical="center" wrapText="1"/>
    </xf>
    <xf numFmtId="10" fontId="10" fillId="0" borderId="34" xfId="0" applyNumberFormat="1" applyFont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 wrapText="1"/>
    </xf>
    <xf numFmtId="10" fontId="10" fillId="0" borderId="36" xfId="0" applyNumberFormat="1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0" fontId="10" fillId="2" borderId="36" xfId="0" applyNumberFormat="1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10" fontId="10" fillId="2" borderId="38" xfId="0" applyNumberFormat="1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left" vertical="top"/>
    </xf>
    <xf numFmtId="0" fontId="5" fillId="0" borderId="55" xfId="0" applyFont="1" applyFill="1" applyBorder="1" applyAlignment="1">
      <alignment wrapText="1"/>
    </xf>
    <xf numFmtId="0" fontId="6" fillId="2" borderId="57" xfId="0" applyFont="1" applyFill="1" applyBorder="1" applyAlignment="1">
      <alignment horizontal="left" vertical="top"/>
    </xf>
    <xf numFmtId="0" fontId="18" fillId="21" borderId="27" xfId="14" applyBorder="1" applyAlignment="1" applyProtection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wrapText="1"/>
    </xf>
    <xf numFmtId="0" fontId="11" fillId="2" borderId="29" xfId="0" applyFont="1" applyFill="1" applyBorder="1" applyAlignment="1">
      <alignment wrapText="1"/>
    </xf>
    <xf numFmtId="0" fontId="11" fillId="2" borderId="30" xfId="0" applyFont="1" applyFill="1" applyBorder="1" applyAlignment="1">
      <alignment wrapText="1"/>
    </xf>
    <xf numFmtId="0" fontId="11" fillId="13" borderId="27" xfId="0" applyFont="1" applyFill="1" applyBorder="1" applyAlignment="1">
      <alignment horizontal="center" vertical="center" wrapText="1"/>
    </xf>
    <xf numFmtId="0" fontId="11" fillId="13" borderId="40" xfId="0" applyFont="1" applyFill="1" applyBorder="1" applyAlignment="1">
      <alignment horizontal="center" vertical="center" wrapText="1"/>
    </xf>
    <xf numFmtId="0" fontId="0" fillId="13" borderId="27" xfId="0" applyFill="1" applyBorder="1"/>
    <xf numFmtId="0" fontId="11" fillId="2" borderId="67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textRotation="90" wrapText="1"/>
    </xf>
    <xf numFmtId="0" fontId="11" fillId="4" borderId="2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vertical="center" wrapText="1"/>
    </xf>
    <xf numFmtId="0" fontId="12" fillId="14" borderId="20" xfId="0" applyFont="1" applyFill="1" applyBorder="1"/>
    <xf numFmtId="0" fontId="13" fillId="2" borderId="20" xfId="0" applyFont="1" applyFill="1" applyBorder="1" applyAlignment="1">
      <alignment wrapText="1"/>
    </xf>
    <xf numFmtId="0" fontId="9" fillId="0" borderId="2" xfId="12" applyBorder="1" applyAlignment="1">
      <alignment horizontal="center"/>
    </xf>
    <xf numFmtId="0" fontId="13" fillId="0" borderId="2" xfId="0" applyFont="1" applyFill="1" applyBorder="1" applyAlignment="1">
      <alignment horizontal="center" vertical="center" wrapText="1"/>
    </xf>
    <xf numFmtId="0" fontId="15" fillId="0" borderId="2" xfId="0" applyFont="1" applyBorder="1"/>
    <xf numFmtId="0" fontId="13" fillId="0" borderId="2" xfId="0" applyFont="1" applyBorder="1" applyAlignment="1">
      <alignment wrapText="1"/>
    </xf>
    <xf numFmtId="0" fontId="12" fillId="0" borderId="2" xfId="0" applyFont="1" applyFill="1" applyBorder="1"/>
    <xf numFmtId="14" fontId="10" fillId="0" borderId="2" xfId="0" applyNumberFormat="1" applyFont="1" applyFill="1" applyBorder="1" applyAlignment="1">
      <alignment wrapText="1"/>
    </xf>
    <xf numFmtId="0" fontId="10" fillId="0" borderId="2" xfId="0" applyFont="1" applyBorder="1" applyAlignment="1">
      <alignment horizontal="right"/>
    </xf>
    <xf numFmtId="0" fontId="11" fillId="0" borderId="2" xfId="0" applyFont="1" applyBorder="1" applyAlignment="1">
      <alignment horizontal="center" vertical="center"/>
    </xf>
    <xf numFmtId="0" fontId="8" fillId="0" borderId="10" xfId="0" applyFont="1" applyFill="1" applyBorder="1"/>
    <xf numFmtId="0" fontId="10" fillId="0" borderId="4" xfId="0" applyFont="1" applyBorder="1"/>
    <xf numFmtId="0" fontId="11" fillId="0" borderId="4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1" fillId="0" borderId="4" xfId="0" applyFont="1" applyBorder="1"/>
    <xf numFmtId="0" fontId="10" fillId="6" borderId="4" xfId="0" applyFont="1" applyFill="1" applyBorder="1"/>
    <xf numFmtId="0" fontId="10" fillId="0" borderId="1" xfId="0" quotePrefix="1" applyFont="1" applyBorder="1"/>
    <xf numFmtId="0" fontId="10" fillId="11" borderId="69" xfId="0" applyFont="1" applyFill="1" applyBorder="1" applyAlignment="1">
      <alignment horizontal="center" wrapText="1"/>
    </xf>
    <xf numFmtId="0" fontId="10" fillId="11" borderId="70" xfId="0" applyFont="1" applyFill="1" applyBorder="1" applyAlignment="1">
      <alignment horizontal="center" wrapText="1"/>
    </xf>
    <xf numFmtId="0" fontId="10" fillId="11" borderId="32" xfId="0" applyFont="1" applyFill="1" applyBorder="1" applyAlignment="1">
      <alignment horizontal="center" wrapText="1"/>
    </xf>
    <xf numFmtId="0" fontId="10" fillId="11" borderId="69" xfId="0" applyFont="1" applyFill="1" applyBorder="1" applyAlignment="1">
      <alignment horizontal="center"/>
    </xf>
    <xf numFmtId="0" fontId="10" fillId="11" borderId="70" xfId="0" applyFont="1" applyFill="1" applyBorder="1" applyAlignment="1">
      <alignment horizontal="center"/>
    </xf>
    <xf numFmtId="0" fontId="10" fillId="11" borderId="32" xfId="0" applyFont="1" applyFill="1" applyBorder="1" applyAlignment="1">
      <alignment horizontal="center"/>
    </xf>
    <xf numFmtId="0" fontId="21" fillId="22" borderId="50" xfId="0" applyFont="1" applyFill="1" applyBorder="1" applyAlignment="1">
      <alignment horizontal="center" vertical="center" wrapText="1"/>
    </xf>
    <xf numFmtId="0" fontId="21" fillId="22" borderId="52" xfId="0" applyFont="1" applyFill="1" applyBorder="1" applyAlignment="1">
      <alignment horizontal="center" vertical="center" wrapText="1"/>
    </xf>
    <xf numFmtId="0" fontId="11" fillId="13" borderId="31" xfId="0" applyFont="1" applyFill="1" applyBorder="1" applyAlignment="1">
      <alignment horizontal="center" vertical="center" wrapText="1"/>
    </xf>
    <xf numFmtId="0" fontId="11" fillId="13" borderId="53" xfId="0" applyFont="1" applyFill="1" applyBorder="1" applyAlignment="1">
      <alignment horizontal="center" vertical="center" wrapText="1"/>
    </xf>
    <xf numFmtId="0" fontId="11" fillId="13" borderId="54" xfId="0" applyFont="1" applyFill="1" applyBorder="1" applyAlignment="1">
      <alignment horizontal="center" vertical="center" wrapText="1"/>
    </xf>
    <xf numFmtId="0" fontId="11" fillId="13" borderId="31" xfId="0" applyFont="1" applyFill="1" applyBorder="1" applyAlignment="1">
      <alignment horizontal="center" vertical="center"/>
    </xf>
    <xf numFmtId="0" fontId="11" fillId="13" borderId="53" xfId="0" applyFont="1" applyFill="1" applyBorder="1" applyAlignment="1">
      <alignment horizontal="center" vertical="center"/>
    </xf>
    <xf numFmtId="0" fontId="11" fillId="13" borderId="54" xfId="0" applyFont="1" applyFill="1" applyBorder="1" applyAlignment="1">
      <alignment horizontal="center" vertical="center"/>
    </xf>
    <xf numFmtId="0" fontId="19" fillId="21" borderId="0" xfId="14" applyFont="1" applyBorder="1" applyAlignment="1" applyProtection="1">
      <alignment horizontal="center" vertical="center"/>
    </xf>
    <xf numFmtId="0" fontId="7" fillId="0" borderId="3" xfId="0" applyFont="1" applyFill="1" applyBorder="1" applyAlignment="1">
      <alignment horizontal="left" vertical="top" wrapText="1"/>
    </xf>
    <xf numFmtId="0" fontId="5" fillId="0" borderId="23" xfId="0" applyFont="1" applyFill="1" applyBorder="1" applyAlignment="1">
      <alignment horizontal="left" vertical="top" wrapText="1"/>
    </xf>
    <xf numFmtId="0" fontId="5" fillId="0" borderId="5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22" xfId="0" applyFont="1" applyFill="1" applyBorder="1" applyAlignment="1">
      <alignment horizontal="left" vertical="top" wrapText="1"/>
    </xf>
    <xf numFmtId="0" fontId="5" fillId="0" borderId="59" xfId="0" applyFont="1" applyFill="1" applyBorder="1" applyAlignment="1">
      <alignment horizontal="left" vertical="top" wrapText="1"/>
    </xf>
    <xf numFmtId="0" fontId="5" fillId="0" borderId="41" xfId="0" applyFont="1" applyFill="1" applyBorder="1" applyAlignment="1">
      <alignment horizontal="left" vertical="top" wrapText="1"/>
    </xf>
    <xf numFmtId="0" fontId="5" fillId="0" borderId="42" xfId="0" applyFont="1" applyFill="1" applyBorder="1" applyAlignment="1">
      <alignment horizontal="left" vertical="top" wrapText="1"/>
    </xf>
    <xf numFmtId="0" fontId="5" fillId="0" borderId="40" xfId="0" applyFont="1" applyFill="1" applyBorder="1" applyAlignment="1">
      <alignment horizontal="left" vertical="top" wrapText="1"/>
    </xf>
    <xf numFmtId="0" fontId="6" fillId="2" borderId="55" xfId="0" applyFont="1" applyFill="1" applyBorder="1" applyAlignment="1">
      <alignment horizontal="left" vertical="top"/>
    </xf>
    <xf numFmtId="0" fontId="6" fillId="2" borderId="56" xfId="0" applyFont="1" applyFill="1" applyBorder="1" applyAlignment="1">
      <alignment horizontal="left" vertical="top"/>
    </xf>
    <xf numFmtId="0" fontId="5" fillId="0" borderId="55" xfId="0" applyFont="1" applyFill="1" applyBorder="1" applyAlignment="1">
      <alignment horizontal="center" wrapText="1"/>
    </xf>
    <xf numFmtId="0" fontId="5" fillId="0" borderId="61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left" vertical="top"/>
    </xf>
    <xf numFmtId="0" fontId="5" fillId="2" borderId="23" xfId="0" applyFont="1" applyFill="1" applyBorder="1" applyAlignment="1">
      <alignment horizontal="left" vertical="top"/>
    </xf>
    <xf numFmtId="0" fontId="5" fillId="13" borderId="3" xfId="0" applyFont="1" applyFill="1" applyBorder="1" applyAlignment="1">
      <alignment horizontal="center" vertical="top" wrapText="1"/>
    </xf>
    <xf numFmtId="0" fontId="5" fillId="13" borderId="23" xfId="0" applyFont="1" applyFill="1" applyBorder="1" applyAlignment="1">
      <alignment horizontal="center" vertical="top" wrapText="1"/>
    </xf>
    <xf numFmtId="0" fontId="5" fillId="13" borderId="52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23" xfId="0" applyFont="1" applyFill="1" applyBorder="1" applyAlignment="1">
      <alignment horizontal="center" vertical="top" wrapText="1"/>
    </xf>
    <xf numFmtId="0" fontId="5" fillId="0" borderId="52" xfId="0" applyFont="1" applyFill="1" applyBorder="1" applyAlignment="1">
      <alignment horizontal="center" vertical="top" wrapText="1"/>
    </xf>
    <xf numFmtId="14" fontId="5" fillId="0" borderId="3" xfId="0" applyNumberFormat="1" applyFont="1" applyFill="1" applyBorder="1" applyAlignment="1">
      <alignment horizontal="center" vertical="top" wrapText="1"/>
    </xf>
    <xf numFmtId="14" fontId="5" fillId="0" borderId="23" xfId="0" applyNumberFormat="1" applyFont="1" applyFill="1" applyBorder="1" applyAlignment="1">
      <alignment horizontal="center" vertical="top" wrapText="1"/>
    </xf>
    <xf numFmtId="14" fontId="5" fillId="0" borderId="58" xfId="0" applyNumberFormat="1" applyFont="1" applyFill="1" applyBorder="1" applyAlignment="1">
      <alignment horizontal="center" vertical="top" wrapText="1"/>
    </xf>
    <xf numFmtId="0" fontId="6" fillId="13" borderId="3" xfId="0" applyFont="1" applyFill="1" applyBorder="1" applyAlignment="1">
      <alignment horizontal="center" vertical="top"/>
    </xf>
    <xf numFmtId="0" fontId="6" fillId="13" borderId="23" xfId="0" applyFont="1" applyFill="1" applyBorder="1" applyAlignment="1">
      <alignment horizontal="center" vertical="top"/>
    </xf>
    <xf numFmtId="0" fontId="6" fillId="13" borderId="52" xfId="0" applyFont="1" applyFill="1" applyBorder="1" applyAlignment="1">
      <alignment horizontal="center" vertical="top"/>
    </xf>
    <xf numFmtId="0" fontId="6" fillId="2" borderId="16" xfId="0" applyFont="1" applyFill="1" applyBorder="1" applyAlignment="1">
      <alignment horizontal="left" vertical="top"/>
    </xf>
    <xf numFmtId="0" fontId="6" fillId="2" borderId="57" xfId="0" applyFont="1" applyFill="1" applyBorder="1" applyAlignment="1">
      <alignment horizontal="left" vertical="top"/>
    </xf>
    <xf numFmtId="0" fontId="6" fillId="2" borderId="60" xfId="0" applyFont="1" applyFill="1" applyBorder="1" applyAlignment="1">
      <alignment horizontal="left" vertical="top"/>
    </xf>
    <xf numFmtId="0" fontId="6" fillId="0" borderId="62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6" fillId="0" borderId="20" xfId="0" applyFont="1" applyBorder="1" applyAlignment="1">
      <alignment horizontal="right" vertical="center" wrapText="1"/>
    </xf>
    <xf numFmtId="0" fontId="6" fillId="0" borderId="6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top" wrapText="1"/>
    </xf>
    <xf numFmtId="0" fontId="5" fillId="0" borderId="64" xfId="0" applyFont="1" applyBorder="1" applyAlignment="1">
      <alignment horizontal="center" vertical="top" wrapText="1"/>
    </xf>
    <xf numFmtId="0" fontId="5" fillId="0" borderId="65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26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12" borderId="48" xfId="0" applyFont="1" applyFill="1" applyBorder="1" applyAlignment="1">
      <alignment horizontal="center" vertical="top" wrapText="1"/>
    </xf>
    <xf numFmtId="0" fontId="5" fillId="12" borderId="47" xfId="0" applyFont="1" applyFill="1" applyBorder="1" applyAlignment="1">
      <alignment horizontal="center" vertical="top" wrapText="1"/>
    </xf>
    <xf numFmtId="0" fontId="5" fillId="12" borderId="66" xfId="0" applyFont="1" applyFill="1" applyBorder="1" applyAlignment="1">
      <alignment horizontal="center" vertical="top" wrapText="1"/>
    </xf>
    <xf numFmtId="0" fontId="5" fillId="4" borderId="55" xfId="0" applyFont="1" applyFill="1" applyBorder="1" applyAlignment="1">
      <alignment horizontal="center" vertical="top" wrapText="1"/>
    </xf>
    <xf numFmtId="0" fontId="5" fillId="4" borderId="61" xfId="0" applyFont="1" applyFill="1" applyBorder="1" applyAlignment="1">
      <alignment horizontal="center" vertical="top" wrapText="1"/>
    </xf>
    <xf numFmtId="0" fontId="5" fillId="4" borderId="56" xfId="0" applyFont="1" applyFill="1" applyBorder="1" applyAlignment="1">
      <alignment horizontal="center" vertical="top" wrapText="1"/>
    </xf>
    <xf numFmtId="0" fontId="5" fillId="0" borderId="62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20" xfId="0" applyFont="1" applyBorder="1" applyAlignment="1">
      <alignment horizontal="center" vertical="top" wrapText="1"/>
    </xf>
  </cellXfs>
  <cellStyles count="47">
    <cellStyle name="%" xfId="1"/>
    <cellStyle name="% 2" xfId="21"/>
    <cellStyle name="% 2 2" xfId="31"/>
    <cellStyle name="Accent1" xfId="14" builtinId="29"/>
    <cellStyle name="Bad" xfId="16" builtinId="27"/>
    <cellStyle name="Comma  - Style1" xfId="2"/>
    <cellStyle name="Comma  - Style1 2" xfId="32"/>
    <cellStyle name="Comma  - Style2" xfId="3"/>
    <cellStyle name="Comma  - Style2 2" xfId="33"/>
    <cellStyle name="Comma  - Style3" xfId="4"/>
    <cellStyle name="Comma  - Style3 2" xfId="34"/>
    <cellStyle name="Comma  - Style4" xfId="5"/>
    <cellStyle name="Comma  - Style4 2" xfId="35"/>
    <cellStyle name="Comma  - Style5" xfId="6"/>
    <cellStyle name="Comma  - Style5 2" xfId="36"/>
    <cellStyle name="Comma  - Style6" xfId="7"/>
    <cellStyle name="Comma  - Style6 2" xfId="37"/>
    <cellStyle name="Comma  - Style7" xfId="8"/>
    <cellStyle name="Comma  - Style7 2" xfId="38"/>
    <cellStyle name="Comma  - Style8" xfId="9"/>
    <cellStyle name="Comma  - Style8 2" xfId="39"/>
    <cellStyle name="Good" xfId="15" builtinId="26"/>
    <cellStyle name="Hyperlink 2" xfId="40"/>
    <cellStyle name="Hyperlink 3" xfId="29"/>
    <cellStyle name="Normal" xfId="0" builtinId="0"/>
    <cellStyle name="Normal - Style1" xfId="10"/>
    <cellStyle name="Normal - Style1 2" xfId="41"/>
    <cellStyle name="Normal 2" xfId="19"/>
    <cellStyle name="Normal 2 2" xfId="22"/>
    <cellStyle name="Normal 2 3" xfId="23"/>
    <cellStyle name="Normal 2 4" xfId="20"/>
    <cellStyle name="Normal 3" xfId="24"/>
    <cellStyle name="Normal 3 2" xfId="25"/>
    <cellStyle name="Normal 4" xfId="26"/>
    <cellStyle name="Normal 4 2" xfId="18"/>
    <cellStyle name="Normal 5" xfId="17"/>
    <cellStyle name="Normal 5 2" xfId="45"/>
    <cellStyle name="Percent 2" xfId="46"/>
    <cellStyle name="Percent 3" xfId="30"/>
    <cellStyle name="Style 1" xfId="11"/>
    <cellStyle name="Style 1 2" xfId="27"/>
    <cellStyle name="Style 1 2 2" xfId="42"/>
    <cellStyle name="Style 2" xfId="12"/>
    <cellStyle name="Style 2 2" xfId="43"/>
    <cellStyle name="Währung" xfId="13"/>
    <cellStyle name="Währung 2" xfId="28"/>
    <cellStyle name="Währung 2 2" xfId="44"/>
  </cellStyles>
  <dxfs count="20"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4"/>
      </font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6/relationships/attachedToolbars" Target="attachedToolbars.bin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775607</xdr:colOff>
      <xdr:row>0</xdr:row>
      <xdr:rowOff>0</xdr:rowOff>
    </xdr:from>
    <xdr:to>
      <xdr:col>1</xdr:col>
      <xdr:colOff>5961630</xdr:colOff>
      <xdr:row>3</xdr:row>
      <xdr:rowOff>79375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607" y="0"/>
          <a:ext cx="6463393" cy="19299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5715081</xdr:colOff>
      <xdr:row>1</xdr:row>
      <xdr:rowOff>113718</xdr:rowOff>
    </xdr:from>
    <xdr:to>
      <xdr:col>3</xdr:col>
      <xdr:colOff>737731</xdr:colOff>
      <xdr:row>2</xdr:row>
      <xdr:rowOff>819815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  <a:extLst/>
        </a:blip>
        <a:stretch>
          <a:fillRect/>
        </a:stretch>
      </xdr:blipFill>
      <xdr:spPr bwMode="auto">
        <a:xfrm rot="168871">
          <a:off x="7130224" y="277004"/>
          <a:ext cx="2288865" cy="1549740"/>
        </a:xfrm>
        <a:prstGeom prst="rect">
          <a:avLst/>
        </a:prstGeom>
        <a:effectLst>
          <a:glow>
            <a:schemeClr val="accent1">
              <a:alpha val="40000"/>
            </a:schemeClr>
          </a:glow>
          <a:outerShdw blurRad="1270000" dist="2540000" dir="21540000" algn="ctr" rotWithShape="0">
            <a:srgbClr val="000000">
              <a:alpha val="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0</xdr:row>
      <xdr:rowOff>114300</xdr:rowOff>
    </xdr:from>
    <xdr:to>
      <xdr:col>2</xdr:col>
      <xdr:colOff>19050</xdr:colOff>
      <xdr:row>4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14300"/>
          <a:ext cx="6477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2238374</xdr:colOff>
      <xdr:row>1</xdr:row>
      <xdr:rowOff>66674</xdr:rowOff>
    </xdr:from>
    <xdr:to>
      <xdr:col>2</xdr:col>
      <xdr:colOff>1212607</xdr:colOff>
      <xdr:row>5</xdr:row>
      <xdr:rowOff>27438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  <a:extLst/>
        </a:blip>
        <a:stretch>
          <a:fillRect/>
        </a:stretch>
      </xdr:blipFill>
      <xdr:spPr bwMode="auto">
        <a:xfrm rot="675377">
          <a:off x="2847974" y="228599"/>
          <a:ext cx="1260233" cy="608464"/>
        </a:xfrm>
        <a:prstGeom prst="rect">
          <a:avLst/>
        </a:prstGeom>
        <a:effectLst>
          <a:glow>
            <a:schemeClr val="accent1">
              <a:alpha val="40000"/>
            </a:schemeClr>
          </a:glow>
          <a:outerShdw blurRad="1270000" dist="2540000" dir="21540000" algn="ctr" rotWithShape="0">
            <a:srgbClr val="000000">
              <a:alpha val="0"/>
            </a:srgbClr>
          </a:outerShdw>
        </a:effectLst>
      </xdr:spPr>
    </xdr:pic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137584</xdr:rowOff>
    </xdr:from>
    <xdr:to>
      <xdr:col>2</xdr:col>
      <xdr:colOff>1297517</xdr:colOff>
      <xdr:row>4</xdr:row>
      <xdr:rowOff>32809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37584"/>
          <a:ext cx="23241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1153584</xdr:colOff>
      <xdr:row>0</xdr:row>
      <xdr:rowOff>179917</xdr:rowOff>
    </xdr:from>
    <xdr:to>
      <xdr:col>3</xdr:col>
      <xdr:colOff>1006233</xdr:colOff>
      <xdr:row>4</xdr:row>
      <xdr:rowOff>26381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  <a:extLst/>
        </a:blip>
        <a:stretch>
          <a:fillRect/>
        </a:stretch>
      </xdr:blipFill>
      <xdr:spPr bwMode="auto">
        <a:xfrm rot="675377">
          <a:off x="2751667" y="179917"/>
          <a:ext cx="1260233" cy="608464"/>
        </a:xfrm>
        <a:prstGeom prst="rect">
          <a:avLst/>
        </a:prstGeom>
        <a:effectLst>
          <a:glow>
            <a:schemeClr val="accent1">
              <a:alpha val="40000"/>
            </a:schemeClr>
          </a:glow>
          <a:outerShdw blurRad="1270000" dist="2540000" dir="21540000" algn="ctr" rotWithShape="0">
            <a:srgbClr val="000000">
              <a:alpha val="0"/>
            </a:srgbClr>
          </a:outerShdw>
        </a:effectLst>
      </xdr:spPr>
    </xdr:pic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0</xdr:row>
      <xdr:rowOff>114300</xdr:rowOff>
    </xdr:from>
    <xdr:to>
      <xdr:col>2</xdr:col>
      <xdr:colOff>1758949</xdr:colOff>
      <xdr:row>4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14300"/>
          <a:ext cx="232410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1688040</xdr:colOff>
      <xdr:row>1</xdr:row>
      <xdr:rowOff>66674</xdr:rowOff>
    </xdr:from>
    <xdr:to>
      <xdr:col>3</xdr:col>
      <xdr:colOff>260107</xdr:colOff>
      <xdr:row>5</xdr:row>
      <xdr:rowOff>27438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  <a:extLst/>
        </a:blip>
        <a:stretch>
          <a:fillRect/>
        </a:stretch>
      </xdr:blipFill>
      <xdr:spPr bwMode="auto">
        <a:xfrm rot="675377">
          <a:off x="2847974" y="228599"/>
          <a:ext cx="1260233" cy="608464"/>
        </a:xfrm>
        <a:prstGeom prst="rect">
          <a:avLst/>
        </a:prstGeom>
        <a:effectLst>
          <a:glow>
            <a:schemeClr val="accent1">
              <a:alpha val="40000"/>
            </a:schemeClr>
          </a:glow>
          <a:outerShdw blurRad="1270000" dist="2540000" dir="21540000" algn="ctr" rotWithShape="0">
            <a:srgbClr val="000000">
              <a:alpha val="0"/>
            </a:srgbClr>
          </a:outerShdw>
        </a:effec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5" tint="-0.499984740745262"/>
  </sheetPr>
  <dimension ref="A1:AZ157"/>
  <sheetViews>
    <sheetView tabSelected="1" topLeftCell="A4" zoomScale="70" zoomScaleNormal="70" workbookViewId="0">
      <selection activeCell="A25" sqref="A25"/>
    </sheetView>
  </sheetViews>
  <sheetFormatPr defaultRowHeight="12.75" x14ac:dyDescent="0.2"/>
  <cols>
    <col min="1" max="1" width="19.28515625" style="1" bestFit="1" customWidth="1"/>
    <col min="2" max="2" width="91.5703125" style="14" bestFit="1" customWidth="1"/>
    <col min="3" max="3" width="17.28515625" bestFit="1" customWidth="1"/>
    <col min="4" max="4" width="16" bestFit="1" customWidth="1"/>
    <col min="5" max="5" width="19.28515625" bestFit="1" customWidth="1"/>
    <col min="6" max="6" width="10" bestFit="1" customWidth="1"/>
    <col min="7" max="7" width="12.5703125" customWidth="1"/>
    <col min="8" max="8" width="16.7109375" bestFit="1" customWidth="1"/>
    <col min="9" max="9" width="15.28515625" bestFit="1" customWidth="1"/>
    <col min="10" max="10" width="17.5703125" customWidth="1"/>
    <col min="11" max="11" width="26" bestFit="1" customWidth="1"/>
    <col min="12" max="12" width="17.28515625" bestFit="1" customWidth="1"/>
    <col min="13" max="13" width="15" customWidth="1"/>
    <col min="14" max="14" width="11.42578125" style="15" bestFit="1" customWidth="1"/>
    <col min="15" max="15" width="16" bestFit="1" customWidth="1"/>
    <col min="16" max="16" width="17.7109375" bestFit="1" customWidth="1"/>
    <col min="17" max="17" width="18.28515625" bestFit="1" customWidth="1"/>
    <col min="18" max="18" width="32.7109375" bestFit="1" customWidth="1"/>
    <col min="19" max="19" width="10.85546875" customWidth="1"/>
    <col min="20" max="20" width="16.140625" bestFit="1" customWidth="1"/>
    <col min="21" max="21" width="8.5703125" customWidth="1"/>
    <col min="22" max="22" width="10.42578125" customWidth="1"/>
    <col min="23" max="24" width="11.42578125" customWidth="1"/>
  </cols>
  <sheetData>
    <row r="1" spans="1:49" x14ac:dyDescent="0.2"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</row>
    <row r="2" spans="1:49" ht="66.75" customHeight="1" x14ac:dyDescent="0.2">
      <c r="A2" s="59"/>
      <c r="B2" s="70"/>
      <c r="C2" s="61"/>
      <c r="D2" s="61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</row>
    <row r="3" spans="1:49" ht="66.75" customHeight="1" x14ac:dyDescent="0.2">
      <c r="A3" s="59"/>
      <c r="B3" s="70"/>
      <c r="C3" s="61"/>
      <c r="D3" s="61"/>
      <c r="E3" s="59"/>
      <c r="F3" s="59"/>
      <c r="G3" s="59"/>
      <c r="H3" s="59"/>
      <c r="I3" s="59"/>
      <c r="J3" s="59"/>
      <c r="K3" s="59"/>
      <c r="L3" s="59"/>
      <c r="M3" s="59"/>
      <c r="N3" s="70"/>
      <c r="O3" s="59"/>
      <c r="P3" s="59"/>
      <c r="Q3" s="59"/>
      <c r="R3" s="61"/>
      <c r="S3" s="61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</row>
    <row r="4" spans="1:49" ht="15" thickBot="1" x14ac:dyDescent="0.25">
      <c r="B4" s="70"/>
      <c r="C4" s="61"/>
      <c r="D4" s="61"/>
      <c r="E4" s="59"/>
      <c r="F4" s="59"/>
      <c r="G4" s="59"/>
      <c r="H4" s="59"/>
      <c r="I4" s="59"/>
      <c r="J4" s="59"/>
      <c r="K4" s="59"/>
      <c r="L4" s="59"/>
      <c r="M4" s="9"/>
      <c r="N4" s="70"/>
      <c r="O4" s="59"/>
      <c r="P4" s="59"/>
      <c r="Q4" s="59"/>
      <c r="R4" s="61"/>
      <c r="S4" s="61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</row>
    <row r="5" spans="1:49" ht="33.75" customHeight="1" thickBot="1" x14ac:dyDescent="0.25">
      <c r="A5" s="167" t="s">
        <v>5</v>
      </c>
      <c r="B5" s="168" t="s">
        <v>83</v>
      </c>
      <c r="C5" s="106" t="s">
        <v>12</v>
      </c>
      <c r="D5" s="169" t="s">
        <v>14</v>
      </c>
      <c r="E5" s="67"/>
      <c r="F5" s="67"/>
      <c r="G5" s="84"/>
      <c r="H5" s="84"/>
      <c r="I5" s="84"/>
      <c r="J5" s="58"/>
      <c r="K5" s="106" t="s">
        <v>58</v>
      </c>
      <c r="L5" s="105" t="s">
        <v>10</v>
      </c>
      <c r="M5" s="59"/>
      <c r="N5" s="70"/>
      <c r="O5" s="59"/>
      <c r="P5" s="59"/>
      <c r="Q5" s="69"/>
      <c r="R5" s="80"/>
      <c r="S5" s="73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3"/>
      <c r="AQ5" s="3"/>
      <c r="AR5" s="3"/>
      <c r="AS5" s="3"/>
      <c r="AT5" s="3"/>
      <c r="AU5" s="3"/>
      <c r="AV5" s="3"/>
      <c r="AW5" s="3"/>
    </row>
    <row r="6" spans="1:49" ht="15" x14ac:dyDescent="0.2">
      <c r="A6" s="58"/>
      <c r="B6" s="60"/>
      <c r="C6" s="58"/>
      <c r="D6" s="68"/>
      <c r="E6" s="68"/>
      <c r="F6" s="68"/>
      <c r="G6" s="62"/>
      <c r="H6" s="61"/>
      <c r="I6" s="204" t="s">
        <v>69</v>
      </c>
      <c r="J6" s="134" t="s">
        <v>100</v>
      </c>
      <c r="K6" s="147">
        <f>COUNTIF(E25:E36,J6)</f>
        <v>1</v>
      </c>
      <c r="L6" s="148">
        <f t="shared" ref="L6:L11" si="0">K6/$K$17</f>
        <v>1</v>
      </c>
      <c r="M6" s="61"/>
      <c r="N6" s="72"/>
      <c r="O6" s="61"/>
      <c r="P6" s="61"/>
      <c r="Q6" s="61"/>
      <c r="R6" s="3"/>
      <c r="S6" s="3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3"/>
      <c r="AQ6" s="3"/>
    </row>
    <row r="7" spans="1:49" ht="15" x14ac:dyDescent="0.2">
      <c r="A7" s="58"/>
      <c r="B7" s="60"/>
      <c r="C7" s="58"/>
      <c r="D7" s="68"/>
      <c r="E7" s="68"/>
      <c r="F7" s="68"/>
      <c r="G7" s="62"/>
      <c r="H7" s="61"/>
      <c r="I7" s="205"/>
      <c r="J7" s="135" t="s">
        <v>101</v>
      </c>
      <c r="K7" s="149">
        <f>COUNTIF(E25:E36,J7)</f>
        <v>0</v>
      </c>
      <c r="L7" s="150">
        <f t="shared" si="0"/>
        <v>0</v>
      </c>
      <c r="M7" s="61"/>
      <c r="N7" s="72"/>
      <c r="O7" s="61"/>
      <c r="P7" s="61"/>
      <c r="Q7" s="61"/>
      <c r="R7" s="3"/>
      <c r="S7" s="3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3"/>
      <c r="AQ7" s="3"/>
    </row>
    <row r="8" spans="1:49" ht="15.75" thickBot="1" x14ac:dyDescent="0.25">
      <c r="A8" s="58"/>
      <c r="B8" s="60"/>
      <c r="C8" s="58"/>
      <c r="D8" s="68"/>
      <c r="E8" s="68"/>
      <c r="F8" s="68"/>
      <c r="G8" s="62"/>
      <c r="H8" s="61"/>
      <c r="I8" s="206"/>
      <c r="J8" s="136" t="s">
        <v>64</v>
      </c>
      <c r="K8" s="149">
        <f>COUNTIF(E25:E36,J8)</f>
        <v>0</v>
      </c>
      <c r="L8" s="150">
        <f t="shared" si="0"/>
        <v>0</v>
      </c>
      <c r="M8" s="61"/>
      <c r="N8" s="72"/>
      <c r="O8" s="61"/>
      <c r="P8" s="61"/>
      <c r="Q8" s="61"/>
      <c r="R8" s="3"/>
      <c r="S8" s="3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3"/>
      <c r="AQ8" s="3"/>
    </row>
    <row r="9" spans="1:49" ht="15" x14ac:dyDescent="0.2">
      <c r="A9" s="58"/>
      <c r="B9" s="60"/>
      <c r="C9" s="58"/>
      <c r="D9" s="68"/>
      <c r="E9" s="68"/>
      <c r="F9" s="68"/>
      <c r="G9" s="62"/>
      <c r="H9" s="61"/>
      <c r="I9" s="204" t="s">
        <v>60</v>
      </c>
      <c r="J9" s="137" t="s">
        <v>65</v>
      </c>
      <c r="K9" s="149">
        <f>COUNTIF(J25:J36,J9)</f>
        <v>1</v>
      </c>
      <c r="L9" s="150">
        <f t="shared" si="0"/>
        <v>1</v>
      </c>
      <c r="M9" s="61"/>
      <c r="N9" s="72"/>
      <c r="O9" s="61"/>
      <c r="P9" s="61"/>
      <c r="Q9" s="61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9" ht="15" x14ac:dyDescent="0.2">
      <c r="A10" s="58"/>
      <c r="B10" s="60"/>
      <c r="C10" s="58"/>
      <c r="D10" s="68"/>
      <c r="E10" s="68"/>
      <c r="F10" s="68"/>
      <c r="G10" s="62"/>
      <c r="H10" s="61"/>
      <c r="I10" s="205"/>
      <c r="J10" s="138" t="s">
        <v>66</v>
      </c>
      <c r="K10" s="149">
        <f>COUNTIF(J25:J36,J10)</f>
        <v>0</v>
      </c>
      <c r="L10" s="150">
        <f t="shared" si="0"/>
        <v>0</v>
      </c>
      <c r="M10" s="61"/>
      <c r="N10" s="72"/>
      <c r="O10" s="61"/>
      <c r="P10" s="61"/>
      <c r="Q10" s="61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9" ht="15.75" thickBot="1" x14ac:dyDescent="0.25">
      <c r="A11" s="58"/>
      <c r="B11" s="60"/>
      <c r="C11" s="58"/>
      <c r="D11" s="68"/>
      <c r="E11" s="68"/>
      <c r="F11" s="68"/>
      <c r="G11" s="62"/>
      <c r="H11" s="61"/>
      <c r="I11" s="206"/>
      <c r="J11" s="139" t="s">
        <v>67</v>
      </c>
      <c r="K11" s="149">
        <f>COUNTIF(J25:J36,J11)</f>
        <v>0</v>
      </c>
      <c r="L11" s="150">
        <f t="shared" si="0"/>
        <v>0</v>
      </c>
      <c r="M11" s="61"/>
      <c r="N11" s="91"/>
      <c r="O11" s="61"/>
      <c r="P11" s="61"/>
      <c r="Q11" s="61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9" ht="15.75" thickBot="1" x14ac:dyDescent="0.25">
      <c r="A12" s="58"/>
      <c r="B12" s="60"/>
      <c r="C12" s="58"/>
      <c r="D12" s="68"/>
      <c r="E12" s="68"/>
      <c r="F12" s="68"/>
      <c r="G12" s="62"/>
      <c r="H12" s="61"/>
      <c r="I12" s="104" t="s">
        <v>68</v>
      </c>
      <c r="J12" s="140" t="s">
        <v>68</v>
      </c>
      <c r="K12" s="202">
        <v>0</v>
      </c>
      <c r="L12" s="203"/>
      <c r="M12" s="61"/>
      <c r="N12" s="72"/>
      <c r="O12" s="61"/>
      <c r="P12" s="61"/>
      <c r="Q12" s="6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9" ht="15.75" thickBot="1" x14ac:dyDescent="0.3">
      <c r="A13" s="58"/>
      <c r="B13" s="161" t="s">
        <v>87</v>
      </c>
      <c r="C13" s="164"/>
      <c r="D13" s="68"/>
      <c r="E13" s="68"/>
      <c r="F13" s="68"/>
      <c r="G13" s="62"/>
      <c r="H13" s="61"/>
      <c r="I13" s="207" t="s">
        <v>70</v>
      </c>
      <c r="J13" s="141" t="s">
        <v>6</v>
      </c>
      <c r="K13" s="151">
        <f>COUNTIF(G25:G36,J13)</f>
        <v>0</v>
      </c>
      <c r="L13" s="150">
        <f>K13/$K$17</f>
        <v>0</v>
      </c>
      <c r="M13" s="61"/>
      <c r="N13" s="72"/>
      <c r="O13" s="61"/>
      <c r="P13" s="61"/>
      <c r="Q13" s="6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9" ht="15.75" thickBot="1" x14ac:dyDescent="0.3">
      <c r="A14" s="45"/>
      <c r="B14" s="162" t="s">
        <v>32</v>
      </c>
      <c r="C14" s="166"/>
      <c r="D14" s="59"/>
      <c r="E14" s="59"/>
      <c r="F14" s="59"/>
      <c r="G14" s="63"/>
      <c r="H14" s="61"/>
      <c r="I14" s="208"/>
      <c r="J14" s="142" t="s">
        <v>7</v>
      </c>
      <c r="K14" s="151">
        <f>COUNTIF(G25:G36,J14)</f>
        <v>1</v>
      </c>
      <c r="L14" s="150">
        <f>K14/$K$17</f>
        <v>1</v>
      </c>
      <c r="M14" s="61"/>
      <c r="N14" s="72"/>
      <c r="O14" s="61"/>
      <c r="P14" s="61"/>
      <c r="Q14" s="61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9" ht="15.75" thickBot="1" x14ac:dyDescent="0.3">
      <c r="A15" s="58"/>
      <c r="B15" s="163" t="s">
        <v>33</v>
      </c>
      <c r="C15" s="165"/>
      <c r="D15" s="60"/>
      <c r="E15" s="60"/>
      <c r="F15" s="60"/>
      <c r="G15" s="64"/>
      <c r="H15" s="61"/>
      <c r="I15" s="208"/>
      <c r="J15" s="143" t="s">
        <v>57</v>
      </c>
      <c r="K15" s="151">
        <f>COUNTIF(G25:G36,J15)</f>
        <v>0</v>
      </c>
      <c r="L15" s="150">
        <f>K15/$K$17</f>
        <v>0</v>
      </c>
      <c r="M15" s="61"/>
      <c r="N15" s="72"/>
      <c r="O15" s="61"/>
      <c r="P15" s="61"/>
      <c r="Q15" s="6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9" ht="15.75" thickBot="1" x14ac:dyDescent="0.25">
      <c r="A16" s="58"/>
      <c r="B16" s="67"/>
      <c r="C16" s="58"/>
      <c r="D16" s="60"/>
      <c r="E16" s="60"/>
      <c r="F16" s="60"/>
      <c r="G16" s="64"/>
      <c r="H16" s="61"/>
      <c r="I16" s="209"/>
      <c r="J16" s="144" t="s">
        <v>8</v>
      </c>
      <c r="K16" s="151">
        <f>COUNTIF(G25:G36,J16)</f>
        <v>0</v>
      </c>
      <c r="L16" s="150">
        <f>K16/$K$17</f>
        <v>0</v>
      </c>
      <c r="M16" s="61"/>
      <c r="N16" s="72"/>
      <c r="O16" s="61"/>
      <c r="P16" s="61"/>
      <c r="Q16" s="6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52" ht="15" x14ac:dyDescent="0.2">
      <c r="A17" s="58"/>
      <c r="B17" s="67"/>
      <c r="C17" s="59"/>
      <c r="D17" s="59"/>
      <c r="E17" s="59"/>
      <c r="F17" s="61"/>
      <c r="G17" s="65"/>
      <c r="H17" s="61"/>
      <c r="I17" s="61"/>
      <c r="J17" s="145" t="s">
        <v>2</v>
      </c>
      <c r="K17" s="152">
        <f>SUM(K13:K16)</f>
        <v>1</v>
      </c>
      <c r="L17" s="153">
        <f ca="1">K17/$L$17</f>
        <v>0</v>
      </c>
      <c r="M17" s="61"/>
      <c r="N17" s="72"/>
      <c r="O17" s="61"/>
      <c r="P17" s="61"/>
      <c r="Q17" s="61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52" ht="15.75" thickBot="1" x14ac:dyDescent="0.25">
      <c r="A18" s="58"/>
      <c r="B18" s="70"/>
      <c r="C18" s="71"/>
      <c r="D18" s="60"/>
      <c r="E18" s="60"/>
      <c r="F18" s="87"/>
      <c r="G18" s="66"/>
      <c r="H18" s="61"/>
      <c r="I18" s="61"/>
      <c r="J18" s="146" t="s">
        <v>9</v>
      </c>
      <c r="K18" s="154">
        <f>SUM(K13:K16)</f>
        <v>1</v>
      </c>
      <c r="L18" s="155">
        <f ca="1">K18/$L$18</f>
        <v>0</v>
      </c>
      <c r="M18" s="61"/>
      <c r="N18" s="72"/>
      <c r="O18" s="61"/>
      <c r="P18" s="61"/>
      <c r="Q18" s="61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52" ht="15" x14ac:dyDescent="0.2">
      <c r="A19" s="58"/>
      <c r="B19" s="70"/>
      <c r="C19" s="71"/>
      <c r="D19" s="64"/>
      <c r="E19" s="79"/>
      <c r="F19" s="22"/>
      <c r="G19" s="66"/>
      <c r="H19" s="61"/>
      <c r="I19" s="61"/>
      <c r="J19" s="61"/>
      <c r="K19" s="61"/>
      <c r="M19" s="61"/>
      <c r="N19" s="72"/>
      <c r="O19" s="61"/>
      <c r="P19" s="61"/>
      <c r="Q19" s="61"/>
      <c r="R19" s="20"/>
      <c r="S19" s="20"/>
      <c r="T19" s="21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  <row r="20" spans="1:52" ht="15" x14ac:dyDescent="0.2">
      <c r="A20" s="58"/>
      <c r="B20" s="70"/>
      <c r="C20" s="71"/>
      <c r="D20" s="60"/>
      <c r="E20" s="60"/>
      <c r="F20" s="57"/>
      <c r="G20" s="60"/>
      <c r="H20" s="61"/>
      <c r="I20" s="61"/>
      <c r="J20" s="61"/>
      <c r="K20" s="61"/>
      <c r="L20" s="82"/>
      <c r="M20" s="60"/>
      <c r="N20" s="83"/>
      <c r="O20" s="61"/>
      <c r="P20" s="61"/>
      <c r="Q20" s="61"/>
      <c r="R20" s="20"/>
      <c r="S20" s="20"/>
      <c r="T20" s="21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</row>
    <row r="21" spans="1:52" ht="15" x14ac:dyDescent="0.2">
      <c r="A21" s="58"/>
      <c r="B21" s="70"/>
      <c r="C21" s="71"/>
      <c r="D21" s="60"/>
      <c r="E21" s="60"/>
      <c r="F21" s="60"/>
      <c r="G21" s="60"/>
      <c r="H21" s="61"/>
      <c r="I21" s="61"/>
      <c r="J21" s="61"/>
      <c r="K21" s="59"/>
      <c r="L21" s="82"/>
      <c r="M21" s="60"/>
      <c r="N21" s="83"/>
      <c r="O21" s="59"/>
      <c r="P21" s="59"/>
      <c r="Q21" s="61"/>
      <c r="R21" s="20"/>
      <c r="S21" s="20"/>
      <c r="T21" s="21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</row>
    <row r="22" spans="1:52" ht="48.75" customHeight="1" thickBot="1" x14ac:dyDescent="0.25">
      <c r="A22" s="173" t="s">
        <v>61</v>
      </c>
      <c r="B22" s="173" t="s">
        <v>76</v>
      </c>
      <c r="C22" s="174" t="s">
        <v>1</v>
      </c>
      <c r="D22" s="173" t="s">
        <v>15</v>
      </c>
      <c r="E22" s="173" t="s">
        <v>62</v>
      </c>
      <c r="F22" s="173" t="s">
        <v>63</v>
      </c>
      <c r="G22" s="173" t="s">
        <v>16</v>
      </c>
      <c r="H22" s="173" t="s">
        <v>23</v>
      </c>
      <c r="I22" s="173" t="s">
        <v>22</v>
      </c>
      <c r="J22" s="173" t="s">
        <v>60</v>
      </c>
      <c r="K22" s="175" t="s">
        <v>30</v>
      </c>
      <c r="L22" s="175" t="s">
        <v>17</v>
      </c>
      <c r="M22" s="175" t="s">
        <v>18</v>
      </c>
      <c r="N22" s="175" t="s">
        <v>19</v>
      </c>
      <c r="O22" s="175" t="s">
        <v>20</v>
      </c>
      <c r="P22" s="175" t="s">
        <v>21</v>
      </c>
      <c r="Q22" s="175" t="s">
        <v>84</v>
      </c>
      <c r="R22" s="20"/>
      <c r="S22" s="20"/>
      <c r="T22" s="21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</row>
    <row r="23" spans="1:52" ht="15" customHeight="1" thickBot="1" x14ac:dyDescent="0.25">
      <c r="A23" s="196" t="s">
        <v>24</v>
      </c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97"/>
      <c r="Q23" s="198"/>
      <c r="R23" s="80"/>
      <c r="S23" s="20"/>
      <c r="T23" s="21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spans="1:52" ht="15" x14ac:dyDescent="0.25">
      <c r="A24" s="176"/>
      <c r="B24" s="176" t="s">
        <v>59</v>
      </c>
      <c r="C24" s="177"/>
      <c r="D24" s="178"/>
      <c r="E24" s="178"/>
      <c r="F24" s="178"/>
      <c r="G24" s="179"/>
      <c r="H24" s="180"/>
      <c r="I24" s="180"/>
      <c r="J24" s="180"/>
      <c r="K24" s="177"/>
      <c r="L24" s="177"/>
      <c r="M24" s="177"/>
      <c r="N24" s="177"/>
      <c r="O24" s="177"/>
      <c r="P24" s="177"/>
      <c r="Q24" s="177"/>
      <c r="R24" s="73"/>
      <c r="S24" s="20"/>
      <c r="T24" s="20"/>
      <c r="U24" s="21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52" s="9" customFormat="1" ht="15" x14ac:dyDescent="0.25">
      <c r="A25" s="47" t="s">
        <v>119</v>
      </c>
      <c r="B25" s="33"/>
      <c r="C25" s="28"/>
      <c r="D25" s="32"/>
      <c r="E25" s="160" t="s">
        <v>100</v>
      </c>
      <c r="F25" s="32"/>
      <c r="G25" s="29" t="s">
        <v>7</v>
      </c>
      <c r="H25" s="30"/>
      <c r="I25" s="31"/>
      <c r="J25" s="85" t="s">
        <v>65</v>
      </c>
      <c r="K25" s="28">
        <v>1</v>
      </c>
      <c r="L25" s="28">
        <v>1</v>
      </c>
      <c r="M25" s="28">
        <v>0</v>
      </c>
      <c r="N25" s="28">
        <v>1</v>
      </c>
      <c r="O25" s="28">
        <v>1</v>
      </c>
      <c r="P25" s="28">
        <v>0</v>
      </c>
      <c r="Q25" s="28">
        <v>0</v>
      </c>
      <c r="R25" s="73"/>
      <c r="S25" s="20"/>
      <c r="T25" s="20"/>
      <c r="U25" s="21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52" s="1" customFormat="1" ht="15" x14ac:dyDescent="0.25">
      <c r="A26" s="47"/>
      <c r="B26" s="33"/>
      <c r="C26" s="28"/>
      <c r="D26" s="32"/>
      <c r="E26" s="32"/>
      <c r="F26" s="32"/>
      <c r="G26" s="29"/>
      <c r="H26" s="30"/>
      <c r="I26" s="31"/>
      <c r="J26" s="85"/>
      <c r="K26" s="28"/>
      <c r="L26" s="28"/>
      <c r="M26" s="28"/>
      <c r="N26" s="28"/>
      <c r="O26" s="28"/>
      <c r="P26" s="28"/>
      <c r="Q26" s="28"/>
      <c r="R26" s="73"/>
      <c r="S26" s="24"/>
      <c r="T26" s="24"/>
      <c r="U26" s="25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</row>
    <row r="27" spans="1:52" s="1" customFormat="1" ht="15" x14ac:dyDescent="0.25">
      <c r="A27" s="47"/>
      <c r="B27" s="195"/>
      <c r="C27" s="28"/>
      <c r="D27" s="32"/>
      <c r="E27" s="32"/>
      <c r="F27" s="32"/>
      <c r="G27" s="29"/>
      <c r="H27" s="30"/>
      <c r="I27" s="31"/>
      <c r="J27" s="85"/>
      <c r="K27" s="28"/>
      <c r="L27" s="28"/>
      <c r="M27" s="28"/>
      <c r="N27" s="28"/>
      <c r="O27" s="28"/>
      <c r="P27" s="28"/>
      <c r="Q27" s="28"/>
      <c r="R27" s="81"/>
      <c r="S27" s="26"/>
      <c r="T27" s="26"/>
      <c r="U27" s="27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</row>
    <row r="28" spans="1:52" s="1" customFormat="1" ht="15" x14ac:dyDescent="0.25">
      <c r="A28" s="47"/>
      <c r="B28" s="33"/>
      <c r="C28" s="28"/>
      <c r="D28" s="32"/>
      <c r="E28" s="32"/>
      <c r="F28" s="32"/>
      <c r="G28" s="29"/>
      <c r="H28" s="30"/>
      <c r="I28" s="31"/>
      <c r="J28" s="85"/>
      <c r="K28" s="28"/>
      <c r="L28" s="28"/>
      <c r="M28" s="28"/>
      <c r="N28" s="28"/>
      <c r="O28" s="28"/>
      <c r="P28" s="28"/>
      <c r="Q28" s="28"/>
      <c r="R28" s="26"/>
      <c r="S28" s="26"/>
      <c r="T28" s="26"/>
      <c r="U28" s="26"/>
      <c r="V28" s="26"/>
      <c r="W28" s="26"/>
      <c r="X28" s="27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</row>
    <row r="29" spans="1:52" s="1" customFormat="1" ht="15" x14ac:dyDescent="0.25">
      <c r="A29" s="47"/>
      <c r="B29" s="33"/>
      <c r="C29" s="28"/>
      <c r="D29" s="32"/>
      <c r="E29" s="32"/>
      <c r="F29" s="32"/>
      <c r="G29" s="29"/>
      <c r="H29" s="30"/>
      <c r="I29" s="31"/>
      <c r="J29" s="85"/>
      <c r="K29" s="28"/>
      <c r="L29" s="28"/>
      <c r="M29" s="28"/>
      <c r="N29" s="28"/>
      <c r="O29" s="28"/>
      <c r="P29" s="28"/>
      <c r="Q29" s="28"/>
      <c r="R29" s="26"/>
      <c r="S29" s="26"/>
      <c r="T29" s="26"/>
      <c r="U29" s="26"/>
      <c r="V29" s="26"/>
      <c r="W29" s="26"/>
      <c r="X29" s="27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 spans="1:52" s="1" customFormat="1" ht="15" x14ac:dyDescent="0.25">
      <c r="A30" s="47"/>
      <c r="B30" s="33"/>
      <c r="C30" s="28"/>
      <c r="D30" s="32"/>
      <c r="E30" s="32"/>
      <c r="F30" s="32"/>
      <c r="G30" s="29"/>
      <c r="H30" s="30"/>
      <c r="I30" s="31"/>
      <c r="J30" s="85"/>
      <c r="K30" s="28"/>
      <c r="L30" s="28"/>
      <c r="M30" s="28"/>
      <c r="N30" s="28"/>
      <c r="O30" s="28"/>
      <c r="P30" s="28"/>
      <c r="Q30" s="28"/>
      <c r="R30" s="26"/>
      <c r="S30" s="26"/>
      <c r="T30" s="26"/>
      <c r="U30" s="26"/>
      <c r="V30" s="26"/>
      <c r="W30" s="26"/>
      <c r="X30" s="27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1" spans="1:52" s="1" customFormat="1" ht="15" x14ac:dyDescent="0.25">
      <c r="A31" s="47"/>
      <c r="B31" s="33"/>
      <c r="C31" s="28"/>
      <c r="D31" s="32"/>
      <c r="E31" s="32"/>
      <c r="F31" s="32"/>
      <c r="G31" s="29"/>
      <c r="H31" s="30"/>
      <c r="I31" s="31"/>
      <c r="J31" s="85"/>
      <c r="K31" s="28"/>
      <c r="L31" s="28"/>
      <c r="M31" s="28"/>
      <c r="N31" s="28"/>
      <c r="O31" s="28"/>
      <c r="P31" s="28"/>
      <c r="Q31" s="28"/>
      <c r="R31" s="26"/>
      <c r="S31" s="26"/>
      <c r="T31" s="26"/>
      <c r="U31" s="26"/>
      <c r="V31" s="26"/>
      <c r="W31" s="26"/>
      <c r="X31" s="27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 spans="1:52" s="1" customFormat="1" ht="15" x14ac:dyDescent="0.25">
      <c r="A32" s="47"/>
      <c r="B32" s="33"/>
      <c r="C32" s="28"/>
      <c r="D32" s="32"/>
      <c r="E32" s="32"/>
      <c r="F32" s="32"/>
      <c r="G32" s="29"/>
      <c r="H32" s="30"/>
      <c r="I32" s="31"/>
      <c r="J32" s="85"/>
      <c r="K32" s="28"/>
      <c r="L32" s="28"/>
      <c r="M32" s="28"/>
      <c r="N32" s="28"/>
      <c r="O32" s="28"/>
      <c r="P32" s="28"/>
      <c r="Q32" s="28"/>
      <c r="R32" s="26"/>
      <c r="S32" s="26"/>
      <c r="T32" s="26"/>
      <c r="U32" s="26"/>
      <c r="V32" s="26"/>
      <c r="W32" s="26"/>
      <c r="X32" s="27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1:39" s="1" customFormat="1" ht="15" x14ac:dyDescent="0.25">
      <c r="A33" s="47"/>
      <c r="B33" s="33"/>
      <c r="C33" s="28"/>
      <c r="D33" s="32"/>
      <c r="E33" s="32"/>
      <c r="F33" s="32"/>
      <c r="G33" s="29"/>
      <c r="H33" s="30"/>
      <c r="I33" s="31"/>
      <c r="J33" s="85"/>
      <c r="K33" s="28"/>
      <c r="L33" s="28"/>
      <c r="M33" s="28"/>
      <c r="N33" s="28"/>
      <c r="O33" s="28"/>
      <c r="P33" s="28"/>
      <c r="Q33" s="28"/>
      <c r="R33" s="26"/>
      <c r="S33" s="26"/>
      <c r="T33" s="26"/>
      <c r="U33" s="26"/>
      <c r="V33" s="26"/>
      <c r="W33" s="26"/>
      <c r="X33" s="27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1:39" s="1" customFormat="1" ht="15" x14ac:dyDescent="0.25">
      <c r="A34" s="47"/>
      <c r="B34" s="33"/>
      <c r="C34" s="28"/>
      <c r="D34" s="32"/>
      <c r="E34" s="32"/>
      <c r="F34" s="32"/>
      <c r="G34" s="29"/>
      <c r="H34" s="30"/>
      <c r="I34" s="31"/>
      <c r="J34" s="85"/>
      <c r="K34" s="28"/>
      <c r="L34" s="28"/>
      <c r="M34" s="28"/>
      <c r="N34" s="28"/>
      <c r="O34" s="28"/>
      <c r="P34" s="28"/>
      <c r="Q34" s="28"/>
      <c r="R34" s="26"/>
      <c r="S34" s="26"/>
      <c r="T34" s="26"/>
      <c r="U34" s="26"/>
      <c r="V34" s="26"/>
      <c r="W34" s="26"/>
      <c r="X34" s="27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spans="1:39" s="1" customFormat="1" ht="15" x14ac:dyDescent="0.25">
      <c r="A35" s="47"/>
      <c r="B35" s="47"/>
      <c r="C35" s="28"/>
      <c r="D35" s="32"/>
      <c r="E35" s="32"/>
      <c r="F35" s="32"/>
      <c r="G35" s="29"/>
      <c r="H35" s="30"/>
      <c r="I35" s="31"/>
      <c r="J35" s="85"/>
      <c r="K35" s="28"/>
      <c r="L35" s="28"/>
      <c r="M35" s="28"/>
      <c r="N35" s="28"/>
      <c r="O35" s="28"/>
      <c r="P35" s="28"/>
      <c r="Q35" s="28"/>
      <c r="R35" s="26"/>
      <c r="S35" s="26"/>
      <c r="T35" s="26"/>
      <c r="U35" s="26"/>
      <c r="V35" s="26"/>
      <c r="W35" s="26"/>
      <c r="X35" s="27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spans="1:39" ht="15.75" thickBot="1" x14ac:dyDescent="0.3">
      <c r="A36" s="181"/>
      <c r="B36" s="181"/>
      <c r="C36" s="182"/>
      <c r="D36" s="183"/>
      <c r="E36" s="184"/>
      <c r="F36" s="184"/>
      <c r="G36" s="185"/>
      <c r="H36" s="186"/>
      <c r="I36" s="187"/>
      <c r="J36" s="188"/>
      <c r="K36" s="182"/>
      <c r="L36" s="182"/>
      <c r="M36" s="182"/>
      <c r="N36" s="182"/>
      <c r="O36" s="182"/>
      <c r="P36" s="182"/>
      <c r="Q36" s="182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 ht="15" thickBot="1" x14ac:dyDescent="0.25">
      <c r="A37" s="196" t="s">
        <v>24</v>
      </c>
      <c r="B37" s="197"/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8"/>
      <c r="R37" s="2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s="10" customFormat="1" ht="15.75" thickBot="1" x14ac:dyDescent="0.3">
      <c r="A38" s="190">
        <f>COUNTA(A25:A36)</f>
        <v>1</v>
      </c>
      <c r="B38" s="191" t="s">
        <v>34</v>
      </c>
      <c r="C38" s="190"/>
      <c r="D38" s="192"/>
      <c r="E38" s="192"/>
      <c r="F38" s="192"/>
      <c r="G38" s="190"/>
      <c r="H38" s="190"/>
      <c r="I38" s="193"/>
      <c r="J38" s="193"/>
      <c r="K38" s="194">
        <f>SUM(K25:K36)</f>
        <v>1</v>
      </c>
      <c r="L38" s="194">
        <f>SUM(L25:L28)</f>
        <v>1</v>
      </c>
      <c r="M38" s="194">
        <f>SUM(M23:M37)</f>
        <v>0</v>
      </c>
      <c r="N38" s="190">
        <f>SUM(N23:N37)</f>
        <v>1</v>
      </c>
      <c r="O38" s="190">
        <f>SUM(O25:O36)</f>
        <v>1</v>
      </c>
      <c r="P38" s="190">
        <f>SUM(P25:P36)</f>
        <v>0</v>
      </c>
      <c r="Q38" s="190">
        <f>SUM(Q23:Q37)</f>
        <v>0</v>
      </c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</row>
    <row r="39" spans="1:39" s="10" customFormat="1" ht="15" thickBot="1" x14ac:dyDescent="0.25">
      <c r="A39" s="199"/>
      <c r="B39" s="200"/>
      <c r="C39" s="200"/>
      <c r="D39" s="200"/>
      <c r="E39" s="200"/>
      <c r="F39" s="200"/>
      <c r="G39" s="200"/>
      <c r="H39" s="200"/>
      <c r="I39" s="200"/>
      <c r="J39" s="200"/>
      <c r="K39" s="200"/>
      <c r="L39" s="200"/>
      <c r="M39" s="200"/>
      <c r="N39" s="200"/>
      <c r="O39" s="200"/>
      <c r="P39" s="200"/>
      <c r="Q39" s="201"/>
      <c r="R39" s="189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</row>
    <row r="40" spans="1:39" s="10" customFormat="1" ht="15" x14ac:dyDescent="0.25">
      <c r="A40" s="34"/>
      <c r="B40" s="35"/>
      <c r="C40" s="36"/>
      <c r="D40" s="36"/>
      <c r="E40" s="36"/>
      <c r="F40" s="36"/>
      <c r="G40" s="36"/>
      <c r="H40" s="36"/>
      <c r="I40" s="75"/>
      <c r="J40" s="69"/>
      <c r="K40" s="37" t="s">
        <v>0</v>
      </c>
      <c r="L40" s="37" t="s">
        <v>29</v>
      </c>
      <c r="M40" s="37" t="s">
        <v>25</v>
      </c>
      <c r="N40" s="37" t="s">
        <v>26</v>
      </c>
      <c r="O40" s="37" t="s">
        <v>27</v>
      </c>
      <c r="P40" s="37" t="s">
        <v>28</v>
      </c>
      <c r="Q40" s="37" t="s">
        <v>31</v>
      </c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</row>
    <row r="41" spans="1:39" s="10" customFormat="1" ht="14.25" x14ac:dyDescent="0.2">
      <c r="A41" s="24"/>
      <c r="B41" s="23"/>
      <c r="C41" s="20"/>
      <c r="D41" s="20"/>
      <c r="E41" s="20"/>
      <c r="F41" s="20"/>
      <c r="G41" s="20"/>
      <c r="H41" s="21"/>
      <c r="I41" s="69"/>
      <c r="J41" s="69"/>
      <c r="K41" s="38">
        <f t="shared" ref="K41:Q41" si="1">K38/$K$38</f>
        <v>1</v>
      </c>
      <c r="L41" s="38">
        <f t="shared" si="1"/>
        <v>1</v>
      </c>
      <c r="M41" s="38">
        <f t="shared" si="1"/>
        <v>0</v>
      </c>
      <c r="N41" s="38">
        <f t="shared" si="1"/>
        <v>1</v>
      </c>
      <c r="O41" s="38">
        <f t="shared" si="1"/>
        <v>1</v>
      </c>
      <c r="P41" s="38">
        <f t="shared" si="1"/>
        <v>0</v>
      </c>
      <c r="Q41" s="38">
        <f t="shared" si="1"/>
        <v>0</v>
      </c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</row>
    <row r="42" spans="1:39" s="10" customFormat="1" ht="14.25" x14ac:dyDescent="0.2">
      <c r="A42" s="24"/>
      <c r="B42" s="23"/>
      <c r="C42" s="20"/>
      <c r="D42" s="20"/>
      <c r="E42" s="20"/>
      <c r="F42" s="20"/>
      <c r="G42" s="20"/>
      <c r="H42" s="21"/>
      <c r="I42" s="69"/>
      <c r="J42" s="69"/>
      <c r="K42" s="39" t="s">
        <v>30</v>
      </c>
      <c r="L42" s="39"/>
      <c r="M42" s="39"/>
      <c r="N42" s="39"/>
      <c r="O42" s="39"/>
      <c r="P42" s="39"/>
      <c r="Q42" s="39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</row>
    <row r="43" spans="1:39" s="10" customForma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7"/>
      <c r="L43" s="7"/>
      <c r="M43" s="7"/>
      <c r="N43" s="7"/>
      <c r="O43" s="7"/>
      <c r="P43" s="7"/>
      <c r="Q43" s="7"/>
      <c r="R43" s="7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</row>
    <row r="44" spans="1:39" s="10" customFormat="1" x14ac:dyDescent="0.2">
      <c r="A44" s="5"/>
      <c r="B44" s="5" t="s">
        <v>85</v>
      </c>
      <c r="C44" s="5"/>
      <c r="D44" s="5"/>
      <c r="E44" s="5"/>
      <c r="F44" s="5"/>
      <c r="G44" s="5"/>
      <c r="H44" s="5"/>
      <c r="I44" s="5"/>
      <c r="J44" s="5"/>
      <c r="K44" s="7"/>
      <c r="L44" s="7"/>
      <c r="M44" s="7"/>
      <c r="N44" s="7"/>
      <c r="O44" s="7"/>
      <c r="P44" s="7"/>
      <c r="Q44" s="7"/>
      <c r="R44" s="7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</row>
    <row r="45" spans="1:39" s="10" customForma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7"/>
      <c r="L45" s="7"/>
      <c r="M45" s="7"/>
      <c r="N45" s="7"/>
      <c r="O45" s="7"/>
      <c r="P45" s="7"/>
      <c r="Q45" s="7"/>
      <c r="R45" s="7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</row>
    <row r="46" spans="1:39" s="10" customForma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7"/>
      <c r="L46" s="7"/>
      <c r="M46" s="7"/>
      <c r="N46" s="7"/>
      <c r="O46" s="7"/>
      <c r="P46" s="7"/>
      <c r="Q46" s="7"/>
      <c r="R46" s="7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</row>
    <row r="47" spans="1:39" s="10" customForma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7"/>
      <c r="L47" s="7"/>
      <c r="M47" s="7"/>
      <c r="N47" s="7"/>
      <c r="O47" s="7"/>
      <c r="P47" s="7"/>
      <c r="Q47" s="7"/>
      <c r="R47" s="7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</row>
    <row r="48" spans="1:39" s="10" customForma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7"/>
      <c r="L48" s="7"/>
      <c r="M48" s="7"/>
      <c r="N48" s="7"/>
      <c r="O48" s="7"/>
      <c r="P48" s="7"/>
      <c r="Q48" s="7"/>
      <c r="R48" s="7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</row>
    <row r="49" spans="1:52" s="10" customForma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7"/>
      <c r="L49" s="7"/>
      <c r="M49" s="7"/>
      <c r="N49" s="7"/>
      <c r="O49" s="7"/>
      <c r="P49" s="7"/>
      <c r="Q49" s="7"/>
      <c r="R49" s="7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52" s="10" customFormat="1" x14ac:dyDescent="0.2">
      <c r="A50" s="6"/>
      <c r="B50" s="5"/>
      <c r="C50" s="3"/>
      <c r="D50" s="3"/>
      <c r="E50" s="3"/>
      <c r="F50" s="3"/>
      <c r="G50" s="3"/>
      <c r="H50" s="8"/>
      <c r="I50" s="59"/>
      <c r="J50" s="59"/>
      <c r="K50" s="2"/>
      <c r="L50" s="3"/>
      <c r="M50" s="3"/>
      <c r="N50" s="7"/>
      <c r="O50" s="3"/>
      <c r="P50" s="3"/>
      <c r="Q50" s="3"/>
      <c r="R50" s="78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</row>
    <row r="51" spans="1:52" x14ac:dyDescent="0.2">
      <c r="A51" s="6"/>
      <c r="B51" s="5"/>
      <c r="C51" s="3"/>
      <c r="D51" s="3"/>
      <c r="E51" s="3"/>
      <c r="F51" s="3"/>
      <c r="G51" s="3"/>
      <c r="H51" s="8"/>
      <c r="I51" s="59"/>
      <c r="J51" s="59"/>
      <c r="K51" s="2"/>
      <c r="L51" s="3"/>
      <c r="M51" s="3"/>
      <c r="N51" s="7"/>
      <c r="O51" s="3"/>
      <c r="P51" s="3"/>
      <c r="Q51" s="3"/>
      <c r="R51" s="61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52" x14ac:dyDescent="0.2">
      <c r="A52" s="6"/>
      <c r="B52" s="5"/>
      <c r="C52" s="3"/>
      <c r="D52" s="3"/>
      <c r="E52" s="3"/>
      <c r="F52" s="3"/>
      <c r="G52" s="3"/>
      <c r="H52" s="3"/>
      <c r="I52" s="76"/>
      <c r="J52" s="77"/>
      <c r="K52" s="12"/>
      <c r="L52" s="3"/>
      <c r="M52" s="3"/>
      <c r="N52" s="7"/>
      <c r="O52" s="3"/>
      <c r="P52" s="3"/>
      <c r="Q52" s="3"/>
      <c r="R52" s="61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52" x14ac:dyDescent="0.2">
      <c r="A53" s="6"/>
      <c r="B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7"/>
      <c r="O53" s="3"/>
      <c r="P53" s="3"/>
      <c r="Q53" s="3"/>
      <c r="R53" s="61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52" x14ac:dyDescent="0.2">
      <c r="A54" s="6"/>
      <c r="B54" s="5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7"/>
      <c r="O54" s="3"/>
      <c r="P54" s="3"/>
      <c r="Q54" s="3"/>
      <c r="R54" s="4"/>
      <c r="S54" s="2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52" x14ac:dyDescent="0.2">
      <c r="A55" s="6"/>
      <c r="B55" s="5"/>
      <c r="C55" s="3"/>
      <c r="D55" s="3"/>
      <c r="E55" s="3"/>
      <c r="F55" s="3"/>
      <c r="G55" s="3"/>
      <c r="H55" s="3"/>
      <c r="I55" s="12"/>
      <c r="J55" s="12"/>
      <c r="K55" s="3"/>
      <c r="L55" s="12"/>
      <c r="M55" s="12"/>
      <c r="N55" s="13"/>
      <c r="O55" s="3"/>
      <c r="P55" s="3"/>
      <c r="Q55" s="3"/>
      <c r="R55" s="3"/>
      <c r="S55" s="2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52" x14ac:dyDescent="0.2">
      <c r="A56" s="6"/>
      <c r="B56" s="5"/>
      <c r="C56" s="3"/>
      <c r="D56" s="3"/>
      <c r="E56" s="3"/>
      <c r="F56" s="3"/>
      <c r="G56" s="3"/>
      <c r="H56" s="8"/>
      <c r="I56" s="3"/>
      <c r="J56" s="3"/>
      <c r="K56" s="3"/>
      <c r="L56" s="3"/>
      <c r="M56" s="3"/>
      <c r="N56" s="7"/>
      <c r="O56" s="3"/>
      <c r="P56" s="3"/>
      <c r="Q56" s="3"/>
      <c r="R56" s="3"/>
      <c r="S56" s="2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52" x14ac:dyDescent="0.2">
      <c r="A57" s="6"/>
      <c r="B57" s="5"/>
      <c r="C57" s="3"/>
      <c r="D57" s="3"/>
      <c r="E57" s="3"/>
      <c r="F57" s="3"/>
      <c r="G57" s="3"/>
      <c r="H57" s="8"/>
      <c r="I57" s="3"/>
      <c r="J57" s="3"/>
      <c r="K57" s="3"/>
      <c r="L57" s="3"/>
      <c r="M57" s="3"/>
      <c r="N57" s="7"/>
      <c r="O57" s="3"/>
      <c r="P57" s="3"/>
      <c r="Q57" s="3"/>
      <c r="R57" s="3"/>
      <c r="S57" s="4"/>
      <c r="T57" s="4"/>
      <c r="U57" s="4"/>
      <c r="V57" s="4"/>
      <c r="W57" s="4"/>
      <c r="X57" s="11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x14ac:dyDescent="0.2">
      <c r="A58" s="6"/>
      <c r="B58" s="5"/>
      <c r="C58" s="3"/>
      <c r="D58" s="3"/>
      <c r="E58" s="3"/>
      <c r="F58" s="3"/>
      <c r="G58" s="74"/>
      <c r="H58" s="61"/>
      <c r="I58" s="61"/>
      <c r="J58" s="61"/>
      <c r="K58" s="61"/>
      <c r="L58" s="61"/>
      <c r="M58" s="74"/>
      <c r="N58" s="7"/>
      <c r="O58" s="3"/>
      <c r="P58" s="3"/>
      <c r="Q58" s="3"/>
      <c r="R58" s="3"/>
      <c r="S58" s="3"/>
      <c r="T58" s="3"/>
      <c r="U58" s="3"/>
      <c r="V58" s="3"/>
      <c r="W58" s="3"/>
      <c r="X58" s="8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 x14ac:dyDescent="0.2">
      <c r="A59" s="6"/>
      <c r="B59" s="5"/>
      <c r="C59" s="3"/>
      <c r="D59" s="3"/>
      <c r="E59" s="3"/>
      <c r="F59" s="3"/>
      <c r="G59" s="74"/>
      <c r="H59" s="61"/>
      <c r="I59" s="61"/>
      <c r="J59" s="61"/>
      <c r="K59" s="61"/>
      <c r="L59" s="61"/>
      <c r="M59" s="74"/>
      <c r="N59" s="7" t="s">
        <v>35</v>
      </c>
      <c r="O59" s="3"/>
      <c r="P59" s="3"/>
      <c r="Q59" s="3"/>
      <c r="R59" s="3"/>
      <c r="S59" s="3"/>
      <c r="T59" s="3"/>
      <c r="U59" s="3"/>
      <c r="V59" s="3"/>
      <c r="W59" s="3"/>
      <c r="X59" s="8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x14ac:dyDescent="0.2">
      <c r="A60" s="6"/>
      <c r="B60" s="5"/>
      <c r="C60" s="3"/>
      <c r="D60" s="3"/>
      <c r="E60" s="3"/>
      <c r="F60" s="3"/>
      <c r="G60" s="74"/>
      <c r="H60" s="61"/>
      <c r="I60" s="61"/>
      <c r="J60" s="61"/>
      <c r="K60" s="61"/>
      <c r="L60" s="61"/>
      <c r="M60" s="74"/>
      <c r="N60" s="7"/>
      <c r="O60" s="3"/>
      <c r="P60" s="3"/>
      <c r="Q60" s="3"/>
      <c r="R60" s="3"/>
      <c r="S60" s="3"/>
      <c r="T60" s="3"/>
      <c r="U60" s="3"/>
      <c r="V60" s="3"/>
      <c r="W60" s="3"/>
      <c r="X60" s="8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x14ac:dyDescent="0.2">
      <c r="A61" s="6"/>
      <c r="B61" s="5"/>
      <c r="C61" s="3"/>
      <c r="D61" s="3"/>
      <c r="E61" s="3"/>
      <c r="F61" s="3"/>
      <c r="G61" s="74"/>
      <c r="H61" s="61"/>
      <c r="I61" s="61"/>
      <c r="Q61" s="3"/>
      <c r="R61" s="3"/>
      <c r="S61" s="3"/>
      <c r="T61" s="3"/>
      <c r="U61" s="3"/>
      <c r="V61" s="3"/>
      <c r="W61" s="3"/>
      <c r="X61" s="8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x14ac:dyDescent="0.2">
      <c r="A62" s="6"/>
      <c r="B62" s="5"/>
      <c r="C62" s="3"/>
      <c r="D62" s="3"/>
      <c r="E62" s="3"/>
      <c r="F62" s="3"/>
      <c r="G62" s="74"/>
      <c r="H62" s="61"/>
      <c r="I62" s="61"/>
      <c r="J62" s="61"/>
      <c r="K62" s="61"/>
      <c r="L62" s="61"/>
      <c r="M62" s="61"/>
      <c r="N62" s="72"/>
      <c r="O62" s="61"/>
      <c r="P62" s="61"/>
      <c r="Q62" s="74"/>
      <c r="R62" s="3"/>
      <c r="S62" s="3"/>
      <c r="T62" s="3"/>
      <c r="U62" s="3"/>
      <c r="V62" s="3"/>
      <c r="W62" s="3"/>
      <c r="X62" s="8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x14ac:dyDescent="0.2">
      <c r="A63" s="6"/>
      <c r="B63" s="5"/>
      <c r="C63" s="3"/>
      <c r="D63" s="3"/>
      <c r="E63" s="3"/>
      <c r="F63" s="3"/>
      <c r="G63" s="74"/>
      <c r="H63" s="61"/>
      <c r="I63" s="61"/>
      <c r="J63" s="61"/>
      <c r="K63" s="61"/>
      <c r="L63" s="61"/>
      <c r="M63" s="61"/>
      <c r="N63" s="72"/>
      <c r="O63" s="61"/>
      <c r="P63" s="61"/>
      <c r="Q63" s="74"/>
      <c r="R63" s="3"/>
      <c r="S63" s="3"/>
      <c r="T63" s="3"/>
      <c r="U63" s="3"/>
      <c r="V63" s="3"/>
      <c r="W63" s="3"/>
      <c r="X63" s="8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2">
      <c r="A64" s="6"/>
      <c r="B64" s="5"/>
      <c r="C64" s="3"/>
      <c r="D64" s="3"/>
      <c r="E64" s="3"/>
      <c r="F64" s="3"/>
      <c r="G64" s="74"/>
      <c r="H64" s="61"/>
      <c r="I64" s="61"/>
      <c r="J64" s="61"/>
      <c r="K64" s="61"/>
      <c r="L64" s="61"/>
      <c r="M64" s="61"/>
      <c r="N64" s="72"/>
      <c r="O64" s="61"/>
      <c r="P64" s="61"/>
      <c r="Q64" s="74"/>
      <c r="R64" s="3"/>
      <c r="S64" s="3"/>
      <c r="T64" s="3"/>
      <c r="U64" s="3"/>
      <c r="V64" s="3"/>
      <c r="W64" s="3"/>
      <c r="X64" s="8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2">
      <c r="A65" s="6"/>
      <c r="B65" s="5"/>
      <c r="C65" s="3"/>
      <c r="D65" s="3"/>
      <c r="E65" s="3"/>
      <c r="F65" s="3"/>
      <c r="G65" s="74"/>
      <c r="H65" s="61"/>
      <c r="I65" s="61"/>
      <c r="J65" s="61"/>
      <c r="K65" s="61"/>
      <c r="L65" s="61"/>
      <c r="M65" s="61"/>
      <c r="N65" s="72"/>
      <c r="O65" s="61"/>
      <c r="P65" s="61"/>
      <c r="Q65" s="74"/>
      <c r="R65" s="17"/>
      <c r="S65" s="3"/>
      <c r="T65" s="3"/>
      <c r="U65" s="3"/>
      <c r="V65" s="3"/>
      <c r="W65" s="3"/>
      <c r="X65" s="8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2">
      <c r="A66" s="6"/>
      <c r="B66" s="5"/>
      <c r="C66" s="3"/>
      <c r="D66" s="3"/>
      <c r="E66" s="3"/>
      <c r="F66" s="3"/>
      <c r="G66" s="3"/>
      <c r="H66" s="3"/>
      <c r="I66" s="3"/>
      <c r="J66" s="61"/>
      <c r="K66" s="61"/>
      <c r="L66" s="61"/>
      <c r="M66" s="61"/>
      <c r="N66" s="72"/>
      <c r="O66" s="61"/>
      <c r="P66" s="61"/>
      <c r="Q66" s="74"/>
      <c r="R66" s="17"/>
      <c r="S66" s="3"/>
      <c r="T66" s="3"/>
      <c r="U66" s="3"/>
      <c r="V66" s="3"/>
      <c r="W66" s="3"/>
      <c r="X66" s="8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x14ac:dyDescent="0.2">
      <c r="A67" s="6"/>
      <c r="B67" s="5"/>
      <c r="C67" s="3"/>
      <c r="D67" s="3"/>
      <c r="E67" s="3"/>
      <c r="F67" s="3"/>
      <c r="G67" s="3"/>
      <c r="H67" s="3"/>
      <c r="I67" s="3"/>
      <c r="J67" s="61"/>
      <c r="K67" s="61"/>
      <c r="L67" s="61"/>
      <c r="M67" s="61"/>
      <c r="N67" s="72"/>
      <c r="O67" s="61"/>
      <c r="P67" s="61"/>
      <c r="Q67" s="74"/>
      <c r="R67" s="17"/>
      <c r="S67" s="3"/>
      <c r="T67" s="3"/>
      <c r="U67" s="3"/>
      <c r="V67" s="3"/>
      <c r="W67" s="3"/>
      <c r="X67" s="8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x14ac:dyDescent="0.2">
      <c r="A68" s="6"/>
      <c r="B68" s="5"/>
      <c r="C68" s="3"/>
      <c r="D68" s="3"/>
      <c r="E68" s="3"/>
      <c r="F68" s="3"/>
      <c r="G68" s="3"/>
      <c r="H68" s="3"/>
      <c r="I68" s="3"/>
      <c r="J68" s="61"/>
      <c r="K68" s="61"/>
      <c r="L68" s="61"/>
      <c r="M68" s="61"/>
      <c r="N68" s="72"/>
      <c r="O68" s="61"/>
      <c r="P68" s="61"/>
      <c r="Q68" s="74"/>
      <c r="R68" s="3"/>
      <c r="S68" s="3"/>
      <c r="T68" s="3"/>
      <c r="U68" s="3"/>
      <c r="V68" s="3"/>
      <c r="W68" s="3"/>
      <c r="X68" s="8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x14ac:dyDescent="0.2">
      <c r="A69" s="6"/>
      <c r="B69" s="5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7"/>
      <c r="O69" s="3"/>
      <c r="P69" s="3"/>
      <c r="Q69" s="3"/>
      <c r="R69" s="3"/>
      <c r="S69" s="3"/>
      <c r="T69" s="3"/>
      <c r="U69" s="3"/>
      <c r="V69" s="3"/>
      <c r="W69" s="3"/>
      <c r="X69" s="8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x14ac:dyDescent="0.2">
      <c r="A70" s="6"/>
      <c r="B70" s="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7"/>
      <c r="O70" s="3"/>
      <c r="P70" s="3"/>
      <c r="Q70" s="3"/>
      <c r="R70" s="3"/>
      <c r="S70" s="3"/>
      <c r="T70" s="3"/>
      <c r="U70" s="3"/>
      <c r="V70" s="3"/>
      <c r="W70" s="3"/>
      <c r="X70" s="8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x14ac:dyDescent="0.2">
      <c r="A71" s="6"/>
      <c r="B71" s="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7"/>
      <c r="O71" s="3"/>
      <c r="P71" s="3"/>
      <c r="Q71" s="3"/>
      <c r="R71" s="3"/>
      <c r="S71" s="3"/>
      <c r="T71" s="3"/>
      <c r="U71" s="3"/>
      <c r="V71" s="3"/>
      <c r="W71" s="3"/>
      <c r="X71" s="8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x14ac:dyDescent="0.2">
      <c r="A72" s="6"/>
      <c r="B72" s="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7"/>
      <c r="O72" s="3"/>
      <c r="P72" s="3"/>
      <c r="Q72" s="3"/>
      <c r="R72" s="3"/>
      <c r="S72" s="3"/>
      <c r="T72" s="3"/>
      <c r="U72" s="3"/>
      <c r="V72" s="3"/>
      <c r="W72" s="3"/>
      <c r="X72" s="8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x14ac:dyDescent="0.2">
      <c r="A73" s="6"/>
      <c r="B73" s="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7"/>
      <c r="O73" s="3"/>
      <c r="P73" s="3"/>
      <c r="Q73" s="3"/>
      <c r="R73" s="3"/>
      <c r="S73" s="3"/>
      <c r="T73" s="3"/>
      <c r="U73" s="3"/>
      <c r="V73" s="3"/>
      <c r="W73" s="3"/>
      <c r="X73" s="8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x14ac:dyDescent="0.2">
      <c r="A74" s="6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7"/>
      <c r="O74" s="3"/>
      <c r="P74" s="3"/>
      <c r="Q74" s="3"/>
      <c r="R74" s="3"/>
      <c r="S74" s="3"/>
      <c r="T74" s="3"/>
      <c r="U74" s="3"/>
      <c r="V74" s="3"/>
      <c r="W74" s="3"/>
      <c r="X74" s="8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x14ac:dyDescent="0.2">
      <c r="A75" s="6"/>
      <c r="B75" s="5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7"/>
      <c r="O75" s="3"/>
      <c r="P75" s="3"/>
      <c r="Q75" s="3"/>
      <c r="R75" s="3"/>
      <c r="S75" s="3"/>
      <c r="T75" s="3"/>
      <c r="U75" s="3"/>
      <c r="V75" s="3"/>
      <c r="W75" s="3"/>
      <c r="X75" s="8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x14ac:dyDescent="0.2">
      <c r="A76" s="6"/>
      <c r="B76" s="5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7"/>
      <c r="O76" s="3"/>
      <c r="P76" s="3"/>
      <c r="Q76" s="3"/>
      <c r="R76" s="3"/>
      <c r="S76" s="3"/>
      <c r="T76" s="3"/>
      <c r="U76" s="3"/>
      <c r="V76" s="3"/>
      <c r="W76" s="3"/>
      <c r="X76" s="8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 x14ac:dyDescent="0.2">
      <c r="A77" s="6"/>
      <c r="B77" s="5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7"/>
      <c r="O77" s="3"/>
      <c r="P77" s="3"/>
      <c r="Q77" s="3"/>
      <c r="R77" s="3"/>
      <c r="S77" s="3"/>
      <c r="T77" s="3"/>
      <c r="U77" s="3"/>
      <c r="V77" s="3"/>
      <c r="W77" s="3"/>
      <c r="X77" s="8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 x14ac:dyDescent="0.2">
      <c r="A78" s="6"/>
      <c r="B78" s="5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7"/>
      <c r="O78" s="3"/>
      <c r="P78" s="3"/>
      <c r="Q78" s="3"/>
      <c r="R78" s="3"/>
      <c r="S78" s="3"/>
      <c r="T78" s="3"/>
      <c r="U78" s="3"/>
      <c r="V78" s="3"/>
      <c r="W78" s="3"/>
      <c r="X78" s="8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x14ac:dyDescent="0.2">
      <c r="A79" s="6"/>
      <c r="B79" s="5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7"/>
      <c r="O79" s="3"/>
      <c r="P79" s="3"/>
      <c r="Q79" s="3"/>
      <c r="R79" s="3"/>
      <c r="S79" s="3"/>
      <c r="T79" s="3"/>
      <c r="U79" s="3"/>
      <c r="V79" s="3"/>
      <c r="W79" s="3"/>
      <c r="X79" s="8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x14ac:dyDescent="0.2">
      <c r="A80" s="6"/>
      <c r="B80" s="5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7"/>
      <c r="O80" s="3"/>
      <c r="P80" s="3"/>
      <c r="Q80" s="3"/>
      <c r="R80" s="3"/>
      <c r="S80" s="3"/>
      <c r="T80" s="3"/>
      <c r="U80" s="3"/>
      <c r="V80" s="3"/>
      <c r="W80" s="3"/>
      <c r="X80" s="8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 x14ac:dyDescent="0.2">
      <c r="A81" s="6"/>
      <c r="B81" s="5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7"/>
      <c r="O81" s="3"/>
      <c r="P81" s="3"/>
      <c r="Q81" s="3"/>
      <c r="R81" s="3"/>
      <c r="S81" s="3"/>
      <c r="T81" s="3"/>
      <c r="U81" s="3"/>
      <c r="V81" s="3"/>
      <c r="W81" s="3"/>
      <c r="X81" s="8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 x14ac:dyDescent="0.2">
      <c r="A82" s="6"/>
      <c r="B82" s="5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7"/>
      <c r="O82" s="3"/>
      <c r="P82" s="3"/>
      <c r="Q82" s="3"/>
      <c r="R82" s="3"/>
      <c r="S82" s="3"/>
      <c r="T82" s="3"/>
      <c r="U82" s="3"/>
      <c r="V82" s="3"/>
      <c r="W82" s="3"/>
      <c r="X82" s="8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 x14ac:dyDescent="0.2">
      <c r="A83" s="6"/>
      <c r="B83" s="5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7"/>
      <c r="O83" s="3"/>
      <c r="P83" s="3"/>
      <c r="Q83" s="3"/>
      <c r="R83" s="3"/>
      <c r="S83" s="3"/>
      <c r="T83" s="3"/>
      <c r="U83" s="3"/>
      <c r="V83" s="3"/>
      <c r="W83" s="3"/>
      <c r="X83" s="8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 x14ac:dyDescent="0.2">
      <c r="A84" s="6"/>
      <c r="B84" s="5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7"/>
      <c r="O84" s="3"/>
      <c r="P84" s="3"/>
      <c r="Q84" s="3"/>
      <c r="R84" s="3"/>
      <c r="S84" s="3"/>
      <c r="T84" s="3"/>
      <c r="U84" s="3"/>
      <c r="V84" s="3"/>
      <c r="W84" s="3"/>
      <c r="X84" s="8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 x14ac:dyDescent="0.2">
      <c r="A85" s="6"/>
      <c r="B85" s="5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7"/>
      <c r="O85" s="3"/>
      <c r="P85" s="3"/>
      <c r="Q85" s="3"/>
      <c r="R85" s="3"/>
      <c r="S85" s="3"/>
      <c r="T85" s="3"/>
      <c r="U85" s="3"/>
      <c r="V85" s="3"/>
      <c r="W85" s="3"/>
      <c r="X85" s="8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 x14ac:dyDescent="0.2">
      <c r="A86" s="6"/>
      <c r="B86" s="5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7"/>
      <c r="O86" s="3"/>
      <c r="P86" s="3"/>
      <c r="Q86" s="3"/>
      <c r="R86" s="3"/>
      <c r="S86" s="3"/>
      <c r="T86" s="3"/>
      <c r="U86" s="3"/>
      <c r="V86" s="3"/>
      <c r="W86" s="3"/>
      <c r="X86" s="8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 x14ac:dyDescent="0.2">
      <c r="A87" s="6"/>
      <c r="B87" s="5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7"/>
      <c r="O87" s="3"/>
      <c r="P87" s="3"/>
      <c r="Q87" s="3"/>
      <c r="R87" s="3"/>
      <c r="S87" s="3"/>
      <c r="T87" s="3"/>
      <c r="U87" s="3"/>
      <c r="V87" s="3"/>
      <c r="W87" s="3"/>
      <c r="X87" s="8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 x14ac:dyDescent="0.2">
      <c r="A88" s="6"/>
      <c r="B88" s="5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7"/>
      <c r="O88" s="3"/>
      <c r="P88" s="3"/>
      <c r="Q88" s="3"/>
      <c r="R88" s="3"/>
      <c r="S88" s="3"/>
      <c r="T88" s="3"/>
      <c r="U88" s="3"/>
      <c r="V88" s="3"/>
      <c r="W88" s="3"/>
      <c r="X88" s="8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 x14ac:dyDescent="0.2">
      <c r="A89" s="6"/>
      <c r="B89" s="5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7"/>
      <c r="O89" s="3"/>
      <c r="P89" s="3"/>
      <c r="Q89" s="3"/>
      <c r="R89" s="3"/>
      <c r="S89" s="3"/>
      <c r="T89" s="3"/>
      <c r="U89" s="3"/>
      <c r="V89" s="3"/>
      <c r="W89" s="3"/>
      <c r="X89" s="8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 x14ac:dyDescent="0.2">
      <c r="A90" s="6"/>
      <c r="B90" s="5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7"/>
      <c r="O90" s="3"/>
      <c r="P90" s="3"/>
      <c r="Q90" s="3"/>
      <c r="R90" s="3"/>
      <c r="S90" s="3"/>
      <c r="T90" s="3"/>
      <c r="U90" s="3"/>
      <c r="V90" s="3"/>
      <c r="W90" s="3"/>
      <c r="X90" s="8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 x14ac:dyDescent="0.2">
      <c r="A91" s="6"/>
      <c r="B91" s="5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7"/>
      <c r="O91" s="3"/>
      <c r="P91" s="3"/>
      <c r="Q91" s="3"/>
      <c r="R91" s="3"/>
      <c r="S91" s="3"/>
      <c r="T91" s="3"/>
      <c r="U91" s="3"/>
      <c r="V91" s="3"/>
      <c r="W91" s="3"/>
      <c r="X91" s="8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 x14ac:dyDescent="0.2">
      <c r="A92" s="6"/>
      <c r="B92" s="5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7"/>
      <c r="O92" s="3"/>
      <c r="P92" s="3"/>
      <c r="Q92" s="3"/>
      <c r="R92" s="3"/>
      <c r="S92" s="3"/>
      <c r="T92" s="3"/>
      <c r="U92" s="3"/>
      <c r="V92" s="3"/>
      <c r="W92" s="3"/>
      <c r="X92" s="8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 x14ac:dyDescent="0.2">
      <c r="A93" s="6"/>
      <c r="B93" s="5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7"/>
      <c r="O93" s="3"/>
      <c r="P93" s="3"/>
      <c r="Q93" s="3"/>
      <c r="R93" s="3"/>
      <c r="S93" s="3"/>
      <c r="T93" s="3"/>
      <c r="U93" s="3"/>
      <c r="V93" s="3"/>
      <c r="W93" s="3"/>
      <c r="X93" s="8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 x14ac:dyDescent="0.2">
      <c r="A94" s="6"/>
      <c r="B94" s="5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7"/>
      <c r="O94" s="3"/>
      <c r="P94" s="3"/>
      <c r="Q94" s="3"/>
      <c r="R94" s="3"/>
      <c r="S94" s="3"/>
      <c r="T94" s="3"/>
      <c r="U94" s="3"/>
      <c r="V94" s="3"/>
      <c r="W94" s="3"/>
      <c r="X94" s="8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 x14ac:dyDescent="0.2">
      <c r="A95" s="6"/>
      <c r="B95" s="5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7"/>
      <c r="O95" s="3"/>
      <c r="P95" s="3"/>
      <c r="Q95" s="3"/>
      <c r="R95" s="3"/>
      <c r="S95" s="3"/>
      <c r="T95" s="3"/>
      <c r="U95" s="3"/>
      <c r="V95" s="3"/>
      <c r="W95" s="3"/>
      <c r="X95" s="8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 x14ac:dyDescent="0.2">
      <c r="A96" s="6"/>
      <c r="B96" s="5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7"/>
      <c r="O96" s="3"/>
      <c r="P96" s="3"/>
      <c r="Q96" s="3"/>
      <c r="R96" s="3"/>
      <c r="S96" s="3"/>
      <c r="T96" s="3"/>
      <c r="U96" s="3"/>
      <c r="V96" s="3"/>
      <c r="W96" s="3"/>
      <c r="X96" s="8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 x14ac:dyDescent="0.2">
      <c r="A97" s="6"/>
      <c r="B97" s="5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7"/>
      <c r="O97" s="3"/>
      <c r="P97" s="3"/>
      <c r="Q97" s="3"/>
      <c r="R97" s="3"/>
      <c r="S97" s="3"/>
      <c r="T97" s="3"/>
      <c r="U97" s="3"/>
      <c r="V97" s="3"/>
      <c r="W97" s="3"/>
      <c r="X97" s="8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 x14ac:dyDescent="0.2">
      <c r="A98" s="6"/>
      <c r="B98" s="5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7"/>
      <c r="O98" s="3"/>
      <c r="P98" s="3"/>
      <c r="Q98" s="3"/>
      <c r="R98" s="3"/>
      <c r="S98" s="3"/>
      <c r="T98" s="3"/>
      <c r="U98" s="3"/>
      <c r="V98" s="3"/>
      <c r="W98" s="3"/>
      <c r="X98" s="8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 x14ac:dyDescent="0.2">
      <c r="A99" s="6"/>
      <c r="B99" s="5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7"/>
      <c r="O99" s="3"/>
      <c r="P99" s="3"/>
      <c r="Q99" s="3"/>
      <c r="R99" s="3"/>
      <c r="S99" s="3"/>
      <c r="T99" s="3"/>
      <c r="U99" s="3"/>
      <c r="V99" s="3"/>
      <c r="W99" s="3"/>
      <c r="X99" s="8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 x14ac:dyDescent="0.2">
      <c r="A100" s="6"/>
      <c r="B100" s="5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7"/>
      <c r="O100" s="3"/>
      <c r="P100" s="3"/>
      <c r="Q100" s="3"/>
      <c r="R100" s="3"/>
      <c r="S100" s="3"/>
      <c r="T100" s="3"/>
      <c r="U100" s="3"/>
      <c r="V100" s="3"/>
      <c r="W100" s="3"/>
      <c r="X100" s="8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 x14ac:dyDescent="0.2">
      <c r="A101" s="6"/>
      <c r="B101" s="5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7"/>
      <c r="O101" s="3"/>
      <c r="P101" s="3"/>
      <c r="Q101" s="3"/>
      <c r="R101" s="3"/>
      <c r="S101" s="3"/>
      <c r="T101" s="3"/>
      <c r="U101" s="3"/>
      <c r="V101" s="3"/>
      <c r="W101" s="3"/>
      <c r="X101" s="8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 x14ac:dyDescent="0.2">
      <c r="A102" s="6"/>
      <c r="B102" s="5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7"/>
      <c r="O102" s="3"/>
      <c r="P102" s="3"/>
      <c r="Q102" s="3"/>
      <c r="R102" s="3"/>
      <c r="S102" s="3"/>
      <c r="T102" s="3"/>
      <c r="U102" s="3"/>
      <c r="V102" s="3"/>
      <c r="W102" s="3"/>
      <c r="X102" s="8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 x14ac:dyDescent="0.2">
      <c r="A103" s="6"/>
      <c r="B103" s="5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7"/>
      <c r="O103" s="3"/>
      <c r="P103" s="3"/>
      <c r="Q103" s="3"/>
      <c r="R103" s="3"/>
      <c r="S103" s="3"/>
      <c r="T103" s="3"/>
      <c r="U103" s="3"/>
      <c r="V103" s="3"/>
      <c r="W103" s="3"/>
      <c r="X103" s="8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 x14ac:dyDescent="0.2">
      <c r="A104" s="6"/>
      <c r="B104" s="5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7"/>
      <c r="O104" s="3"/>
      <c r="P104" s="3"/>
      <c r="Q104" s="3"/>
      <c r="R104" s="3"/>
      <c r="S104" s="3"/>
      <c r="T104" s="3"/>
      <c r="U104" s="3"/>
      <c r="V104" s="3"/>
      <c r="W104" s="3"/>
      <c r="X104" s="8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 x14ac:dyDescent="0.2">
      <c r="A105" s="6"/>
      <c r="B105" s="5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7"/>
      <c r="O105" s="3"/>
      <c r="P105" s="3"/>
      <c r="Q105" s="3"/>
      <c r="R105" s="3"/>
      <c r="S105" s="3"/>
      <c r="T105" s="3"/>
      <c r="U105" s="3"/>
      <c r="V105" s="3"/>
      <c r="W105" s="3"/>
      <c r="X105" s="8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 x14ac:dyDescent="0.2">
      <c r="A106" s="6"/>
      <c r="B106" s="5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7"/>
      <c r="O106" s="3"/>
      <c r="P106" s="3"/>
      <c r="Q106" s="3"/>
      <c r="R106" s="3"/>
      <c r="S106" s="3"/>
      <c r="T106" s="3"/>
      <c r="U106" s="3"/>
      <c r="V106" s="3"/>
      <c r="W106" s="3"/>
      <c r="X106" s="8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 x14ac:dyDescent="0.2">
      <c r="A107" s="6"/>
      <c r="B107" s="5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7"/>
      <c r="O107" s="3"/>
      <c r="P107" s="3"/>
      <c r="Q107" s="3"/>
      <c r="R107" s="3"/>
      <c r="S107" s="3"/>
      <c r="T107" s="3"/>
      <c r="U107" s="3"/>
      <c r="V107" s="3"/>
      <c r="W107" s="3"/>
      <c r="X107" s="8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 x14ac:dyDescent="0.2">
      <c r="A108" s="6"/>
      <c r="B108" s="5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7"/>
      <c r="O108" s="3"/>
      <c r="P108" s="3"/>
      <c r="Q108" s="3"/>
      <c r="R108" s="3"/>
      <c r="S108" s="3"/>
      <c r="T108" s="3"/>
      <c r="U108" s="3"/>
      <c r="V108" s="3"/>
      <c r="W108" s="3"/>
      <c r="X108" s="8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 x14ac:dyDescent="0.2">
      <c r="A109" s="6"/>
      <c r="B109" s="5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7"/>
      <c r="O109" s="3"/>
      <c r="P109" s="3"/>
      <c r="Q109" s="3"/>
      <c r="R109" s="3"/>
      <c r="S109" s="3"/>
      <c r="T109" s="3"/>
      <c r="U109" s="3"/>
      <c r="V109" s="3"/>
      <c r="W109" s="3"/>
      <c r="X109" s="8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 x14ac:dyDescent="0.2">
      <c r="A110" s="6"/>
      <c r="B110" s="5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7"/>
      <c r="O110" s="3"/>
      <c r="P110" s="3"/>
      <c r="Q110" s="3"/>
      <c r="R110" s="3"/>
      <c r="S110" s="3"/>
      <c r="T110" s="3"/>
      <c r="U110" s="3"/>
      <c r="V110" s="3"/>
      <c r="W110" s="3"/>
      <c r="X110" s="8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 x14ac:dyDescent="0.2">
      <c r="A111" s="6"/>
      <c r="B111" s="5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7"/>
      <c r="O111" s="3"/>
      <c r="P111" s="3"/>
      <c r="Q111" s="3"/>
      <c r="R111" s="3"/>
      <c r="S111" s="3"/>
      <c r="T111" s="3"/>
      <c r="U111" s="3"/>
      <c r="V111" s="3"/>
      <c r="W111" s="3"/>
      <c r="X111" s="8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 x14ac:dyDescent="0.2">
      <c r="A112" s="6"/>
      <c r="B112" s="5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7"/>
      <c r="O112" s="3"/>
      <c r="P112" s="3"/>
      <c r="Q112" s="3"/>
      <c r="R112" s="3"/>
      <c r="S112" s="3"/>
      <c r="T112" s="3"/>
      <c r="U112" s="3"/>
      <c r="V112" s="3"/>
      <c r="W112" s="3"/>
      <c r="X112" s="8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 x14ac:dyDescent="0.2">
      <c r="A113" s="6"/>
      <c r="B113" s="5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7"/>
      <c r="O113" s="3"/>
      <c r="P113" s="3"/>
      <c r="Q113" s="3"/>
      <c r="R113" s="3"/>
      <c r="S113" s="3"/>
      <c r="T113" s="3"/>
      <c r="U113" s="3"/>
      <c r="V113" s="3"/>
      <c r="W113" s="3"/>
      <c r="X113" s="8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 x14ac:dyDescent="0.2">
      <c r="A114" s="6"/>
      <c r="B114" s="5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7"/>
      <c r="O114" s="3"/>
      <c r="P114" s="3"/>
      <c r="Q114" s="3"/>
      <c r="R114" s="3"/>
      <c r="S114" s="3"/>
      <c r="T114" s="3"/>
      <c r="U114" s="3"/>
      <c r="V114" s="3"/>
      <c r="W114" s="3"/>
      <c r="X114" s="8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 x14ac:dyDescent="0.2">
      <c r="A115" s="6"/>
      <c r="B115" s="5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7"/>
      <c r="O115" s="3"/>
      <c r="P115" s="3"/>
      <c r="Q115" s="3"/>
      <c r="R115" s="3"/>
      <c r="S115" s="3"/>
      <c r="T115" s="3"/>
      <c r="U115" s="3"/>
      <c r="V115" s="3"/>
      <c r="W115" s="3"/>
      <c r="X115" s="8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 x14ac:dyDescent="0.2">
      <c r="A116" s="6"/>
      <c r="B116" s="5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7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52" x14ac:dyDescent="0.2">
      <c r="A117" s="6"/>
      <c r="B117" s="5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7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52" x14ac:dyDescent="0.2">
      <c r="A118" s="6"/>
      <c r="B118" s="5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7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52" x14ac:dyDescent="0.2">
      <c r="A119" s="6"/>
      <c r="B119" s="5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7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52" x14ac:dyDescent="0.2">
      <c r="A120" s="6"/>
      <c r="B120" s="5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7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52" x14ac:dyDescent="0.2">
      <c r="A121" s="6"/>
      <c r="B121" s="5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7"/>
      <c r="O121" s="3"/>
      <c r="P121" s="3"/>
      <c r="Q121" s="3"/>
      <c r="R121" s="3"/>
      <c r="S121" s="3"/>
      <c r="T121" s="3"/>
      <c r="U121" s="3"/>
      <c r="V121" s="3"/>
      <c r="W121" s="8"/>
      <c r="X121" s="3"/>
    </row>
    <row r="122" spans="1:52" x14ac:dyDescent="0.2">
      <c r="A122" s="6"/>
      <c r="B122" s="5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7"/>
      <c r="O122" s="3"/>
      <c r="P122" s="3"/>
      <c r="Q122" s="3"/>
      <c r="R122" s="3"/>
      <c r="S122" s="3"/>
      <c r="T122" s="3"/>
      <c r="U122" s="3"/>
      <c r="V122" s="3"/>
      <c r="W122" s="8"/>
      <c r="X122" s="3"/>
    </row>
    <row r="123" spans="1:52" x14ac:dyDescent="0.2">
      <c r="A123" s="6"/>
      <c r="B123" s="5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7"/>
      <c r="O123" s="3"/>
      <c r="P123" s="3"/>
      <c r="Q123" s="3"/>
      <c r="R123" s="3"/>
      <c r="S123" s="3"/>
      <c r="T123" s="3"/>
      <c r="U123" s="3"/>
      <c r="V123" s="3"/>
      <c r="W123" s="8"/>
      <c r="X123" s="3"/>
    </row>
    <row r="124" spans="1:52" x14ac:dyDescent="0.2">
      <c r="A124" s="6"/>
      <c r="B124" s="5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7"/>
      <c r="O124" s="3"/>
      <c r="P124" s="3"/>
      <c r="Q124" s="3"/>
      <c r="R124" s="3"/>
      <c r="S124" s="3"/>
      <c r="T124" s="3"/>
      <c r="U124" s="3"/>
      <c r="V124" s="3"/>
      <c r="W124" s="8"/>
      <c r="X124" s="3"/>
    </row>
    <row r="125" spans="1:52" x14ac:dyDescent="0.2">
      <c r="A125" s="6"/>
      <c r="B125" s="5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R125" s="3"/>
      <c r="S125" s="3"/>
      <c r="T125" s="3"/>
      <c r="U125" s="3"/>
      <c r="V125" s="3"/>
      <c r="W125" s="8"/>
      <c r="X125" s="3"/>
    </row>
    <row r="126" spans="1:52" x14ac:dyDescent="0.2">
      <c r="A126" s="6"/>
      <c r="B126" s="5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R126" s="3"/>
      <c r="S126" s="3"/>
      <c r="T126" s="3"/>
      <c r="U126" s="3"/>
      <c r="V126" s="3"/>
      <c r="W126" s="8"/>
      <c r="X126" s="3"/>
    </row>
    <row r="127" spans="1:52" x14ac:dyDescent="0.2">
      <c r="A127" s="6"/>
      <c r="B127" s="5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R127" s="3"/>
      <c r="S127" s="3"/>
      <c r="T127" s="3"/>
      <c r="U127" s="3"/>
      <c r="V127" s="3"/>
      <c r="W127" s="8"/>
      <c r="X127" s="3"/>
    </row>
    <row r="128" spans="1:52" x14ac:dyDescent="0.2">
      <c r="A128" s="6"/>
      <c r="B128" s="5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R128" s="3"/>
      <c r="S128" s="3"/>
      <c r="T128" s="3"/>
      <c r="U128" s="3"/>
      <c r="V128" s="3"/>
      <c r="W128" s="8"/>
      <c r="X128" s="3"/>
    </row>
    <row r="129" spans="1:24" x14ac:dyDescent="0.2">
      <c r="A129" s="6"/>
      <c r="B129" s="5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R129" s="3"/>
      <c r="S129" s="3"/>
      <c r="T129" s="3"/>
      <c r="U129" s="3"/>
      <c r="V129" s="3"/>
      <c r="W129" s="8"/>
      <c r="X129" s="3"/>
    </row>
    <row r="130" spans="1:24" x14ac:dyDescent="0.2">
      <c r="A130" s="6"/>
      <c r="B130" s="5"/>
      <c r="C130" s="3"/>
      <c r="D130" s="3"/>
      <c r="E130" s="3"/>
      <c r="F130" s="3"/>
      <c r="G130" s="3"/>
      <c r="H130" s="3"/>
      <c r="I130" s="3"/>
      <c r="J130" s="9"/>
      <c r="L130" s="3"/>
      <c r="M130" s="3"/>
      <c r="R130" s="3"/>
      <c r="S130" s="3"/>
      <c r="T130" s="3"/>
      <c r="U130" s="3"/>
      <c r="V130" s="3"/>
      <c r="W130" s="8"/>
      <c r="X130" s="3"/>
    </row>
    <row r="131" spans="1:24" x14ac:dyDescent="0.2">
      <c r="A131" s="6"/>
      <c r="B131" s="5"/>
      <c r="C131" s="3"/>
      <c r="D131" s="3"/>
      <c r="E131" s="3"/>
      <c r="F131" s="3"/>
      <c r="G131" s="3"/>
      <c r="H131" s="3"/>
      <c r="I131" s="3"/>
      <c r="J131" s="9"/>
      <c r="L131" s="3"/>
      <c r="M131" s="3"/>
      <c r="R131" s="3"/>
      <c r="S131" s="3"/>
      <c r="T131" s="3"/>
      <c r="U131" s="3"/>
      <c r="V131" s="3"/>
      <c r="W131" s="8"/>
      <c r="X131" s="3"/>
    </row>
    <row r="132" spans="1:24" x14ac:dyDescent="0.2">
      <c r="A132" s="6"/>
      <c r="B132" s="5"/>
      <c r="C132" s="3"/>
      <c r="D132" s="3"/>
      <c r="E132" s="3"/>
      <c r="F132" s="3"/>
      <c r="G132" s="3"/>
      <c r="H132" s="3"/>
      <c r="I132" s="3"/>
      <c r="J132" s="9"/>
      <c r="L132" s="3"/>
      <c r="M132" s="3"/>
      <c r="R132" s="3"/>
      <c r="S132" s="3"/>
      <c r="T132" s="3"/>
      <c r="U132" s="3"/>
      <c r="V132" s="3"/>
      <c r="W132" s="8"/>
      <c r="X132" s="3"/>
    </row>
    <row r="133" spans="1:24" x14ac:dyDescent="0.2">
      <c r="R133" s="3"/>
      <c r="S133" s="3"/>
      <c r="T133" s="3"/>
      <c r="U133" s="3"/>
      <c r="V133" s="3"/>
      <c r="W133" s="8"/>
      <c r="X133" s="3"/>
    </row>
    <row r="134" spans="1:24" x14ac:dyDescent="0.2">
      <c r="R134" s="3"/>
      <c r="S134" s="3"/>
      <c r="T134" s="3"/>
      <c r="U134" s="3"/>
      <c r="V134" s="3"/>
      <c r="W134" s="8"/>
      <c r="X134" s="3"/>
    </row>
    <row r="135" spans="1:24" x14ac:dyDescent="0.2">
      <c r="R135" s="3"/>
      <c r="S135" s="3"/>
      <c r="T135" s="3"/>
      <c r="U135" s="3"/>
      <c r="V135" s="3"/>
      <c r="W135" s="8"/>
      <c r="X135" s="3"/>
    </row>
    <row r="136" spans="1:24" x14ac:dyDescent="0.2">
      <c r="R136" s="3"/>
      <c r="S136" s="3"/>
      <c r="T136" s="3"/>
      <c r="U136" s="3"/>
      <c r="V136" s="3"/>
      <c r="W136" s="8"/>
      <c r="X136" s="3"/>
    </row>
    <row r="137" spans="1:24" x14ac:dyDescent="0.2">
      <c r="S137" s="3"/>
      <c r="T137" s="3"/>
      <c r="U137" s="3"/>
      <c r="V137" s="3"/>
      <c r="W137" s="8"/>
      <c r="X137" s="3"/>
    </row>
    <row r="138" spans="1:24" x14ac:dyDescent="0.2">
      <c r="S138" s="3"/>
      <c r="T138" s="3"/>
      <c r="U138" s="3"/>
      <c r="V138" s="3"/>
      <c r="W138" s="8"/>
      <c r="X138" s="3"/>
    </row>
    <row r="139" spans="1:24" x14ac:dyDescent="0.2">
      <c r="S139" s="3"/>
      <c r="T139" s="3"/>
      <c r="U139" s="3"/>
      <c r="V139" s="3"/>
      <c r="W139" s="8"/>
      <c r="X139" s="3"/>
    </row>
    <row r="140" spans="1:24" x14ac:dyDescent="0.2">
      <c r="X140" s="3"/>
    </row>
    <row r="141" spans="1:24" x14ac:dyDescent="0.2">
      <c r="X141" s="3"/>
    </row>
    <row r="142" spans="1:24" x14ac:dyDescent="0.2">
      <c r="X142" s="3"/>
    </row>
    <row r="143" spans="1:24" x14ac:dyDescent="0.2">
      <c r="X143" s="3"/>
    </row>
    <row r="144" spans="1:24" x14ac:dyDescent="0.2">
      <c r="X144" s="3"/>
    </row>
    <row r="145" spans="24:24" x14ac:dyDescent="0.2">
      <c r="X145" s="3"/>
    </row>
    <row r="146" spans="24:24" x14ac:dyDescent="0.2">
      <c r="X146" s="3"/>
    </row>
    <row r="147" spans="24:24" x14ac:dyDescent="0.2">
      <c r="X147" s="3"/>
    </row>
    <row r="148" spans="24:24" x14ac:dyDescent="0.2">
      <c r="X148" s="3"/>
    </row>
    <row r="149" spans="24:24" x14ac:dyDescent="0.2">
      <c r="X149" s="3"/>
    </row>
    <row r="150" spans="24:24" x14ac:dyDescent="0.2">
      <c r="X150" s="3"/>
    </row>
    <row r="151" spans="24:24" x14ac:dyDescent="0.2">
      <c r="X151" s="3"/>
    </row>
    <row r="152" spans="24:24" x14ac:dyDescent="0.2">
      <c r="X152" s="3"/>
    </row>
    <row r="153" spans="24:24" x14ac:dyDescent="0.2">
      <c r="X153" s="3"/>
    </row>
    <row r="154" spans="24:24" x14ac:dyDescent="0.2">
      <c r="X154" s="3"/>
    </row>
    <row r="155" spans="24:24" x14ac:dyDescent="0.2">
      <c r="X155" s="3"/>
    </row>
    <row r="156" spans="24:24" x14ac:dyDescent="0.2">
      <c r="X156" s="3"/>
    </row>
    <row r="157" spans="24:24" x14ac:dyDescent="0.2">
      <c r="X157" s="3"/>
    </row>
  </sheetData>
  <sortState ref="A14:Q15">
    <sortCondition ref="J14:J15" customList="Alta,Media,Baja"/>
  </sortState>
  <dataConsolidate function="count">
    <dataRefs count="1">
      <dataRef name="Melvin"/>
    </dataRefs>
  </dataConsolidate>
  <customSheetViews>
    <customSheetView guid="{F5755F04-798E-4C3A-A8E7-477393F038B9}" scale="73" showAutoFilter="1" showRuler="0">
      <pane ySplit="12" topLeftCell="A13" activePane="bottomLeft" state="frozen"/>
      <selection pane="bottomLeft" activeCell="B5" sqref="B5"/>
      <pageMargins left="0.75" right="0.75" top="1" bottom="1" header="0.5" footer="0.5"/>
      <pageSetup orientation="portrait" r:id="rId1"/>
      <headerFooter alignWithMargins="0"/>
      <autoFilter ref="B1:V1"/>
    </customSheetView>
    <customSheetView guid="{51C675D1-201A-4C11-A1E4-A1D2D27F6DDB}" scale="73" showAutoFilter="1" showRuler="0">
      <pane ySplit="12" topLeftCell="A13" activePane="bottomLeft" state="frozen"/>
      <selection pane="bottomLeft" activeCell="C22" sqref="C22"/>
      <pageMargins left="0.75" right="0.75" top="1" bottom="1" header="0.5" footer="0.5"/>
      <pageSetup orientation="portrait" r:id="rId2"/>
      <headerFooter alignWithMargins="0"/>
      <autoFilter ref="B1:V1"/>
    </customSheetView>
    <customSheetView guid="{32460C6D-0200-4040-8646-84E624553A22}" scale="73" showAutoFilter="1" showRuler="0">
      <pane ySplit="12" topLeftCell="A13" activePane="bottomLeft" state="frozen"/>
      <selection pane="bottomLeft" activeCell="A15" sqref="A15"/>
      <pageMargins left="0.75" right="0.75" top="1" bottom="1" header="0.5" footer="0.5"/>
      <pageSetup orientation="portrait" r:id="rId3"/>
      <headerFooter alignWithMargins="0"/>
      <autoFilter ref="B1:V1"/>
    </customSheetView>
    <customSheetView guid="{E19B27BA-65CF-4337-BEE6-81D01FD1E4F4}" scale="75" showAutoFilter="1" showRuler="0">
      <pane ySplit="11" topLeftCell="A12" activePane="bottomLeft" state="frozen"/>
      <selection pane="bottomLeft" activeCell="K27" sqref="K27"/>
      <pageMargins left="0.75" right="0.75" top="1" bottom="1" header="0.5" footer="0.5"/>
      <pageSetup orientation="portrait" r:id="rId4"/>
      <headerFooter alignWithMargins="0"/>
      <autoFilter ref="B1:V1"/>
    </customSheetView>
    <customSheetView guid="{0FD896E9-DC1A-43D0-BC08-8D6597C751FE}" scale="75" showAutoFilter="1" showRuler="0">
      <pane ySplit="11" topLeftCell="A12" activePane="bottomLeft" state="frozen"/>
      <selection pane="bottomLeft" activeCell="L42" sqref="L42"/>
      <pageMargins left="0.75" right="0.75" top="1" bottom="1" header="0.5" footer="0.5"/>
      <pageSetup orientation="portrait" r:id="rId5"/>
      <headerFooter alignWithMargins="0"/>
      <autoFilter ref="B1:V1"/>
    </customSheetView>
    <customSheetView guid="{60462BE3-629F-41FD-A3BA-58237F26FC60}" scale="75" showAutoFilter="1" showRuler="0">
      <pane ySplit="12" topLeftCell="A16" activePane="bottomLeft" state="frozen"/>
      <selection pane="bottomLeft" activeCell="I8" sqref="I8"/>
      <pageMargins left="0.75" right="0.75" top="1" bottom="1" header="0.5" footer="0.5"/>
      <pageSetup orientation="portrait" r:id="rId6"/>
      <headerFooter alignWithMargins="0"/>
      <autoFilter ref="B1:V1"/>
    </customSheetView>
    <customSheetView guid="{C500AE52-1DAE-4302-9A7C-E8F928C23773}" scale="75" showAutoFilter="1" showRuler="0">
      <pane ySplit="11" topLeftCell="A62" activePane="bottomLeft" state="frozen"/>
      <selection pane="bottomLeft" activeCell="L74" sqref="L74"/>
      <pageMargins left="0.75" right="0.75" top="1" bottom="1" header="0.5" footer="0.5"/>
      <pageSetup orientation="portrait" r:id="rId7"/>
      <headerFooter alignWithMargins="0"/>
      <autoFilter ref="B1:V1"/>
    </customSheetView>
    <customSheetView guid="{0DD76207-1608-44DE-840F-A7D1D596FD61}" scale="75" showAutoFilter="1" showRuler="0">
      <pane ySplit="11" topLeftCell="A12" activePane="bottomLeft" state="frozen"/>
      <selection pane="bottomLeft" activeCell="B40" sqref="B40"/>
      <pageMargins left="0.75" right="0.75" top="1" bottom="1" header="0.5" footer="0.5"/>
      <pageSetup orientation="portrait" r:id="rId8"/>
      <headerFooter alignWithMargins="0"/>
      <autoFilter ref="B1:V1"/>
    </customSheetView>
    <customSheetView guid="{B8321A16-DA65-49A6-B781-DEAD90F169AE}" scale="73" showAutoFilter="1" showRuler="0">
      <pane ySplit="12" topLeftCell="A13" activePane="bottomLeft" state="frozen"/>
      <selection pane="bottomLeft" activeCell="M21" sqref="M21"/>
      <pageMargins left="0.75" right="0.75" top="1" bottom="1" header="0.5" footer="0.5"/>
      <pageSetup orientation="portrait" r:id="rId9"/>
      <headerFooter alignWithMargins="0"/>
      <autoFilter ref="B1:V1"/>
    </customSheetView>
    <customSheetView guid="{7429585F-9428-4273-A186-8278BEE70523}" scale="73" showAutoFilter="1" showRuler="0">
      <pane ySplit="12" topLeftCell="A13" activePane="bottomLeft" state="frozen"/>
      <selection pane="bottomLeft" activeCell="K8" sqref="K8"/>
      <pageMargins left="0.75" right="0.75" top="1" bottom="1" header="0.5" footer="0.5"/>
      <pageSetup orientation="portrait" r:id="rId10"/>
      <headerFooter alignWithMargins="0"/>
      <autoFilter ref="B1:V1"/>
    </customSheetView>
    <customSheetView guid="{A8BEC203-287C-4823-BBAF-595F4E8B460E}" scale="70">
      <selection activeCell="B65" sqref="B65"/>
      <pageMargins left="0.75" right="0.75" top="1" bottom="1" header="0.5" footer="0.5"/>
      <pageSetup orientation="portrait" r:id="rId11"/>
      <headerFooter alignWithMargins="0"/>
    </customSheetView>
    <customSheetView guid="{E444FDC4-36B7-43C6-80C4-95864CA88528}" scale="70" topLeftCell="A16">
      <selection activeCell="B26" sqref="B26"/>
      <pageMargins left="0.75" right="0.75" top="1" bottom="1" header="0.5" footer="0.5"/>
      <pageSetup orientation="portrait" r:id="rId12"/>
      <headerFooter alignWithMargins="0"/>
    </customSheetView>
  </customSheetViews>
  <mergeCells count="7">
    <mergeCell ref="A23:Q23"/>
    <mergeCell ref="A37:Q37"/>
    <mergeCell ref="A39:Q39"/>
    <mergeCell ref="K12:L12"/>
    <mergeCell ref="I6:I8"/>
    <mergeCell ref="I9:I11"/>
    <mergeCell ref="I13:I16"/>
  </mergeCells>
  <phoneticPr fontId="5" type="noConversion"/>
  <conditionalFormatting sqref="G38 O50:O60 O69:O65542">
    <cfRule type="cellIs" dxfId="19" priority="9" stopIfTrue="1" operator="equal">
      <formula>"red"</formula>
    </cfRule>
    <cfRule type="cellIs" dxfId="18" priority="10" stopIfTrue="1" operator="equal">
      <formula>"green"</formula>
    </cfRule>
    <cfRule type="cellIs" dxfId="17" priority="11" stopIfTrue="1" operator="equal">
      <formula>"yellow"</formula>
    </cfRule>
  </conditionalFormatting>
  <conditionalFormatting sqref="G24:G36">
    <cfRule type="cellIs" dxfId="16" priority="16" stopIfTrue="1" operator="equal">
      <formula>"Failed"</formula>
    </cfRule>
    <cfRule type="cellIs" dxfId="15" priority="17" stopIfTrue="1" operator="equal">
      <formula>"Complete"</formula>
    </cfRule>
    <cfRule type="cellIs" dxfId="14" priority="18" stopIfTrue="1" operator="equal">
      <formula>"Not Started - Code"</formula>
    </cfRule>
  </conditionalFormatting>
  <conditionalFormatting sqref="C24:C36">
    <cfRule type="cellIs" dxfId="13" priority="19" stopIfTrue="1" operator="equal">
      <formula>"Rose"</formula>
    </cfRule>
    <cfRule type="cellIs" dxfId="12" priority="20" stopIfTrue="1" operator="equal">
      <formula>"Judy"</formula>
    </cfRule>
    <cfRule type="cellIs" priority="21" stopIfTrue="1" operator="equal">
      <formula>"Mariell"</formula>
    </cfRule>
  </conditionalFormatting>
  <dataValidations count="3">
    <dataValidation type="list" allowBlank="1" showInputMessage="1" showErrorMessage="1" sqref="G24:G36">
      <formula1>$J$13:$J$16</formula1>
    </dataValidation>
    <dataValidation type="list" allowBlank="1" showInputMessage="1" showErrorMessage="1" sqref="E25:E36">
      <formula1>$J$6:$J$8</formula1>
    </dataValidation>
    <dataValidation type="list" allowBlank="1" showInputMessage="1" showErrorMessage="1" sqref="J25:J36">
      <formula1>$J$9:$J$11</formula1>
    </dataValidation>
  </dataValidations>
  <pageMargins left="0.75" right="0.75" top="1" bottom="1" header="0.5" footer="0.5"/>
  <pageSetup orientation="portrait" r:id="rId13"/>
  <headerFooter alignWithMargins="0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F26"/>
  <sheetViews>
    <sheetView workbookViewId="0">
      <selection activeCell="M21" sqref="M21"/>
    </sheetView>
  </sheetViews>
  <sheetFormatPr defaultRowHeight="12.75" x14ac:dyDescent="0.2"/>
  <cols>
    <col min="2" max="2" width="34.28515625" customWidth="1"/>
    <col min="3" max="3" width="34.140625" customWidth="1"/>
    <col min="4" max="4" width="16.7109375" customWidth="1"/>
    <col min="5" max="5" width="30.42578125" bestFit="1" customWidth="1"/>
  </cols>
  <sheetData>
    <row r="2" spans="2:6" ht="12.75" customHeight="1" x14ac:dyDescent="0.2">
      <c r="E2" s="210" t="s">
        <v>77</v>
      </c>
      <c r="F2" s="93"/>
    </row>
    <row r="3" spans="2:6" ht="12.75" customHeight="1" x14ac:dyDescent="0.2">
      <c r="E3" s="210"/>
      <c r="F3" s="93"/>
    </row>
    <row r="7" spans="2:6" ht="26.25" customHeight="1" x14ac:dyDescent="0.2">
      <c r="B7" s="18" t="s">
        <v>5</v>
      </c>
      <c r="C7" s="85"/>
      <c r="D7" s="19" t="s">
        <v>11</v>
      </c>
      <c r="E7" s="88" t="s">
        <v>13</v>
      </c>
    </row>
    <row r="8" spans="2:6" ht="27" customHeight="1" x14ac:dyDescent="0.2">
      <c r="B8" s="18" t="s">
        <v>78</v>
      </c>
      <c r="C8" s="85" t="s">
        <v>79</v>
      </c>
      <c r="D8" s="18" t="s">
        <v>80</v>
      </c>
      <c r="E8" s="89" t="s">
        <v>14</v>
      </c>
    </row>
    <row r="9" spans="2:6" ht="15" x14ac:dyDescent="0.25">
      <c r="C9" s="90"/>
    </row>
    <row r="13" spans="2:6" ht="15" x14ac:dyDescent="0.2">
      <c r="B13" s="18" t="s">
        <v>63</v>
      </c>
      <c r="C13" s="18" t="s">
        <v>81</v>
      </c>
      <c r="D13" s="18" t="s">
        <v>82</v>
      </c>
      <c r="E13" s="18" t="s">
        <v>45</v>
      </c>
    </row>
    <row r="14" spans="2:6" x14ac:dyDescent="0.2">
      <c r="B14" s="92"/>
      <c r="C14" s="92"/>
      <c r="D14" s="92"/>
      <c r="E14" s="92"/>
    </row>
    <row r="15" spans="2:6" x14ac:dyDescent="0.2">
      <c r="B15" s="92"/>
      <c r="C15" s="92"/>
      <c r="D15" s="92"/>
      <c r="E15" s="92"/>
    </row>
    <row r="16" spans="2:6" x14ac:dyDescent="0.2">
      <c r="B16" s="92"/>
      <c r="C16" s="92"/>
      <c r="D16" s="92"/>
      <c r="E16" s="92"/>
    </row>
    <row r="17" spans="2:5" x14ac:dyDescent="0.2">
      <c r="B17" s="92"/>
      <c r="C17" s="92"/>
      <c r="D17" s="92"/>
      <c r="E17" s="92"/>
    </row>
    <row r="18" spans="2:5" x14ac:dyDescent="0.2">
      <c r="B18" s="92"/>
      <c r="C18" s="92"/>
      <c r="D18" s="92"/>
      <c r="E18" s="92"/>
    </row>
    <row r="19" spans="2:5" x14ac:dyDescent="0.2">
      <c r="B19" s="92"/>
      <c r="C19" s="92"/>
      <c r="D19" s="92"/>
      <c r="E19" s="92"/>
    </row>
    <row r="20" spans="2:5" x14ac:dyDescent="0.2">
      <c r="B20" s="92"/>
      <c r="C20" s="92"/>
      <c r="D20" s="92"/>
      <c r="E20" s="92"/>
    </row>
    <row r="21" spans="2:5" x14ac:dyDescent="0.2">
      <c r="B21" s="92"/>
      <c r="C21" s="92"/>
      <c r="D21" s="92"/>
      <c r="E21" s="92"/>
    </row>
    <row r="22" spans="2:5" x14ac:dyDescent="0.2">
      <c r="B22" s="92"/>
      <c r="C22" s="92"/>
      <c r="D22" s="92"/>
      <c r="E22" s="92"/>
    </row>
    <row r="23" spans="2:5" x14ac:dyDescent="0.2">
      <c r="B23" s="92"/>
      <c r="C23" s="92"/>
      <c r="D23" s="92"/>
      <c r="E23" s="92"/>
    </row>
    <row r="24" spans="2:5" x14ac:dyDescent="0.2">
      <c r="B24" s="92"/>
      <c r="C24" s="92"/>
      <c r="D24" s="92"/>
      <c r="E24" s="92"/>
    </row>
    <row r="25" spans="2:5" x14ac:dyDescent="0.2">
      <c r="B25" s="92"/>
      <c r="C25" s="92"/>
      <c r="D25" s="92"/>
      <c r="E25" s="92"/>
    </row>
    <row r="26" spans="2:5" x14ac:dyDescent="0.2">
      <c r="B26" s="92"/>
      <c r="C26" s="92"/>
      <c r="D26" s="92"/>
      <c r="E26" s="92"/>
    </row>
  </sheetData>
  <customSheetViews>
    <customSheetView guid="{A8BEC203-287C-4823-BBAF-595F4E8B460E}">
      <selection activeCell="M21" sqref="M21"/>
      <pageMargins left="0.7" right="0.7" top="0.75" bottom="0.75" header="0.3" footer="0.3"/>
      <pageSetup orientation="portrait" r:id="rId1"/>
    </customSheetView>
    <customSheetView guid="{E444FDC4-36B7-43C6-80C4-95864CA88528}">
      <selection activeCell="M21" sqref="M21"/>
      <pageMargins left="0.7" right="0.7" top="0.75" bottom="0.75" header="0.3" footer="0.3"/>
      <pageSetup orientation="portrait" r:id="rId2"/>
    </customSheetView>
  </customSheetViews>
  <mergeCells count="1">
    <mergeCell ref="E2:E3"/>
  </mergeCells>
  <hyperlinks>
    <hyperlink ref="E2" location="'Lista de Escenarios'!A1" display="Retornar a Matriz de Pruebas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90" zoomScaleNormal="90" workbookViewId="0">
      <selection activeCell="E28" sqref="E28"/>
    </sheetView>
  </sheetViews>
  <sheetFormatPr defaultColWidth="11.140625" defaultRowHeight="15" x14ac:dyDescent="0.25"/>
  <cols>
    <col min="1" max="1" width="8.85546875" style="107" customWidth="1"/>
    <col min="2" max="2" width="15.140625" style="107" bestFit="1" customWidth="1"/>
    <col min="3" max="3" width="21.140625" style="107" bestFit="1" customWidth="1"/>
    <col min="4" max="4" width="24.28515625" style="107" bestFit="1" customWidth="1"/>
    <col min="5" max="5" width="15.42578125" style="107" bestFit="1" customWidth="1"/>
    <col min="6" max="6" width="30.42578125" style="107" bestFit="1" customWidth="1"/>
    <col min="7" max="7" width="12" style="107" bestFit="1" customWidth="1"/>
    <col min="8" max="8" width="14.140625" style="107" bestFit="1" customWidth="1"/>
    <col min="9" max="9" width="12.42578125" style="107" customWidth="1"/>
    <col min="10" max="10" width="12.28515625" style="107" bestFit="1" customWidth="1"/>
    <col min="11" max="16384" width="11.140625" style="107"/>
  </cols>
  <sheetData>
    <row r="1" spans="1:10" x14ac:dyDescent="0.25">
      <c r="B1"/>
      <c r="C1"/>
      <c r="D1"/>
      <c r="E1"/>
      <c r="F1"/>
    </row>
    <row r="2" spans="1:10" x14ac:dyDescent="0.25">
      <c r="B2"/>
      <c r="C2"/>
      <c r="D2"/>
      <c r="E2"/>
      <c r="F2" s="210" t="s">
        <v>77</v>
      </c>
    </row>
    <row r="3" spans="1:10" x14ac:dyDescent="0.25">
      <c r="B3"/>
      <c r="C3"/>
      <c r="D3"/>
      <c r="E3"/>
      <c r="F3" s="210"/>
    </row>
    <row r="4" spans="1:10" x14ac:dyDescent="0.25">
      <c r="B4"/>
      <c r="C4"/>
      <c r="D4"/>
      <c r="E4"/>
      <c r="F4"/>
    </row>
    <row r="5" spans="1:10" x14ac:dyDescent="0.25">
      <c r="B5"/>
      <c r="C5"/>
      <c r="D5"/>
      <c r="E5"/>
      <c r="F5"/>
      <c r="G5"/>
    </row>
    <row r="6" spans="1:10" x14ac:dyDescent="0.25">
      <c r="B6"/>
      <c r="C6"/>
      <c r="D6"/>
      <c r="E6"/>
      <c r="F6"/>
      <c r="G6"/>
    </row>
    <row r="7" spans="1:10" x14ac:dyDescent="0.25">
      <c r="B7"/>
      <c r="C7" s="18" t="s">
        <v>5</v>
      </c>
      <c r="D7" s="85"/>
      <c r="E7" s="19" t="s">
        <v>11</v>
      </c>
      <c r="F7" s="88" t="s">
        <v>13</v>
      </c>
      <c r="G7"/>
    </row>
    <row r="8" spans="1:10" x14ac:dyDescent="0.25">
      <c r="B8"/>
      <c r="C8" s="18" t="s">
        <v>78</v>
      </c>
      <c r="D8" s="85" t="s">
        <v>117</v>
      </c>
      <c r="E8" s="18" t="s">
        <v>80</v>
      </c>
      <c r="F8" s="89" t="s">
        <v>14</v>
      </c>
      <c r="G8"/>
    </row>
    <row r="10" spans="1:10" x14ac:dyDescent="0.25">
      <c r="A10" s="108"/>
    </row>
    <row r="11" spans="1:10" x14ac:dyDescent="0.25">
      <c r="A11" s="108"/>
    </row>
    <row r="12" spans="1:10" x14ac:dyDescent="0.25">
      <c r="A12" s="108"/>
      <c r="B12" s="108"/>
      <c r="C12" s="108"/>
      <c r="D12" s="108"/>
      <c r="E12" s="108"/>
      <c r="F12" s="108"/>
      <c r="G12" s="108"/>
      <c r="H12" s="108"/>
      <c r="I12" s="108"/>
      <c r="J12" s="108"/>
    </row>
    <row r="13" spans="1:10" ht="30" x14ac:dyDescent="0.25">
      <c r="A13" s="108"/>
      <c r="B13" s="18" t="s">
        <v>102</v>
      </c>
      <c r="C13" s="18" t="s">
        <v>103</v>
      </c>
      <c r="D13" s="18" t="s">
        <v>104</v>
      </c>
      <c r="E13" s="18" t="s">
        <v>105</v>
      </c>
      <c r="F13" s="18" t="s">
        <v>106</v>
      </c>
      <c r="G13" s="18" t="s">
        <v>107</v>
      </c>
      <c r="H13" s="18" t="s">
        <v>108</v>
      </c>
      <c r="I13" s="18" t="s">
        <v>109</v>
      </c>
      <c r="J13" s="18" t="s">
        <v>110</v>
      </c>
    </row>
    <row r="14" spans="1:10" x14ac:dyDescent="0.25">
      <c r="A14" s="108"/>
      <c r="B14" s="92"/>
      <c r="C14" s="92"/>
      <c r="D14" s="92"/>
      <c r="E14" s="92"/>
      <c r="F14" s="92"/>
      <c r="G14" s="92"/>
      <c r="H14" s="92"/>
      <c r="I14" s="92"/>
      <c r="J14" s="92"/>
    </row>
    <row r="15" spans="1:10" x14ac:dyDescent="0.25">
      <c r="A15" s="108"/>
      <c r="B15" s="92"/>
      <c r="C15" s="92"/>
      <c r="D15" s="92"/>
      <c r="E15" s="92"/>
      <c r="F15" s="92"/>
      <c r="G15" s="92"/>
      <c r="H15" s="92"/>
      <c r="I15" s="92"/>
      <c r="J15" s="92"/>
    </row>
    <row r="16" spans="1:10" x14ac:dyDescent="0.25">
      <c r="A16" s="108"/>
      <c r="B16" s="92"/>
      <c r="C16" s="92"/>
      <c r="D16" s="92"/>
      <c r="E16" s="92"/>
      <c r="F16" s="92"/>
      <c r="G16" s="92"/>
      <c r="H16" s="92"/>
      <c r="I16" s="92"/>
      <c r="J16" s="92"/>
    </row>
    <row r="17" spans="1:14" ht="15.75" thickBot="1" x14ac:dyDescent="0.3"/>
    <row r="18" spans="1:14" x14ac:dyDescent="0.25">
      <c r="A18" s="108"/>
      <c r="B18" s="116" t="s">
        <v>114</v>
      </c>
      <c r="C18" s="117" t="s">
        <v>111</v>
      </c>
      <c r="D18" s="108"/>
      <c r="E18" s="108"/>
      <c r="F18" s="108"/>
      <c r="G18" s="108"/>
      <c r="H18" s="108"/>
      <c r="I18" s="108"/>
      <c r="J18" s="108"/>
      <c r="N18" s="109"/>
    </row>
    <row r="19" spans="1:14" x14ac:dyDescent="0.25">
      <c r="A19" s="108"/>
      <c r="B19" s="118" t="s">
        <v>115</v>
      </c>
      <c r="C19" s="119" t="s">
        <v>112</v>
      </c>
      <c r="D19" s="108"/>
      <c r="E19" s="108"/>
      <c r="F19" s="108"/>
      <c r="G19" s="108"/>
      <c r="H19" s="108"/>
      <c r="I19" s="108"/>
      <c r="J19" s="108"/>
    </row>
    <row r="20" spans="1:14" ht="15.75" thickBot="1" x14ac:dyDescent="0.3">
      <c r="A20" s="108"/>
      <c r="B20" s="120" t="s">
        <v>116</v>
      </c>
      <c r="C20" s="121" t="s">
        <v>113</v>
      </c>
      <c r="D20" s="108"/>
      <c r="E20" s="108"/>
      <c r="F20" s="108"/>
      <c r="G20" s="108"/>
      <c r="H20" s="108"/>
      <c r="I20" s="108"/>
      <c r="J20" s="108"/>
    </row>
    <row r="31" spans="1:14" x14ac:dyDescent="0.25">
      <c r="F31" s="109"/>
    </row>
  </sheetData>
  <customSheetViews>
    <customSheetView guid="{A8BEC203-287C-4823-BBAF-595F4E8B460E}" scale="90">
      <selection activeCell="E28" sqref="E28"/>
      <pageMargins left="0.7" right="0.7" top="0.75" bottom="0.75" header="0.3" footer="0.3"/>
      <pageSetup orientation="portrait" r:id="rId1"/>
    </customSheetView>
    <customSheetView guid="{E444FDC4-36B7-43C6-80C4-95864CA88528}" scale="90">
      <selection activeCell="E28" sqref="E28"/>
      <pageMargins left="0.7" right="0.7" top="0.75" bottom="0.75" header="0.3" footer="0.3"/>
      <pageSetup orientation="portrait" r:id="rId2"/>
    </customSheetView>
  </customSheetViews>
  <mergeCells count="1">
    <mergeCell ref="F2:F3"/>
  </mergeCells>
  <hyperlinks>
    <hyperlink ref="F2" location="'Lista de Escenarios'!A1" display="Retornar a Matriz de Pruebas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R26"/>
  <sheetViews>
    <sheetView zoomScale="90" zoomScaleNormal="90" workbookViewId="0">
      <selection activeCell="E27" sqref="E27"/>
    </sheetView>
  </sheetViews>
  <sheetFormatPr defaultRowHeight="12.75" x14ac:dyDescent="0.2"/>
  <cols>
    <col min="2" max="2" width="8.28515625" bestFit="1" customWidth="1"/>
    <col min="3" max="3" width="40.28515625" bestFit="1" customWidth="1"/>
    <col min="4" max="4" width="23.42578125" bestFit="1" customWidth="1"/>
    <col min="5" max="5" width="22.5703125" bestFit="1" customWidth="1"/>
    <col min="6" max="6" width="17.28515625" customWidth="1"/>
    <col min="7" max="7" width="14.28515625" customWidth="1"/>
    <col min="8" max="8" width="22.5703125" bestFit="1" customWidth="1"/>
    <col min="9" max="9" width="39.5703125" bestFit="1" customWidth="1"/>
    <col min="10" max="10" width="18" bestFit="1" customWidth="1"/>
    <col min="11" max="11" width="25" customWidth="1"/>
    <col min="12" max="12" width="9.85546875" customWidth="1"/>
    <col min="13" max="13" width="10.7109375" bestFit="1" customWidth="1"/>
    <col min="14" max="14" width="11.85546875" bestFit="1" customWidth="1"/>
    <col min="15" max="15" width="11.7109375" customWidth="1"/>
    <col min="16" max="16" width="10.7109375" customWidth="1"/>
    <col min="18" max="18" width="11.7109375" customWidth="1"/>
  </cols>
  <sheetData>
    <row r="2" spans="2:18" ht="12.75" customHeight="1" x14ac:dyDescent="0.2">
      <c r="I2" s="210" t="s">
        <v>77</v>
      </c>
    </row>
    <row r="3" spans="2:18" ht="12.75" customHeight="1" x14ac:dyDescent="0.2">
      <c r="I3" s="210"/>
    </row>
    <row r="7" spans="2:18" ht="15" x14ac:dyDescent="0.2">
      <c r="D7" s="18" t="s">
        <v>5</v>
      </c>
      <c r="E7" s="85"/>
      <c r="F7" s="18" t="s">
        <v>80</v>
      </c>
      <c r="G7" s="89" t="s">
        <v>14</v>
      </c>
    </row>
    <row r="8" spans="2:18" ht="15" x14ac:dyDescent="0.2">
      <c r="D8" s="18" t="s">
        <v>78</v>
      </c>
      <c r="E8" s="85" t="s">
        <v>89</v>
      </c>
      <c r="F8" s="96"/>
      <c r="G8" s="96"/>
    </row>
    <row r="9" spans="2:18" ht="15" x14ac:dyDescent="0.25">
      <c r="C9" s="90"/>
      <c r="D9" s="90"/>
      <c r="E9" s="90"/>
      <c r="F9" s="90"/>
      <c r="G9" s="90"/>
      <c r="H9" s="90"/>
    </row>
    <row r="13" spans="2:18" ht="30" x14ac:dyDescent="0.2">
      <c r="B13" s="171" t="s">
        <v>91</v>
      </c>
      <c r="C13" s="171" t="s">
        <v>120</v>
      </c>
      <c r="D13" s="171" t="s">
        <v>92</v>
      </c>
      <c r="E13" s="171" t="s">
        <v>93</v>
      </c>
      <c r="F13" s="171" t="s">
        <v>81</v>
      </c>
      <c r="G13" s="171" t="s">
        <v>60</v>
      </c>
      <c r="H13" s="171" t="s">
        <v>97</v>
      </c>
      <c r="I13" s="171" t="s">
        <v>63</v>
      </c>
      <c r="J13" s="171" t="s">
        <v>90</v>
      </c>
      <c r="K13" s="171" t="s">
        <v>121</v>
      </c>
      <c r="L13" s="171" t="s">
        <v>16</v>
      </c>
      <c r="M13" s="171" t="s">
        <v>94</v>
      </c>
      <c r="N13" s="171" t="s">
        <v>95</v>
      </c>
      <c r="O13" s="171" t="s">
        <v>122</v>
      </c>
      <c r="P13" s="171" t="s">
        <v>99</v>
      </c>
      <c r="Q13" s="171" t="s">
        <v>96</v>
      </c>
      <c r="R13" s="171" t="s">
        <v>98</v>
      </c>
    </row>
    <row r="14" spans="2:18" x14ac:dyDescent="0.2">
      <c r="B14" s="95"/>
      <c r="C14" s="172" t="s">
        <v>123</v>
      </c>
      <c r="D14" s="97"/>
      <c r="E14" s="97"/>
      <c r="F14" s="98"/>
      <c r="G14" s="102"/>
      <c r="H14" s="97"/>
      <c r="I14" s="100"/>
      <c r="J14" s="98"/>
      <c r="K14" s="99"/>
      <c r="L14" s="99"/>
      <c r="M14" s="99"/>
      <c r="N14" s="101"/>
      <c r="O14" s="101"/>
      <c r="P14" s="101"/>
      <c r="Q14" s="101"/>
      <c r="R14" s="101"/>
    </row>
    <row r="15" spans="2:18" x14ac:dyDescent="0.2">
      <c r="B15" s="95"/>
      <c r="C15" s="172" t="s">
        <v>124</v>
      </c>
      <c r="D15" s="97"/>
      <c r="E15" s="97"/>
      <c r="F15" s="98"/>
      <c r="G15" s="102"/>
      <c r="H15" s="97"/>
      <c r="I15" s="100"/>
      <c r="J15" s="98"/>
      <c r="K15" s="99"/>
      <c r="L15" s="99"/>
      <c r="M15" s="99"/>
      <c r="N15" s="101"/>
      <c r="O15" s="101"/>
      <c r="P15" s="101"/>
      <c r="Q15" s="101"/>
      <c r="R15" s="101"/>
    </row>
    <row r="16" spans="2:18" x14ac:dyDescent="0.2">
      <c r="B16" s="95"/>
      <c r="C16" s="172" t="s">
        <v>125</v>
      </c>
      <c r="D16" s="97"/>
      <c r="E16" s="97"/>
      <c r="F16" s="98"/>
      <c r="G16" s="102"/>
      <c r="H16" s="97"/>
      <c r="I16" s="100"/>
      <c r="J16" s="98"/>
      <c r="K16" s="99"/>
      <c r="L16" s="99"/>
      <c r="M16" s="99"/>
      <c r="N16" s="101"/>
      <c r="O16" s="101"/>
      <c r="P16" s="101"/>
      <c r="Q16" s="101"/>
      <c r="R16" s="101"/>
    </row>
    <row r="17" spans="2:18" x14ac:dyDescent="0.2">
      <c r="B17" s="94"/>
      <c r="C17" s="170" t="s">
        <v>126</v>
      </c>
      <c r="D17" s="92"/>
      <c r="E17" s="92"/>
      <c r="F17" s="92"/>
      <c r="G17" s="92"/>
      <c r="H17" s="92"/>
      <c r="I17" s="92"/>
      <c r="J17" s="92"/>
      <c r="K17" s="99"/>
      <c r="L17" s="99"/>
      <c r="M17" s="99"/>
      <c r="N17" s="86"/>
      <c r="O17" s="86"/>
      <c r="P17" s="101"/>
      <c r="Q17" s="101"/>
      <c r="R17" s="101"/>
    </row>
    <row r="18" spans="2:18" x14ac:dyDescent="0.2">
      <c r="B18" s="94"/>
      <c r="C18" s="92"/>
      <c r="D18" s="92"/>
      <c r="E18" s="92"/>
      <c r="F18" s="92"/>
      <c r="G18" s="92"/>
      <c r="H18" s="92"/>
      <c r="I18" s="92"/>
      <c r="J18" s="92"/>
      <c r="K18" s="99"/>
      <c r="L18" s="99"/>
      <c r="M18" s="99"/>
      <c r="N18" s="86"/>
      <c r="O18" s="86"/>
      <c r="P18" s="101"/>
      <c r="Q18" s="101"/>
      <c r="R18" s="101"/>
    </row>
    <row r="19" spans="2:18" x14ac:dyDescent="0.2">
      <c r="B19" s="94"/>
      <c r="C19" s="92"/>
      <c r="D19" s="92"/>
      <c r="E19" s="92"/>
      <c r="F19" s="92"/>
      <c r="G19" s="92"/>
      <c r="H19" s="92"/>
      <c r="I19" s="92"/>
      <c r="J19" s="92"/>
      <c r="K19" s="99"/>
      <c r="L19" s="99"/>
      <c r="M19" s="99"/>
      <c r="N19" s="86"/>
      <c r="O19" s="86"/>
      <c r="P19" s="101"/>
      <c r="Q19" s="101"/>
      <c r="R19" s="101"/>
    </row>
    <row r="20" spans="2:18" x14ac:dyDescent="0.2">
      <c r="B20" s="94"/>
      <c r="C20" s="92"/>
      <c r="D20" s="92"/>
      <c r="E20" s="92"/>
      <c r="F20" s="92"/>
      <c r="G20" s="92"/>
      <c r="H20" s="92"/>
      <c r="I20" s="92"/>
      <c r="J20" s="92"/>
      <c r="K20" s="99"/>
      <c r="L20" s="99"/>
      <c r="M20" s="99"/>
      <c r="N20" s="86"/>
      <c r="O20" s="86"/>
      <c r="P20" s="101"/>
      <c r="Q20" s="101"/>
      <c r="R20" s="101"/>
    </row>
    <row r="21" spans="2:18" x14ac:dyDescent="0.2">
      <c r="B21" s="94"/>
      <c r="C21" s="92"/>
      <c r="D21" s="92"/>
      <c r="E21" s="92"/>
      <c r="F21" s="92"/>
      <c r="G21" s="92"/>
      <c r="H21" s="92"/>
      <c r="I21" s="92"/>
      <c r="J21" s="92"/>
      <c r="K21" s="99"/>
      <c r="L21" s="99"/>
      <c r="M21" s="99"/>
      <c r="N21" s="86"/>
      <c r="O21" s="86"/>
      <c r="P21" s="101"/>
      <c r="Q21" s="101"/>
      <c r="R21" s="101"/>
    </row>
    <row r="22" spans="2:18" x14ac:dyDescent="0.2">
      <c r="B22" s="94"/>
      <c r="C22" s="92"/>
      <c r="D22" s="92"/>
      <c r="E22" s="92"/>
      <c r="F22" s="92"/>
      <c r="G22" s="92"/>
      <c r="H22" s="92"/>
      <c r="I22" s="92"/>
      <c r="J22" s="92"/>
      <c r="K22" s="99"/>
      <c r="L22" s="99"/>
      <c r="M22" s="99"/>
      <c r="N22" s="86"/>
      <c r="O22" s="86"/>
      <c r="P22" s="101"/>
      <c r="Q22" s="101"/>
      <c r="R22" s="101"/>
    </row>
    <row r="23" spans="2:18" x14ac:dyDescent="0.2">
      <c r="B23" s="94"/>
      <c r="C23" s="92"/>
      <c r="D23" s="92"/>
      <c r="E23" s="92"/>
      <c r="F23" s="92"/>
      <c r="G23" s="92"/>
      <c r="H23" s="92"/>
      <c r="I23" s="92"/>
      <c r="J23" s="92"/>
      <c r="K23" s="99"/>
      <c r="L23" s="99"/>
      <c r="M23" s="99"/>
      <c r="N23" s="86"/>
      <c r="O23" s="86"/>
      <c r="P23" s="101"/>
      <c r="Q23" s="101"/>
      <c r="R23" s="101"/>
    </row>
    <row r="24" spans="2:18" x14ac:dyDescent="0.2">
      <c r="B24" s="94"/>
      <c r="C24" s="92"/>
      <c r="D24" s="92"/>
      <c r="E24" s="92"/>
      <c r="F24" s="92"/>
      <c r="G24" s="92"/>
      <c r="H24" s="92"/>
      <c r="I24" s="92"/>
      <c r="J24" s="92"/>
      <c r="K24" s="99"/>
      <c r="L24" s="99"/>
      <c r="M24" s="99"/>
      <c r="N24" s="86"/>
      <c r="O24" s="86"/>
      <c r="P24" s="101"/>
      <c r="Q24" s="101"/>
      <c r="R24" s="101"/>
    </row>
    <row r="25" spans="2:18" x14ac:dyDescent="0.2">
      <c r="B25" s="94"/>
      <c r="C25" s="92"/>
      <c r="D25" s="92"/>
      <c r="E25" s="92"/>
      <c r="F25" s="92"/>
      <c r="G25" s="92"/>
      <c r="H25" s="92"/>
      <c r="I25" s="92"/>
      <c r="J25" s="92"/>
      <c r="K25" s="99"/>
      <c r="L25" s="99"/>
      <c r="M25" s="99"/>
      <c r="N25" s="86"/>
      <c r="O25" s="86"/>
      <c r="P25" s="101"/>
      <c r="Q25" s="101"/>
      <c r="R25" s="101"/>
    </row>
    <row r="26" spans="2:18" x14ac:dyDescent="0.2">
      <c r="B26" s="94"/>
      <c r="C26" s="92"/>
      <c r="D26" s="92"/>
      <c r="E26" s="92"/>
      <c r="F26" s="92"/>
      <c r="G26" s="92"/>
      <c r="H26" s="92"/>
      <c r="I26" s="92"/>
      <c r="J26" s="92"/>
      <c r="K26" s="99"/>
      <c r="L26" s="99"/>
      <c r="M26" s="99"/>
      <c r="N26" s="86"/>
      <c r="O26" s="86"/>
      <c r="P26" s="101"/>
      <c r="Q26" s="101"/>
      <c r="R26" s="101"/>
    </row>
  </sheetData>
  <customSheetViews>
    <customSheetView guid="{A8BEC203-287C-4823-BBAF-595F4E8B460E}" scale="90">
      <selection activeCell="E27" sqref="E27"/>
      <pageMargins left="0.7" right="0.7" top="0.75" bottom="0.75" header="0.3" footer="0.3"/>
      <pageSetup orientation="portrait" r:id="rId1"/>
    </customSheetView>
    <customSheetView guid="{E444FDC4-36B7-43C6-80C4-95864CA88528}" scale="90">
      <selection activeCell="E27" sqref="E27"/>
      <pageMargins left="0.7" right="0.7" top="0.75" bottom="0.75" header="0.3" footer="0.3"/>
      <pageSetup orientation="portrait" r:id="rId2"/>
    </customSheetView>
  </customSheetViews>
  <mergeCells count="1">
    <mergeCell ref="I2:I3"/>
  </mergeCells>
  <dataValidations count="3">
    <dataValidation type="list" allowBlank="1" showInputMessage="1" showErrorMessage="1" sqref="J14:J16">
      <formula1>"NUEVO, EN DESARROLLO, SOLUCIONADO, EN ANALISIS, CERRADO"</formula1>
    </dataValidation>
    <dataValidation type="list" allowBlank="1" showInputMessage="1" showErrorMessage="1" sqref="F14:F16">
      <formula1>"ALTA, MEDIA, BAJA"</formula1>
    </dataValidation>
    <dataValidation type="list" allowBlank="1" showInputMessage="1" showErrorMessage="1" sqref="C14:C26">
      <formula1>"AJUSTAR DOCUMENTACION,AJUSTAR FUENTES,SUBIR FUENTES A SUBVERSION,TAREA SEGURIDAD,ERROR FUNCIONALIDAD,ERROR GUI,LLAVES,RECHAZO DOCUMENTACION SEGURIDAD,REQUERIMIENTO DEL USUARIO,FUENTES NO APARECEN, ERROR VALIDACION"</formula1>
    </dataValidation>
  </dataValidations>
  <hyperlinks>
    <hyperlink ref="I2" location="'Lista de Escenarios'!A1" display="Retornar a Matriz de Pruebas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selection activeCell="D35" sqref="D35"/>
    </sheetView>
  </sheetViews>
  <sheetFormatPr defaultRowHeight="12.75" x14ac:dyDescent="0.2"/>
  <cols>
    <col min="1" max="1" width="21.85546875" bestFit="1" customWidth="1"/>
    <col min="2" max="2" width="67.7109375" bestFit="1" customWidth="1"/>
    <col min="3" max="3" width="11.85546875" customWidth="1"/>
    <col min="4" max="4" width="8.140625" bestFit="1" customWidth="1"/>
    <col min="5" max="5" width="5.5703125" bestFit="1" customWidth="1"/>
    <col min="6" max="6" width="50.28515625" bestFit="1" customWidth="1"/>
    <col min="7" max="7" width="24.5703125" bestFit="1" customWidth="1"/>
    <col min="8" max="8" width="15" customWidth="1"/>
    <col min="9" max="9" width="0.85546875" customWidth="1"/>
  </cols>
  <sheetData>
    <row r="1" spans="1:9" ht="15.75" thickBot="1" x14ac:dyDescent="0.25">
      <c r="A1" s="156" t="s">
        <v>36</v>
      </c>
      <c r="B1" s="157"/>
      <c r="C1" s="221" t="s">
        <v>72</v>
      </c>
      <c r="D1" s="222"/>
      <c r="E1" s="223"/>
      <c r="F1" s="224"/>
      <c r="G1" s="159" t="s">
        <v>48</v>
      </c>
    </row>
    <row r="2" spans="1:9" x14ac:dyDescent="0.2">
      <c r="A2" s="158" t="s">
        <v>86</v>
      </c>
      <c r="B2" s="44"/>
      <c r="C2" s="225" t="s">
        <v>73</v>
      </c>
      <c r="D2" s="226"/>
      <c r="E2" s="233"/>
      <c r="F2" s="234"/>
      <c r="G2" s="235"/>
    </row>
    <row r="3" spans="1:9" x14ac:dyDescent="0.2">
      <c r="A3" s="158" t="s">
        <v>37</v>
      </c>
      <c r="B3" s="56"/>
      <c r="C3" s="225" t="s">
        <v>71</v>
      </c>
      <c r="D3" s="226"/>
      <c r="E3" s="230"/>
      <c r="F3" s="231"/>
      <c r="G3" s="232"/>
    </row>
    <row r="4" spans="1:9" x14ac:dyDescent="0.2">
      <c r="A4" s="158" t="s">
        <v>38</v>
      </c>
      <c r="B4" s="56"/>
      <c r="C4" s="225" t="s">
        <v>4</v>
      </c>
      <c r="D4" s="239"/>
      <c r="E4" s="227"/>
      <c r="F4" s="228"/>
      <c r="G4" s="229"/>
    </row>
    <row r="5" spans="1:9" x14ac:dyDescent="0.2">
      <c r="A5" s="158" t="s">
        <v>74</v>
      </c>
      <c r="B5" s="56"/>
      <c r="C5" s="225" t="s">
        <v>118</v>
      </c>
      <c r="D5" s="239"/>
      <c r="E5" s="227"/>
      <c r="F5" s="228"/>
      <c r="G5" s="229"/>
    </row>
    <row r="6" spans="1:9" x14ac:dyDescent="0.2">
      <c r="A6" s="158" t="s">
        <v>75</v>
      </c>
      <c r="B6" s="236"/>
      <c r="C6" s="237"/>
      <c r="D6" s="237"/>
      <c r="E6" s="237"/>
      <c r="F6" s="237"/>
      <c r="G6" s="238"/>
    </row>
    <row r="7" spans="1:9" x14ac:dyDescent="0.2">
      <c r="A7" s="158" t="s">
        <v>3</v>
      </c>
      <c r="B7" s="211"/>
      <c r="C7" s="212"/>
      <c r="D7" s="212"/>
      <c r="E7" s="212"/>
      <c r="F7" s="212"/>
      <c r="G7" s="213"/>
    </row>
    <row r="8" spans="1:9" x14ac:dyDescent="0.2">
      <c r="A8" s="158" t="s">
        <v>39</v>
      </c>
      <c r="B8" s="214"/>
      <c r="C8" s="212"/>
      <c r="D8" s="212"/>
      <c r="E8" s="212"/>
      <c r="F8" s="212"/>
      <c r="G8" s="213"/>
    </row>
    <row r="9" spans="1:9" x14ac:dyDescent="0.2">
      <c r="A9" s="240" t="s">
        <v>40</v>
      </c>
      <c r="B9" s="215"/>
      <c r="C9" s="216"/>
      <c r="D9" s="216"/>
      <c r="E9" s="216"/>
      <c r="F9" s="216"/>
      <c r="G9" s="217"/>
      <c r="H9" s="9"/>
      <c r="I9" s="9"/>
    </row>
    <row r="10" spans="1:9" ht="13.5" thickBot="1" x14ac:dyDescent="0.25">
      <c r="A10" s="241"/>
      <c r="B10" s="218"/>
      <c r="C10" s="219"/>
      <c r="D10" s="219"/>
      <c r="E10" s="219"/>
      <c r="F10" s="219"/>
      <c r="G10" s="220"/>
      <c r="H10" s="123"/>
      <c r="I10" s="123"/>
    </row>
    <row r="11" spans="1:9" ht="23.25" thickBot="1" x14ac:dyDescent="0.25">
      <c r="A11" s="124" t="s">
        <v>41</v>
      </c>
      <c r="B11" s="125" t="s">
        <v>42</v>
      </c>
      <c r="C11" s="126" t="s">
        <v>43</v>
      </c>
      <c r="D11" s="127" t="s">
        <v>44</v>
      </c>
      <c r="E11" s="128" t="s">
        <v>45</v>
      </c>
      <c r="F11" s="125" t="s">
        <v>46</v>
      </c>
      <c r="G11" s="128" t="s">
        <v>47</v>
      </c>
      <c r="H11" s="129" t="s">
        <v>56</v>
      </c>
      <c r="I11" s="122"/>
    </row>
    <row r="12" spans="1:9" x14ac:dyDescent="0.2">
      <c r="A12" s="260"/>
      <c r="B12" s="261"/>
      <c r="C12" s="261"/>
      <c r="D12" s="261"/>
      <c r="E12" s="261"/>
      <c r="F12" s="261"/>
      <c r="G12" s="261"/>
      <c r="H12" s="262"/>
      <c r="I12" s="110"/>
    </row>
    <row r="13" spans="1:9" x14ac:dyDescent="0.2">
      <c r="A13" s="43"/>
      <c r="B13" s="103"/>
      <c r="C13" s="43"/>
      <c r="D13" s="41"/>
      <c r="E13" s="41"/>
      <c r="F13" s="40"/>
      <c r="G13" s="46"/>
      <c r="H13" s="115" t="s">
        <v>88</v>
      </c>
      <c r="I13" s="49"/>
    </row>
    <row r="14" spans="1:9" x14ac:dyDescent="0.2">
      <c r="A14" s="43"/>
      <c r="B14" s="103"/>
      <c r="C14" s="43"/>
      <c r="D14" s="41"/>
      <c r="E14" s="41"/>
      <c r="F14" s="56"/>
      <c r="G14" s="46"/>
      <c r="H14" s="115" t="s">
        <v>88</v>
      </c>
      <c r="I14" s="49"/>
    </row>
    <row r="15" spans="1:9" x14ac:dyDescent="0.2">
      <c r="A15" s="43"/>
      <c r="B15" s="103"/>
      <c r="C15" s="43"/>
      <c r="D15" s="41"/>
      <c r="E15" s="42"/>
      <c r="F15" s="103"/>
      <c r="G15" s="46"/>
      <c r="H15" s="115" t="s">
        <v>88</v>
      </c>
      <c r="I15" s="49"/>
    </row>
    <row r="16" spans="1:9" x14ac:dyDescent="0.2">
      <c r="A16" s="51">
        <v>9</v>
      </c>
      <c r="B16" s="52"/>
      <c r="C16" s="53"/>
      <c r="D16" s="53"/>
      <c r="E16" s="53"/>
      <c r="F16" s="53"/>
      <c r="G16" s="112"/>
      <c r="H16" s="54"/>
      <c r="I16" s="49"/>
    </row>
    <row r="17" spans="1:9" ht="13.5" thickBot="1" x14ac:dyDescent="0.25">
      <c r="A17" s="257" t="s">
        <v>24</v>
      </c>
      <c r="B17" s="258"/>
      <c r="C17" s="258"/>
      <c r="D17" s="258"/>
      <c r="E17" s="258"/>
      <c r="F17" s="258"/>
      <c r="G17" s="258"/>
      <c r="H17" s="259"/>
      <c r="I17" s="49"/>
    </row>
    <row r="18" spans="1:9" x14ac:dyDescent="0.2">
      <c r="A18" s="263"/>
      <c r="B18" s="242" t="s">
        <v>51</v>
      </c>
      <c r="C18" s="245">
        <f>COUNTIF(C12:C17,"X")</f>
        <v>0</v>
      </c>
      <c r="D18" s="248"/>
      <c r="E18" s="249"/>
      <c r="F18" s="250"/>
      <c r="G18" s="132" t="s">
        <v>49</v>
      </c>
      <c r="H18" s="133">
        <f>COUNTIF(H13:H15,"&lt;&gt;SIN EJECUTAR")</f>
        <v>0</v>
      </c>
      <c r="I18" s="49"/>
    </row>
    <row r="19" spans="1:9" x14ac:dyDescent="0.2">
      <c r="A19" s="264"/>
      <c r="B19" s="243"/>
      <c r="C19" s="246"/>
      <c r="D19" s="251"/>
      <c r="E19" s="252"/>
      <c r="F19" s="253"/>
      <c r="G19" s="113" t="s">
        <v>50</v>
      </c>
      <c r="H19" s="55">
        <f>COUNTIF(H12:H17,"Aprobado")</f>
        <v>0</v>
      </c>
      <c r="I19" s="49"/>
    </row>
    <row r="20" spans="1:9" x14ac:dyDescent="0.2">
      <c r="A20" s="264"/>
      <c r="B20" s="243"/>
      <c r="C20" s="246"/>
      <c r="D20" s="251"/>
      <c r="E20" s="252"/>
      <c r="F20" s="253"/>
      <c r="G20" s="113" t="s">
        <v>52</v>
      </c>
      <c r="H20" s="55">
        <f>COUNTIF(H12:H17,"FALLIDO")</f>
        <v>0</v>
      </c>
      <c r="I20" s="49"/>
    </row>
    <row r="21" spans="1:9" x14ac:dyDescent="0.2">
      <c r="A21" s="264"/>
      <c r="B21" s="243"/>
      <c r="C21" s="246"/>
      <c r="D21" s="251"/>
      <c r="E21" s="252"/>
      <c r="F21" s="253"/>
      <c r="G21" s="114" t="s">
        <v>55</v>
      </c>
      <c r="H21" s="55">
        <f>H22+H23</f>
        <v>3</v>
      </c>
      <c r="I21" s="49"/>
    </row>
    <row r="22" spans="1:9" x14ac:dyDescent="0.2">
      <c r="A22" s="264"/>
      <c r="B22" s="243"/>
      <c r="C22" s="246"/>
      <c r="D22" s="251"/>
      <c r="E22" s="252"/>
      <c r="F22" s="253"/>
      <c r="G22" s="113" t="s">
        <v>54</v>
      </c>
      <c r="H22" s="55">
        <f>COUNTIF(H12:H17,"Sin Ejecutar")</f>
        <v>3</v>
      </c>
      <c r="I22" s="49"/>
    </row>
    <row r="23" spans="1:9" x14ac:dyDescent="0.2">
      <c r="A23" s="265"/>
      <c r="B23" s="244"/>
      <c r="C23" s="247"/>
      <c r="D23" s="254"/>
      <c r="E23" s="255"/>
      <c r="F23" s="256"/>
      <c r="G23" s="113" t="s">
        <v>53</v>
      </c>
      <c r="H23" s="55">
        <f>COUNTIF(H12:H17,"Bloqueado")</f>
        <v>0</v>
      </c>
      <c r="I23" s="49"/>
    </row>
    <row r="24" spans="1:9" ht="13.5" thickBot="1" x14ac:dyDescent="0.25">
      <c r="A24" s="130"/>
      <c r="B24" s="131"/>
      <c r="C24" s="131"/>
      <c r="D24" s="131"/>
      <c r="E24" s="131"/>
      <c r="F24" s="131"/>
      <c r="G24" s="131"/>
      <c r="H24" s="131"/>
      <c r="I24" s="111"/>
    </row>
    <row r="25" spans="1:9" x14ac:dyDescent="0.2">
      <c r="A25" s="50"/>
      <c r="B25" s="50"/>
      <c r="C25" s="50"/>
      <c r="D25" s="50"/>
      <c r="E25" s="50"/>
      <c r="F25" s="50"/>
      <c r="G25" s="50"/>
      <c r="H25" s="48"/>
      <c r="I25" s="48"/>
    </row>
  </sheetData>
  <customSheetViews>
    <customSheetView guid="{A8BEC203-287C-4823-BBAF-595F4E8B460E}" scale="90">
      <selection activeCell="D35" sqref="D35"/>
      <pageMargins left="0.7" right="0.7" top="0.75" bottom="0.75" header="0.3" footer="0.3"/>
      <pageSetup orientation="portrait" r:id="rId1"/>
    </customSheetView>
    <customSheetView guid="{E444FDC4-36B7-43C6-80C4-95864CA88528}" scale="90">
      <selection activeCell="D35" sqref="D35"/>
      <pageMargins left="0.7" right="0.7" top="0.75" bottom="0.75" header="0.3" footer="0.3"/>
      <pageSetup orientation="portrait" r:id="rId2"/>
    </customSheetView>
  </customSheetViews>
  <mergeCells count="21">
    <mergeCell ref="A9:A10"/>
    <mergeCell ref="B18:B23"/>
    <mergeCell ref="C18:C23"/>
    <mergeCell ref="D18:F23"/>
    <mergeCell ref="A17:H17"/>
    <mergeCell ref="A12:H12"/>
    <mergeCell ref="A18:A23"/>
    <mergeCell ref="B7:G7"/>
    <mergeCell ref="B8:G8"/>
    <mergeCell ref="B9:G10"/>
    <mergeCell ref="C1:D1"/>
    <mergeCell ref="E1:F1"/>
    <mergeCell ref="C2:D2"/>
    <mergeCell ref="C3:D3"/>
    <mergeCell ref="E4:G4"/>
    <mergeCell ref="E5:G5"/>
    <mergeCell ref="E3:G3"/>
    <mergeCell ref="E2:G2"/>
    <mergeCell ref="B6:G6"/>
    <mergeCell ref="C5:D5"/>
    <mergeCell ref="C4:D4"/>
  </mergeCells>
  <conditionalFormatting sqref="I16 I12">
    <cfRule type="cellIs" dxfId="11" priority="16" stopIfTrue="1" operator="equal">
      <formula>"PASS"</formula>
    </cfRule>
    <cfRule type="cellIs" dxfId="10" priority="17" stopIfTrue="1" operator="equal">
      <formula>"FAIL"</formula>
    </cfRule>
    <cfRule type="cellIs" dxfId="9" priority="18" stopIfTrue="1" operator="equal">
      <formula>"Blocked"</formula>
    </cfRule>
  </conditionalFormatting>
  <conditionalFormatting sqref="I15">
    <cfRule type="cellIs" dxfId="8" priority="13" stopIfTrue="1" operator="equal">
      <formula>"PASS"</formula>
    </cfRule>
    <cfRule type="cellIs" dxfId="7" priority="14" stopIfTrue="1" operator="equal">
      <formula>"FAIL"</formula>
    </cfRule>
    <cfRule type="cellIs" dxfId="6" priority="15" stopIfTrue="1" operator="equal">
      <formula>"Blocked"</formula>
    </cfRule>
  </conditionalFormatting>
  <conditionalFormatting sqref="H13:I13 H14:H15">
    <cfRule type="cellIs" dxfId="5" priority="10" stopIfTrue="1" operator="equal">
      <formula>"PASS"</formula>
    </cfRule>
    <cfRule type="cellIs" dxfId="4" priority="11" stopIfTrue="1" operator="equal">
      <formula>"FAIL"</formula>
    </cfRule>
    <cfRule type="cellIs" dxfId="3" priority="12" stopIfTrue="1" operator="equal">
      <formula>"Blocked"</formula>
    </cfRule>
  </conditionalFormatting>
  <conditionalFormatting sqref="I14">
    <cfRule type="cellIs" dxfId="2" priority="7" stopIfTrue="1" operator="equal">
      <formula>"PASS"</formula>
    </cfRule>
    <cfRule type="cellIs" dxfId="1" priority="8" stopIfTrue="1" operator="equal">
      <formula>"FAIL"</formula>
    </cfRule>
    <cfRule type="cellIs" dxfId="0" priority="9" stopIfTrue="1" operator="equal">
      <formula>"Blocked"</formula>
    </cfRule>
  </conditionalFormatting>
  <dataValidations count="2">
    <dataValidation type="list" allowBlank="1" showInputMessage="1" showErrorMessage="1" sqref="H13:H15">
      <formula1>"EJECUTADO,SIN EJECUTAR,APROBADO,FALLIDO,BLOQUEADO"</formula1>
    </dataValidation>
    <dataValidation type="list" allowBlank="1" showInputMessage="1" showErrorMessage="1" sqref="I13:I16 I12">
      <formula1>"PASS,FAIL,NoAttempt,Blocked"</formula1>
    </dataValidation>
  </dataValidations>
  <hyperlinks>
    <hyperlink ref="G1" location="'Lista de Escenarios'!A1" display="Retornar a Lista de Casos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Lista de Escenarios</vt:lpstr>
      <vt:lpstr>Matriz de data</vt:lpstr>
      <vt:lpstr>CheckList - Casos de Uso</vt:lpstr>
      <vt:lpstr>Defectos</vt:lpstr>
      <vt:lpstr>Escenario-01</vt:lpstr>
      <vt:lpstr>PriamoRamirez</vt:lpstr>
    </vt:vector>
  </TitlesOfParts>
  <Manager>Jose Mercado</Manager>
  <Company>Newtech SRL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Prueba - Template</dc:title>
  <dc:creator>Priamo L. Ramirez Bello</dc:creator>
  <cp:lastModifiedBy>PRIAMO RAMIREZ</cp:lastModifiedBy>
  <cp:lastPrinted>2016-05-16T17:20:15Z</cp:lastPrinted>
  <dcterms:created xsi:type="dcterms:W3CDTF">2006-11-10T15:33:17Z</dcterms:created>
  <dcterms:modified xsi:type="dcterms:W3CDTF">2016-11-29T18:18:39Z</dcterms:modified>
  <cp:version>3.0</cp:version>
</cp:coreProperties>
</file>