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rahma\OneDrive\Dokumen\BANGKIT_ACADEMY\"/>
    </mc:Choice>
  </mc:AlternateContent>
  <xr:revisionPtr revIDLastSave="0" documentId="13_ncr:1_{8960B2AC-338A-46BA-A901-B5E8D5A34CE9}" xr6:coauthVersionLast="46" xr6:coauthVersionMax="46" xr10:uidLastSave="{00000000-0000-0000-0000-000000000000}"/>
  <bookViews>
    <workbookView xWindow="0" yWindow="450" windowWidth="20490" windowHeight="11070" xr2:uid="{00000000-000D-0000-FFFF-FFFF00000000}"/>
  </bookViews>
  <sheets>
    <sheet name="Cloud" sheetId="3" r:id="rId1"/>
  </sheets>
  <calcPr calcId="181029"/>
</workbook>
</file>

<file path=xl/calcChain.xml><?xml version="1.0" encoding="utf-8"?>
<calcChain xmlns="http://schemas.openxmlformats.org/spreadsheetml/2006/main">
  <c r="A2" i="3" l="1"/>
  <c r="B27" i="3"/>
  <c r="A27" i="3"/>
  <c r="N26" i="3"/>
  <c r="L26" i="3"/>
  <c r="G26" i="3"/>
  <c r="E26" i="3"/>
  <c r="D26" i="3"/>
  <c r="C26" i="3"/>
  <c r="B26" i="3"/>
  <c r="A26" i="3"/>
  <c r="B25" i="3"/>
  <c r="A25" i="3"/>
  <c r="M24" i="3"/>
  <c r="L24" i="3"/>
  <c r="J24" i="3"/>
  <c r="G24" i="3"/>
  <c r="F24" i="3"/>
  <c r="E24" i="3"/>
  <c r="B24" i="3"/>
  <c r="A24" i="3"/>
  <c r="B23" i="3"/>
  <c r="A23" i="3"/>
  <c r="C22" i="3"/>
  <c r="B22" i="3"/>
  <c r="A22" i="3"/>
  <c r="B21" i="3"/>
  <c r="A21" i="3"/>
  <c r="M20" i="3"/>
  <c r="J20" i="3"/>
  <c r="F20" i="3"/>
  <c r="C20" i="3"/>
  <c r="B20" i="3"/>
  <c r="A20" i="3"/>
  <c r="B19" i="3"/>
  <c r="A19" i="3"/>
  <c r="N18" i="3"/>
  <c r="G18" i="3"/>
  <c r="B18" i="3"/>
  <c r="A18" i="3"/>
  <c r="B17" i="3"/>
  <c r="A17" i="3"/>
  <c r="N16" i="3"/>
  <c r="M16" i="3"/>
  <c r="L16" i="3"/>
  <c r="K16" i="3"/>
  <c r="J16" i="3"/>
  <c r="G16" i="3"/>
  <c r="F16" i="3"/>
  <c r="E16" i="3"/>
  <c r="D16" i="3"/>
  <c r="C16" i="3"/>
  <c r="B16" i="3"/>
  <c r="A16" i="3"/>
  <c r="B15" i="3"/>
  <c r="A15" i="3"/>
  <c r="N14" i="3"/>
  <c r="M14" i="3"/>
  <c r="L14" i="3"/>
  <c r="K14" i="3"/>
  <c r="J14" i="3"/>
  <c r="G14" i="3"/>
  <c r="F14" i="3"/>
  <c r="E14" i="3"/>
  <c r="D14" i="3"/>
  <c r="C14" i="3"/>
  <c r="B14" i="3"/>
  <c r="A14" i="3"/>
  <c r="B13" i="3"/>
  <c r="A13" i="3"/>
  <c r="B12" i="3"/>
  <c r="A12" i="3"/>
  <c r="B11" i="3"/>
  <c r="A11" i="3"/>
  <c r="L10" i="3"/>
  <c r="C10" i="3"/>
  <c r="B10" i="3"/>
  <c r="A10" i="3"/>
  <c r="B9" i="3"/>
  <c r="A9" i="3"/>
  <c r="B8" i="3"/>
  <c r="A8" i="3"/>
  <c r="B7" i="3"/>
  <c r="A7" i="3"/>
  <c r="N6" i="3"/>
  <c r="M6" i="3"/>
  <c r="L6" i="3"/>
  <c r="K6" i="3"/>
  <c r="J6" i="3"/>
  <c r="G6" i="3"/>
  <c r="F6" i="3"/>
  <c r="E6" i="3"/>
  <c r="D6" i="3"/>
  <c r="B6" i="3"/>
  <c r="A6" i="3"/>
  <c r="N5" i="3"/>
  <c r="O5" i="3" s="1"/>
  <c r="M5" i="3"/>
  <c r="L5" i="3"/>
  <c r="K5" i="3"/>
  <c r="J5" i="3"/>
  <c r="I5" i="3"/>
  <c r="H5" i="3"/>
  <c r="G5" i="3"/>
  <c r="F5" i="3"/>
  <c r="E5" i="3"/>
  <c r="D5" i="3"/>
  <c r="C5" i="3"/>
  <c r="N4" i="3"/>
  <c r="M4" i="3"/>
  <c r="L4" i="3"/>
  <c r="K4" i="3"/>
  <c r="J4" i="3"/>
  <c r="I4" i="3"/>
  <c r="H4" i="3"/>
  <c r="G4" i="3"/>
  <c r="F4" i="3"/>
  <c r="E4" i="3"/>
  <c r="D4" i="3"/>
  <c r="C4" i="3"/>
  <c r="J3" i="3"/>
  <c r="C3" i="3"/>
  <c r="A3" i="3"/>
  <c r="A1" i="3"/>
  <c r="P5" i="3" l="1"/>
  <c r="O4" i="3"/>
  <c r="Q5" i="3" l="1"/>
  <c r="P4" i="3"/>
  <c r="R5" i="3" l="1"/>
  <c r="Q4" i="3"/>
  <c r="R4" i="3" l="1"/>
  <c r="S5" i="3"/>
  <c r="T5" i="3" l="1"/>
  <c r="S4" i="3"/>
  <c r="U5" i="3" l="1"/>
  <c r="T4" i="3"/>
  <c r="V5" i="3" l="1"/>
  <c r="U4" i="3"/>
  <c r="W5" i="3" l="1"/>
  <c r="V4" i="3"/>
  <c r="X5" i="3" l="1"/>
  <c r="W4" i="3"/>
  <c r="Y5" i="3" l="1"/>
  <c r="X4" i="3"/>
  <c r="Z5" i="3" l="1"/>
  <c r="Y4" i="3"/>
  <c r="AA5" i="3" l="1"/>
  <c r="Z4" i="3"/>
  <c r="AB5" i="3" l="1"/>
  <c r="AA4" i="3"/>
  <c r="AC5" i="3" l="1"/>
  <c r="AB4" i="3"/>
  <c r="AC4" i="3" l="1"/>
  <c r="AD5" i="3"/>
  <c r="AE5" i="3" l="1"/>
  <c r="AD4" i="3"/>
  <c r="AF5" i="3" l="1"/>
  <c r="AE4" i="3"/>
  <c r="AG5" i="3" l="1"/>
  <c r="AF4" i="3"/>
  <c r="AH5" i="3" l="1"/>
  <c r="AG4" i="3"/>
  <c r="AI5" i="3" l="1"/>
  <c r="AH4" i="3"/>
  <c r="AI4" i="3" l="1"/>
  <c r="AJ5" i="3"/>
  <c r="AJ4" i="3" l="1"/>
  <c r="AK5" i="3"/>
  <c r="AL5" i="3" l="1"/>
  <c r="AK4" i="3"/>
  <c r="AM5" i="3" l="1"/>
  <c r="AL4" i="3"/>
  <c r="AM4" i="3" l="1"/>
  <c r="AN5" i="3"/>
  <c r="AN4" i="3" l="1"/>
  <c r="AO5" i="3"/>
  <c r="AP5" i="3" l="1"/>
  <c r="AO4" i="3"/>
  <c r="AQ5" i="3" l="1"/>
  <c r="AP4" i="3"/>
  <c r="AR5" i="3" l="1"/>
  <c r="AQ4" i="3"/>
  <c r="AR4" i="3" l="1"/>
  <c r="AS5" i="3"/>
  <c r="AT5" i="3" l="1"/>
  <c r="AS4" i="3"/>
  <c r="AT4" i="3" l="1"/>
  <c r="AU5" i="3"/>
  <c r="AV5" i="3" l="1"/>
  <c r="AU4" i="3"/>
  <c r="AW5" i="3" l="1"/>
  <c r="AV4" i="3"/>
  <c r="AX5" i="3" l="1"/>
  <c r="AW4" i="3"/>
  <c r="AX4" i="3" l="1"/>
  <c r="AY5" i="3"/>
  <c r="AY4" i="3" l="1"/>
  <c r="AZ5" i="3"/>
  <c r="AZ4" i="3" l="1"/>
  <c r="BA5" i="3"/>
  <c r="BB5" i="3" l="1"/>
  <c r="BA4" i="3"/>
  <c r="BC5" i="3" l="1"/>
  <c r="BB4" i="3"/>
  <c r="BC4" i="3" l="1"/>
  <c r="BD5" i="3"/>
  <c r="BD4" i="3" l="1"/>
  <c r="BE5" i="3"/>
  <c r="BF5" i="3" l="1"/>
  <c r="BE4" i="3"/>
  <c r="BG5" i="3" l="1"/>
  <c r="BF4" i="3"/>
  <c r="BH5" i="3" l="1"/>
  <c r="BG4" i="3"/>
  <c r="BH4" i="3" l="1"/>
  <c r="BI5" i="3"/>
  <c r="BJ5" i="3" l="1"/>
  <c r="BI4" i="3"/>
  <c r="BK5" i="3" l="1"/>
  <c r="BJ4" i="3"/>
  <c r="BL5" i="3" l="1"/>
  <c r="BK4" i="3"/>
  <c r="BM5" i="3" l="1"/>
  <c r="BL4" i="3"/>
  <c r="BN5" i="3" l="1"/>
  <c r="BM4" i="3"/>
  <c r="BO5" i="3" l="1"/>
  <c r="BN4" i="3"/>
  <c r="BO4" i="3" l="1"/>
  <c r="BP5" i="3"/>
  <c r="BP4" i="3" l="1"/>
  <c r="BQ5" i="3"/>
  <c r="BR5" i="3" l="1"/>
  <c r="BQ4" i="3"/>
  <c r="BS5" i="3" l="1"/>
  <c r="BR4" i="3"/>
  <c r="BS4" i="3" l="1"/>
  <c r="BT5" i="3"/>
  <c r="BT4" i="3" l="1"/>
  <c r="BU5" i="3"/>
  <c r="BV5" i="3" l="1"/>
  <c r="BU4" i="3"/>
  <c r="BW5" i="3" l="1"/>
  <c r="BV4" i="3"/>
  <c r="BX5" i="3" l="1"/>
  <c r="BW4" i="3"/>
  <c r="BX4" i="3" l="1"/>
  <c r="BY5" i="3"/>
  <c r="BZ5" i="3" l="1"/>
  <c r="BY4" i="3"/>
  <c r="BZ4" i="3" l="1"/>
  <c r="CA5" i="3"/>
  <c r="CB5" i="3" l="1"/>
  <c r="CA4" i="3"/>
  <c r="CC5" i="3" l="1"/>
  <c r="CB4" i="3"/>
  <c r="CD5" i="3" l="1"/>
  <c r="CC4" i="3"/>
  <c r="CD4" i="3" l="1"/>
  <c r="CE5" i="3"/>
  <c r="CE4" i="3" l="1"/>
  <c r="CF5" i="3"/>
  <c r="CF4" i="3" l="1"/>
  <c r="CG5" i="3"/>
  <c r="CH5" i="3" l="1"/>
  <c r="CG4" i="3"/>
  <c r="CI5" i="3" l="1"/>
  <c r="CH4" i="3"/>
  <c r="CI4" i="3" l="1"/>
  <c r="CJ5" i="3"/>
  <c r="CJ4" i="3" l="1"/>
  <c r="CK5" i="3"/>
  <c r="CL5" i="3" l="1"/>
  <c r="CK4" i="3"/>
  <c r="CM5" i="3" l="1"/>
  <c r="CL4" i="3"/>
  <c r="CN5" i="3" l="1"/>
  <c r="CM4" i="3"/>
  <c r="CN4" i="3" l="1"/>
  <c r="CO5" i="3"/>
  <c r="CP5" i="3" l="1"/>
  <c r="CO4" i="3"/>
  <c r="CQ5" i="3" l="1"/>
  <c r="CP4" i="3"/>
  <c r="CR5" i="3" l="1"/>
  <c r="CQ4" i="3"/>
  <c r="CS5" i="3" l="1"/>
  <c r="CR4" i="3"/>
  <c r="CT5" i="3" l="1"/>
  <c r="CS4" i="3"/>
  <c r="CU5" i="3" l="1"/>
  <c r="CT4" i="3"/>
  <c r="CU4" i="3" l="1"/>
  <c r="CV5" i="3"/>
  <c r="CV4" i="3" l="1"/>
  <c r="CW5" i="3"/>
  <c r="CX5" i="3" l="1"/>
  <c r="CW4" i="3"/>
  <c r="CY5" i="3" l="1"/>
  <c r="CX4" i="3"/>
  <c r="CY4" i="3" l="1"/>
  <c r="CZ5" i="3"/>
  <c r="CZ4" i="3" l="1"/>
  <c r="DA5" i="3"/>
  <c r="DB5" i="3" l="1"/>
  <c r="DA4" i="3"/>
  <c r="DC5" i="3" l="1"/>
  <c r="DB4" i="3"/>
  <c r="DD5" i="3" l="1"/>
  <c r="DC4" i="3"/>
  <c r="DD4" i="3" l="1"/>
  <c r="DE5" i="3"/>
  <c r="DF5" i="3" l="1"/>
  <c r="DE4" i="3"/>
  <c r="DF4" i="3" l="1"/>
  <c r="DG5" i="3"/>
  <c r="DH5" i="3" l="1"/>
  <c r="DG4" i="3"/>
  <c r="DI5" i="3" l="1"/>
  <c r="DH4" i="3"/>
  <c r="DJ5" i="3" l="1"/>
  <c r="DI4" i="3"/>
  <c r="DJ4" i="3" l="1"/>
  <c r="DK5" i="3"/>
  <c r="DK4" i="3" l="1"/>
  <c r="DL5" i="3"/>
  <c r="DL4" i="3" l="1"/>
  <c r="DM5" i="3"/>
  <c r="DN5" i="3" l="1"/>
  <c r="DM4" i="3"/>
  <c r="DO5" i="3" l="1"/>
  <c r="DN4" i="3"/>
  <c r="DO4" i="3" l="1"/>
  <c r="DP5" i="3"/>
  <c r="DP4" i="3" l="1"/>
  <c r="DQ5" i="3"/>
  <c r="DR5" i="3" l="1"/>
  <c r="DQ4" i="3"/>
  <c r="DS5" i="3" l="1"/>
  <c r="DR4" i="3"/>
  <c r="DT5" i="3" l="1"/>
  <c r="DS4" i="3"/>
  <c r="DT4" i="3" l="1"/>
  <c r="DU5" i="3"/>
  <c r="DV5" i="3" l="1"/>
  <c r="DU4" i="3"/>
  <c r="DW5" i="3" l="1"/>
  <c r="DV4" i="3"/>
  <c r="DX5" i="3" l="1"/>
  <c r="DW4" i="3"/>
  <c r="DY5" i="3" l="1"/>
  <c r="DX4" i="3"/>
  <c r="DZ5" i="3" l="1"/>
  <c r="DY4" i="3"/>
  <c r="EA5" i="3" l="1"/>
  <c r="DZ4" i="3"/>
  <c r="EA4" i="3" l="1"/>
  <c r="EB5" i="3"/>
  <c r="EB4" i="3" l="1"/>
  <c r="EC5" i="3"/>
  <c r="EC4" i="3" s="1"/>
</calcChain>
</file>

<file path=xl/sharedStrings.xml><?xml version="1.0" encoding="utf-8"?>
<sst xmlns="http://schemas.openxmlformats.org/spreadsheetml/2006/main" count="306" uniqueCount="90">
  <si>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</si>
  <si>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</si>
  <si>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</si>
  <si>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</si>
  <si>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</si>
  <si>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</si>
  <si>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</si>
  <si>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</si>
  <si>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</si>
  <si>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</si>
  <si>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</si>
  <si>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</si>
  <si>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</si>
  <si>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</si>
  <si>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</si>
  <si>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</si>
  <si>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</si>
  <si>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Public Holiday: Isra Mir'aj</t>
  </si>
  <si>
    <t>Public Holiday: Nyepi</t>
  </si>
  <si>
    <t>Public Holiday: Wafat Isa Almasih</t>
  </si>
  <si>
    <t>Team Assignment</t>
  </si>
  <si>
    <t>Public Holiday: Idul fitri</t>
  </si>
  <si>
    <t>Public Holiday: Idul fitri &amp; Kenaikan Isa Almasiih</t>
  </si>
  <si>
    <t>Public Holiday: Hari Raya Waisak</t>
  </si>
  <si>
    <t>Public Holiday: Hari Lahir Pancasila</t>
  </si>
  <si>
    <t xml:space="preserve">Capstone Project Presentation </t>
  </si>
  <si>
    <t xml:space="preserve">Final Project </t>
  </si>
  <si>
    <t>Break</t>
  </si>
  <si>
    <t>Giving &amp; Receiving Feedback (Instructor-led)</t>
  </si>
  <si>
    <t>Adaptability (Instructor-led)</t>
  </si>
  <si>
    <t>TGIF (Open slots for industry talks)</t>
  </si>
  <si>
    <t>Critical Thinking (Instructor-led)</t>
  </si>
  <si>
    <t>MVP (Instructor-led)</t>
  </si>
  <si>
    <t>Bootcamp by Kalibrr  (Instructor-led)</t>
  </si>
  <si>
    <t>Career Preparation Tips  by Kalibrr / Google Talent and Outreach  (Instructor-led)</t>
  </si>
  <si>
    <t>Self Reflection</t>
  </si>
  <si>
    <t>Business Finance (Instructor-led)</t>
  </si>
  <si>
    <t>Giving &amp; Receiving Feedback (Self study / assignment)</t>
  </si>
  <si>
    <t>Adaptability (Self study / assignment)</t>
  </si>
  <si>
    <t>Adaptability
(Prep/Self study)</t>
  </si>
  <si>
    <t>IT Automation with Python</t>
  </si>
  <si>
    <t xml:space="preserve">Google Cloud Computing Foundations </t>
  </si>
  <si>
    <t>Architecting with Google Compute Engine specialization</t>
  </si>
  <si>
    <t>Skill Badge - Infrastructure Modernization</t>
  </si>
  <si>
    <t>Quest Badge
(understanding your google cloud cost)</t>
  </si>
  <si>
    <t>Quest Badge
(Optimizing your GCP Costs)</t>
  </si>
  <si>
    <t>From Data to Insights with Google Cloud Platform</t>
  </si>
  <si>
    <t>ACE Certification</t>
  </si>
  <si>
    <t>Quest Badge - NCAA</t>
  </si>
  <si>
    <r>
      <rPr>
        <u/>
        <sz val="9"/>
        <color rgb="FFFFFFFF"/>
        <rFont val="Asap Condensed"/>
      </rPr>
      <t>ILT-2: Crash Course on Python</t>
    </r>
    <r>
      <rPr>
        <u/>
        <sz val="9"/>
        <color rgb="FFFFFFFF"/>
        <rFont val="Asap Condensed"/>
      </rPr>
      <t xml:space="preserve"> &amp; </t>
    </r>
    <r>
      <rPr>
        <u/>
        <sz val="9"/>
        <color rgb="FFFFFFFF"/>
        <rFont val="Asap Condensed"/>
      </rPr>
      <t>Using Python to Interact with the Operating System</t>
    </r>
  </si>
  <si>
    <r>
      <rPr>
        <u/>
        <sz val="9"/>
        <color rgb="FFFFFFFF"/>
        <rFont val="Asap Condensed"/>
      </rPr>
      <t xml:space="preserve">ILT-3: </t>
    </r>
    <r>
      <rPr>
        <u/>
        <sz val="9"/>
        <color rgb="FFFFFFFF"/>
        <rFont val="Asap Condensed"/>
      </rPr>
      <t>Introduction to Git and GitHub &amp; Troubleshooting and Debugging Techniques</t>
    </r>
  </si>
  <si>
    <r>
      <rPr>
        <u/>
        <sz val="9"/>
        <color rgb="FFFFFFFF"/>
        <rFont val="Asap Condensed"/>
      </rPr>
      <t xml:space="preserve">ILT-4: </t>
    </r>
    <r>
      <rPr>
        <u/>
        <sz val="9"/>
        <color rgb="FFFFFFFF"/>
        <rFont val="Asap Condensed"/>
      </rPr>
      <t>Configuration Management and the Clou</t>
    </r>
    <r>
      <rPr>
        <u/>
        <sz val="9"/>
        <color rgb="FFFFFFFF"/>
        <rFont val="Asap Condensed"/>
      </rPr>
      <t>d &amp;</t>
    </r>
    <r>
      <rPr>
        <u/>
        <sz val="9"/>
        <color rgb="FFFFFFFF"/>
        <rFont val="Asap Condensed"/>
      </rPr>
      <t xml:space="preserve"> Automating Real-World Tasks with Pytho</t>
    </r>
    <r>
      <rPr>
        <u/>
        <sz val="9"/>
        <color rgb="FFFFFFFF"/>
        <rFont val="Asap Condensed"/>
      </rPr>
      <t>n</t>
    </r>
  </si>
  <si>
    <t>ILT-7: Google Cloud Data Solutions</t>
  </si>
  <si>
    <t xml:space="preserve">Skill Badge - Google Cloud Computing Foundations </t>
  </si>
  <si>
    <t>ILT-8: Google Cloud Networking</t>
  </si>
  <si>
    <t>ILT-9: Google Cloud Monitoring and Logging</t>
  </si>
  <si>
    <t>Onboarding by Tudip</t>
  </si>
  <si>
    <t>ILT-5: Intro to Google Cloud</t>
  </si>
  <si>
    <t>ILT-6: Google Cloud Compute Solutions</t>
  </si>
  <si>
    <t xml:space="preserve">Quest Badge - Google Cloud Computing Foundations </t>
  </si>
  <si>
    <t>Startup Valuation  (Instructor-led)</t>
  </si>
  <si>
    <t>ILT-10: Securing Your Google Cloud</t>
  </si>
  <si>
    <t xml:space="preserve">Skill Badge - Cloud Architecture </t>
  </si>
  <si>
    <t>Quest Badge
(security and identity)</t>
  </si>
  <si>
    <t>Quest Badge (Cloud Logging)</t>
  </si>
  <si>
    <t>Skill Badge - Deploy to Kubernetes in Google Cloud (excluding Kubernetes Engine: Qwik Start)</t>
  </si>
  <si>
    <t>ILT-11: 
Working with Data in the Cloud Pt.1</t>
  </si>
  <si>
    <t>ILT-12: 
Working with Data in the Cloud Pt.2</t>
  </si>
  <si>
    <t>ILT-13: 
Working with Data in the Cloud Pt.3</t>
  </si>
  <si>
    <t>Skill Badge - Smart analytics and data management</t>
  </si>
  <si>
    <t>Quest Badge - Big Query</t>
  </si>
  <si>
    <t>Quest Badge - Blockchain</t>
  </si>
  <si>
    <t>Quest Badge - Scientific Data Processing</t>
  </si>
  <si>
    <t>Preparing for the Google Cloud Associate Cloud Engineer Exam
(Coursera)</t>
  </si>
  <si>
    <t>ILT-15: Associate Cloud Engineer Exam Review</t>
  </si>
  <si>
    <t>Quest Badge - Cloud SQL</t>
  </si>
  <si>
    <t>Cert Prep By Tudip</t>
  </si>
  <si>
    <t>Persuasive Leader (Instructor-led)</t>
  </si>
  <si>
    <t>MVP (Self study / assignment)</t>
  </si>
  <si>
    <t>Business Finance  (Self study / assignment)</t>
  </si>
  <si>
    <t>Startup Valuation  (Self study / assignment)</t>
  </si>
  <si>
    <t>Practice Exam &amp;  Review
by Dicoding</t>
  </si>
  <si>
    <t>ILT-14: Preparing Your Exam</t>
  </si>
  <si>
    <t>Preparing for the Google Cloud Associate Cloud Engineer Exam (Coursera)</t>
  </si>
  <si>
    <t>Critical Thinking  (Self study / assignment)</t>
  </si>
  <si>
    <t>Business Finance
(Prep/Self study)</t>
  </si>
  <si>
    <t xml:space="preserve"> Startup Valuation
(Prep/Self study)</t>
  </si>
  <si>
    <t>Critical Thinking  (Prep/Self study)</t>
  </si>
  <si>
    <t>MVP  (Prep/Self Study)</t>
  </si>
  <si>
    <t>Kalibrr Bootcamp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</si>
</sst>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,\ yyyy"/>
    <numFmt numFmtId="165" formatCode="h&quot;:&quot;mm&quot; &quot;AM/PM&quot; &quot;"/>
  </numFmts>
  <fonts count="14">
    <font>
      <sz val="10"/>
      <color rgb="FF000000"/>
      <name val="Arial"/>
    </font>
    <font>
      <b/>
      <sz val="12"/>
      <color rgb="FFFFFFFF"/>
      <name val="Asap Condensed"/>
    </font>
    <font>
      <sz val="10"/>
      <name val="Arial"/>
    </font>
    <font>
      <sz val="9"/>
      <color theme="1"/>
      <name val="Asap Condensed"/>
    </font>
    <font>
      <sz val="9"/>
      <color rgb="FFFF0000"/>
      <name val="Asap Condensed"/>
    </font>
    <font>
      <sz val="8"/>
      <color theme="1"/>
      <name val="Asap Condensed"/>
    </font>
    <font>
      <sz val="8"/>
      <color rgb="FFFFFFFF"/>
      <name val="Asap Condensed"/>
    </font>
    <font>
      <b/>
      <sz val="9"/>
      <color theme="1"/>
      <name val="Asap Condensed"/>
    </font>
    <font>
      <sz val="9"/>
      <color rgb="FFFFFFFF"/>
      <name val="Asap Condensed"/>
    </font>
    <font>
      <b/>
      <sz val="12"/>
      <color rgb="FFFFFFFF"/>
      <name val="Arial"/>
    </font>
    <font>
      <sz val="8"/>
      <color rgb="FF434343"/>
      <name val="Asap Condensed"/>
    </font>
    <font>
      <sz val="8"/>
      <color rgb="FF000000"/>
      <name val="Asap Condensed"/>
    </font>
    <font>
      <u/>
      <sz val="9"/>
      <color rgb="FFFFFFFF"/>
      <name val="Asap Condensed"/>
    </font>
    <font>
      <sz val="8"/>
      <color rgb="FF000000"/>
      <name val="Arial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38761D"/>
        <bgColor rgb="FF38761D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3C78D8"/>
        <bgColor rgb="FF3C78D8"/>
      </patternFill>
    </fill>
    <fill>
      <patternFill patternType="solid">
        <fgColor rgb="FF6AA84F"/>
        <bgColor rgb="FF6AA84F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4285F4"/>
        <bgColor rgb="FF4285F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/>
      <right style="thin">
        <color rgb="FF4285F4"/>
      </right>
      <top/>
      <bottom/>
      <diagonal/>
    </border>
    <border>
      <left/>
      <right/>
      <top/>
      <bottom style="thin">
        <color rgb="FF4285F4"/>
      </bottom>
      <diagonal/>
    </border>
    <border>
      <left/>
      <right style="thin">
        <color rgb="FF4285F4"/>
      </right>
      <top/>
      <bottom style="thin">
        <color rgb="FF4285F4"/>
      </bottom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4285F4"/>
      </left>
      <right/>
      <top style="thin">
        <color rgb="FF4285F4"/>
      </top>
      <bottom style="thin">
        <color rgb="FF4285F4"/>
      </bottom>
      <diagonal/>
    </border>
    <border>
      <left/>
      <right/>
      <top style="thin">
        <color rgb="FF4285F4"/>
      </top>
      <bottom style="thin">
        <color rgb="FF4285F4"/>
      </bottom>
      <diagonal/>
    </border>
    <border>
      <left/>
      <right style="thin">
        <color rgb="FF4285F4"/>
      </right>
      <top style="thin">
        <color rgb="FF4285F4"/>
      </top>
      <bottom style="thin">
        <color rgb="FF4285F4"/>
      </bottom>
      <diagonal/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6" fillId="12" borderId="0" xfId="0" applyFont="1" applyFill="1" applyAlignment="1">
      <alignment horizontal="center" vertical="center" wrapText="1"/>
    </xf>
    <xf numFmtId="0" fontId="5" fillId="14" borderId="17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 wrapText="1"/>
    </xf>
    <xf numFmtId="164" fontId="5" fillId="0" borderId="10" xfId="0" applyNumberFormat="1" applyFont="1" applyBorder="1" applyAlignment="1">
      <alignment horizontal="center" vertical="center" wrapText="1"/>
    </xf>
    <xf numFmtId="164" fontId="5" fillId="2" borderId="0" xfId="0" applyNumberFormat="1" applyFont="1" applyFill="1" applyAlignment="1">
      <alignment horizontal="center" vertical="center" wrapText="1"/>
    </xf>
    <xf numFmtId="164" fontId="5" fillId="0" borderId="11" xfId="0" applyNumberFormat="1" applyFont="1" applyBorder="1" applyAlignment="1">
      <alignment horizontal="center" vertical="center" wrapText="1"/>
    </xf>
    <xf numFmtId="165" fontId="10" fillId="0" borderId="12" xfId="0" applyNumberFormat="1" applyFont="1" applyBorder="1" applyAlignment="1">
      <alignment horizontal="center" vertical="center" wrapText="1"/>
    </xf>
    <xf numFmtId="165" fontId="5" fillId="0" borderId="1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165" fontId="10" fillId="0" borderId="13" xfId="0" applyNumberFormat="1" applyFont="1" applyBorder="1" applyAlignment="1">
      <alignment horizontal="center" vertical="center" wrapText="1"/>
    </xf>
    <xf numFmtId="165" fontId="5" fillId="0" borderId="13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5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4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Border="1"/>
    <xf numFmtId="0" fontId="6" fillId="12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3" fillId="11" borderId="0" xfId="0" applyFont="1" applyFill="1" applyAlignment="1">
      <alignment horizontal="center" wrapText="1"/>
    </xf>
    <xf numFmtId="0" fontId="5" fillId="10" borderId="0" xfId="0" applyFont="1" applyFill="1" applyAlignment="1">
      <alignment horizontal="center" vertical="center" wrapText="1"/>
    </xf>
    <xf numFmtId="0" fontId="6" fillId="14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9" fillId="13" borderId="0" xfId="0" applyFont="1" applyFill="1" applyAlignment="1">
      <alignment horizontal="center" wrapText="1"/>
    </xf>
    <xf numFmtId="0" fontId="1" fillId="14" borderId="14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11" fillId="3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9" fillId="13" borderId="1" xfId="0" applyFont="1" applyFill="1" applyBorder="1" applyAlignment="1">
      <alignment horizontal="center" wrapText="1"/>
    </xf>
    <xf numFmtId="0" fontId="1" fillId="13" borderId="3" xfId="0" applyFont="1" applyFill="1" applyBorder="1" applyAlignment="1">
      <alignment horizontal="center" wrapText="1"/>
    </xf>
    <xf numFmtId="0" fontId="1" fillId="14" borderId="15" xfId="0" applyFont="1" applyFill="1" applyBorder="1" applyAlignment="1">
      <alignment horizontal="center" vertical="center" wrapText="1"/>
    </xf>
    <xf numFmtId="0" fontId="1" fillId="14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color rgb="FFEA4335"/>
      </font>
      <fill>
        <patternFill patternType="solid">
          <fgColor rgb="FFFFFFFF"/>
          <bgColor rgb="FFFFFFFF"/>
        </patternFill>
      </fill>
    </dxf>
    <dxf>
      <font>
        <b/>
        <color theme="5"/>
      </font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presentation/d/1peDYaB4-nCp7m32nZh6FhLTAvB_8qWyQd0TgAuywlS4/edit" TargetMode="External"/><Relationship Id="rId13" Type="http://schemas.openxmlformats.org/officeDocument/2006/relationships/hyperlink" Target="https://docs.google.com/presentation/d/1vh_k02a9lasYFAcmh_uLg_gfpn4neJMYVJQrxLGf94w/edit?usp=sharing" TargetMode="External"/><Relationship Id="rId3" Type="http://schemas.openxmlformats.org/officeDocument/2006/relationships/hyperlink" Target="https://docs.google.com/presentation/d/1ksvBnHoXPANCX1QbSJczO_Ea8QZdyLO5MTUdBJo_rm8/edit?usp=sharing" TargetMode="External"/><Relationship Id="rId7" Type="http://schemas.openxmlformats.org/officeDocument/2006/relationships/hyperlink" Target="https://docs.google.com/presentation/d/1Q8ywmASdW8kMeLGKvQp0aa1qC7l9EeBFgh79FKnZzp0/edit?usp=sharing" TargetMode="External"/><Relationship Id="rId12" Type="http://schemas.openxmlformats.org/officeDocument/2006/relationships/hyperlink" Target="https://docs.google.com/presentation/d/13dZkOa2FQz2CqE2LKrMLsqMW6nJkJeyx9hTV90StEqs/edit" TargetMode="External"/><Relationship Id="rId2" Type="http://schemas.openxmlformats.org/officeDocument/2006/relationships/hyperlink" Target="https://docs.google.com/presentation/d/1s7CmTwo85DS3rE6o7fdf1CYcpPqJGRw32YvpRQTIvXw/edit?usp=sharing" TargetMode="External"/><Relationship Id="rId1" Type="http://schemas.openxmlformats.org/officeDocument/2006/relationships/hyperlink" Target="https://docs.google.com/presentation/d/1jiyKijuPrVuwNOZsmbaMhmmdtcF_Ol7p0NdaQEhMz5U/edit?usp=sharing" TargetMode="External"/><Relationship Id="rId6" Type="http://schemas.openxmlformats.org/officeDocument/2006/relationships/hyperlink" Target="https://docs.google.com/presentation/d/1H23U4cg_oSF0PRpwhW3ojXfHV6CoJrsc2o0WIihrVmI/edit?usp=sharing" TargetMode="External"/><Relationship Id="rId11" Type="http://schemas.openxmlformats.org/officeDocument/2006/relationships/hyperlink" Target="https://docs.google.com/presentation/d/107PLSBLloXb5s-X-oriaNy_KNd7HjxAizJfgIlKJBsI/edit" TargetMode="External"/><Relationship Id="rId5" Type="http://schemas.openxmlformats.org/officeDocument/2006/relationships/hyperlink" Target="https://docs.google.com/presentation/d/1H23U4cg_oSF0PRpwhW3ojXfHV6CoJrsc2o0WIihrVmI/edit?usp=sharing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docs.google.com/presentation/d/1GRDVrwoqSUHyGbzWDTINKvE05tSDcWc-XX219IV13IE/edit" TargetMode="External"/><Relationship Id="rId4" Type="http://schemas.openxmlformats.org/officeDocument/2006/relationships/hyperlink" Target="https://docs.google.com/presentation/d/1Wev7hpsvvy8tP9Eky9OWSUSsk7aRnEec5HVyQFc-D4Q/edit" TargetMode="External"/><Relationship Id="rId9" Type="http://schemas.openxmlformats.org/officeDocument/2006/relationships/hyperlink" Target="https://docs.google.com/presentation/d/1I3-w3igVmyfihZ3NeBvsJPuzyaVuSD2NGS7PoxewY1E/edit?usp=sharing" TargetMode="External"/><Relationship Id="rId14" Type="http://schemas.openxmlformats.org/officeDocument/2006/relationships/hyperlink" Target="https://docs.google.com/presentation/d/1UDLbGJ8mWZWmYtIiNyQkK_htz-DiI77Rezwe-pMjjOw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C27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3" sqref="C3:G3"/>
    </sheetView>
  </sheetViews>
  <sheetFormatPr defaultColWidth="14.42578125" defaultRowHeight="15.75" customHeight="1"/>
  <cols>
    <col min="1" max="1" width="12.42578125" customWidth="1"/>
    <col min="2" max="2" width="12.7109375" customWidth="1"/>
    <col min="8" max="9" width="0.42578125" customWidth="1"/>
    <col min="15" max="16" width="0.42578125" customWidth="1"/>
    <col min="17" max="21" width="14.42578125" hidden="1"/>
    <col min="22" max="23" width="0.42578125" hidden="1" customWidth="1"/>
    <col min="24" max="28" width="14.42578125" hidden="1"/>
    <col min="29" max="29" width="0.42578125" hidden="1" customWidth="1"/>
    <col min="30" max="30" width="0.5703125" hidden="1" customWidth="1"/>
    <col min="31" max="35" width="14.42578125" hidden="1"/>
    <col min="36" max="37" width="0.42578125" hidden="1" customWidth="1"/>
    <col min="38" max="42" width="14.42578125" hidden="1"/>
    <col min="43" max="44" width="0.42578125" hidden="1" customWidth="1"/>
    <col min="45" max="49" width="14.42578125" hidden="1"/>
    <col min="50" max="51" width="0.42578125" hidden="1" customWidth="1"/>
    <col min="52" max="56" width="14.42578125" hidden="1"/>
    <col min="57" max="58" width="0.42578125" hidden="1" customWidth="1"/>
    <col min="59" max="63" width="14.42578125" hidden="1"/>
    <col min="64" max="65" width="0.42578125" hidden="1" customWidth="1"/>
    <col min="66" max="70" width="14.42578125" hidden="1"/>
    <col min="71" max="72" width="0.42578125" hidden="1" customWidth="1"/>
    <col min="73" max="77" width="14.42578125" hidden="1"/>
    <col min="78" max="79" width="0.42578125" hidden="1" customWidth="1"/>
    <col min="80" max="84" width="14.42578125" hidden="1"/>
    <col min="85" max="86" width="0.42578125" hidden="1" customWidth="1"/>
    <col min="87" max="91" width="14.42578125" hidden="1"/>
    <col min="92" max="93" width="0.42578125" hidden="1" customWidth="1"/>
    <col min="94" max="98" width="14.42578125" hidden="1"/>
    <col min="99" max="100" width="0.42578125" hidden="1" customWidth="1"/>
    <col min="101" max="105" width="14.42578125" hidden="1"/>
    <col min="106" max="107" width="0.42578125" hidden="1" customWidth="1"/>
    <col min="108" max="112" width="14.42578125" hidden="1"/>
    <col min="113" max="114" width="0.42578125" hidden="1" customWidth="1"/>
    <col min="115" max="119" width="14.42578125" hidden="1"/>
    <col min="120" max="121" width="0.42578125" hidden="1" customWidth="1"/>
    <col min="122" max="126" width="14.42578125" hidden="1"/>
    <col min="127" max="128" width="0.42578125" hidden="1" customWidth="1"/>
    <col min="129" max="133" width="14.42578125" hidden="1"/>
  </cols>
  <sheetData>
    <row r="1" spans="1:133" ht="33" customHeight="1">
      <c r="A1" s="42" t="str">
        <f ca="1">IFERROR(__xludf.DUMMYFUNCTION("importrange(""1JVQ8YEV5hArjAmZFEz8oTQwX0EN3HJ5m1Su_6tGP1Cw"",""Cloud Path new!A:N"")"),"Weekly Schedule for Bangkit Cloud Path")</f>
        <v>Weekly Schedule for Bangkit Cloud Path</v>
      </c>
      <c r="B1" s="49"/>
      <c r="C1" s="43"/>
      <c r="D1" s="51"/>
      <c r="E1" s="51"/>
      <c r="F1" s="51"/>
      <c r="G1" s="51"/>
      <c r="H1" s="51"/>
      <c r="I1" s="5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</row>
    <row r="2" spans="1:133" ht="13.5" customHeight="1">
      <c r="A2" s="44" t="str">
        <f ca="1">IFERROR(__xludf.DUMMYFUNCTION("""COMPUTED_VALUE"""),"ILT Sessions are Dark Green and Dark Blue,")</f>
        <v>ILT Sessions are Dark Green and Dark Blue,</v>
      </c>
      <c r="B2" s="50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</row>
    <row r="3" spans="1:133" ht="12.75">
      <c r="A3" s="27" t="str">
        <f ca="1">IFERROR(__xludf.DUMMYFUNCTION("""COMPUTED_VALUE"""),"ILT Schedule may differ for each group. Please crosscheck your @bangkit.academy calendar accordingly")</f>
        <v>ILT Schedule may differ for each group. Please crosscheck your @bangkit.academy calendar accordingly</v>
      </c>
      <c r="B3" s="28"/>
      <c r="C3" s="45" t="str">
        <f ca="1">IFERROR(__xludf.DUMMYFUNCTION("""COMPUTED_VALUE"""),"Week 1")</f>
        <v>Week 1</v>
      </c>
      <c r="D3" s="25"/>
      <c r="E3" s="25"/>
      <c r="F3" s="25"/>
      <c r="G3" s="26"/>
      <c r="H3" s="3"/>
      <c r="I3" s="3"/>
      <c r="J3" s="37" t="str">
        <f ca="1">IFERROR(__xludf.DUMMYFUNCTION("""COMPUTED_VALUE"""),"Week 2")</f>
        <v>Week 2</v>
      </c>
      <c r="K3" s="25"/>
      <c r="L3" s="25"/>
      <c r="M3" s="25"/>
      <c r="N3" s="26"/>
      <c r="O3" s="3"/>
      <c r="P3" s="3"/>
      <c r="Q3" s="37" t="s">
        <v>0</v>
      </c>
      <c r="R3" s="25"/>
      <c r="S3" s="25"/>
      <c r="T3" s="25"/>
      <c r="U3" s="26"/>
      <c r="V3" s="3"/>
      <c r="W3" s="3"/>
      <c r="X3" s="37" t="s">
        <v>1</v>
      </c>
      <c r="Y3" s="25"/>
      <c r="Z3" s="25"/>
      <c r="AA3" s="25"/>
      <c r="AB3" s="26"/>
      <c r="AC3" s="3"/>
      <c r="AD3" s="3"/>
      <c r="AE3" s="37" t="s">
        <v>2</v>
      </c>
      <c r="AF3" s="25"/>
      <c r="AG3" s="25"/>
      <c r="AH3" s="25"/>
      <c r="AI3" s="26"/>
      <c r="AJ3" s="3"/>
      <c r="AK3" s="3"/>
      <c r="AL3" s="37" t="s">
        <v>3</v>
      </c>
      <c r="AM3" s="25"/>
      <c r="AN3" s="25"/>
      <c r="AO3" s="25"/>
      <c r="AP3" s="26"/>
      <c r="AQ3" s="3"/>
      <c r="AR3" s="3"/>
      <c r="AS3" s="37" t="s">
        <v>4</v>
      </c>
      <c r="AT3" s="25"/>
      <c r="AU3" s="25"/>
      <c r="AV3" s="25"/>
      <c r="AW3" s="26"/>
      <c r="AX3" s="3"/>
      <c r="AY3" s="3"/>
      <c r="AZ3" s="37" t="s">
        <v>5</v>
      </c>
      <c r="BA3" s="25"/>
      <c r="BB3" s="25"/>
      <c r="BC3" s="25"/>
      <c r="BD3" s="26"/>
      <c r="BE3" s="3"/>
      <c r="BF3" s="3"/>
      <c r="BG3" s="37" t="s">
        <v>6</v>
      </c>
      <c r="BH3" s="25"/>
      <c r="BI3" s="25"/>
      <c r="BJ3" s="25"/>
      <c r="BK3" s="26"/>
      <c r="BL3" s="3"/>
      <c r="BM3" s="3"/>
      <c r="BN3" s="37" t="s">
        <v>7</v>
      </c>
      <c r="BO3" s="25"/>
      <c r="BP3" s="25"/>
      <c r="BQ3" s="25"/>
      <c r="BR3" s="26"/>
      <c r="BS3" s="3"/>
      <c r="BT3" s="3"/>
      <c r="BU3" s="37" t="s">
        <v>8</v>
      </c>
      <c r="BV3" s="25"/>
      <c r="BW3" s="25"/>
      <c r="BX3" s="25"/>
      <c r="BY3" s="26"/>
      <c r="BZ3" s="3"/>
      <c r="CA3" s="3"/>
      <c r="CB3" s="37" t="s">
        <v>9</v>
      </c>
      <c r="CC3" s="25"/>
      <c r="CD3" s="25"/>
      <c r="CE3" s="25"/>
      <c r="CF3" s="26"/>
      <c r="CG3" s="3"/>
      <c r="CH3" s="3"/>
      <c r="CI3" s="37" t="s">
        <v>10</v>
      </c>
      <c r="CJ3" s="25"/>
      <c r="CK3" s="25"/>
      <c r="CL3" s="25"/>
      <c r="CM3" s="26"/>
      <c r="CN3" s="3"/>
      <c r="CO3" s="3"/>
      <c r="CP3" s="37" t="s">
        <v>11</v>
      </c>
      <c r="CQ3" s="25"/>
      <c r="CR3" s="25"/>
      <c r="CS3" s="25"/>
      <c r="CT3" s="26"/>
      <c r="CU3" s="3"/>
      <c r="CV3" s="3"/>
      <c r="CW3" s="37" t="s">
        <v>12</v>
      </c>
      <c r="CX3" s="25"/>
      <c r="CY3" s="25"/>
      <c r="CZ3" s="25"/>
      <c r="DA3" s="26"/>
      <c r="DB3" s="3"/>
      <c r="DC3" s="3"/>
      <c r="DD3" s="37" t="s">
        <v>13</v>
      </c>
      <c r="DE3" s="25"/>
      <c r="DF3" s="25"/>
      <c r="DG3" s="25"/>
      <c r="DH3" s="26"/>
      <c r="DI3" s="3"/>
      <c r="DJ3" s="3"/>
      <c r="DK3" s="37" t="s">
        <v>14</v>
      </c>
      <c r="DL3" s="25"/>
      <c r="DM3" s="25"/>
      <c r="DN3" s="25"/>
      <c r="DO3" s="26"/>
      <c r="DP3" s="3"/>
      <c r="DQ3" s="3"/>
      <c r="DR3" s="37" t="s">
        <v>15</v>
      </c>
      <c r="DS3" s="25"/>
      <c r="DT3" s="25"/>
      <c r="DU3" s="25"/>
      <c r="DV3" s="26"/>
      <c r="DW3" s="3"/>
      <c r="DX3" s="3"/>
      <c r="DY3" s="37" t="s">
        <v>16</v>
      </c>
      <c r="DZ3" s="25"/>
      <c r="EA3" s="25"/>
      <c r="EB3" s="25"/>
      <c r="EC3" s="26"/>
    </row>
    <row r="4" spans="1:133" ht="90">
      <c r="A4" s="29"/>
      <c r="B4" s="28"/>
      <c r="C4" s="4" t="str">
        <f ca="1">IFERROR(__xludf.DUMMYFUNCTION("""COMPUTED_VALUE"""),"Monday")</f>
        <v>Monday</v>
      </c>
      <c r="D4" s="4" t="str">
        <f ca="1">IFERROR(__xludf.DUMMYFUNCTION("""COMPUTED_VALUE"""),"Tuesday")</f>
        <v>Tuesday</v>
      </c>
      <c r="E4" s="4" t="str">
        <f ca="1">IFERROR(__xludf.DUMMYFUNCTION("""COMPUTED_VALUE"""),"Wednesday")</f>
        <v>Wednesday</v>
      </c>
      <c r="F4" s="4" t="str">
        <f ca="1">IFERROR(__xludf.DUMMYFUNCTION("""COMPUTED_VALUE"""),"Thursday")</f>
        <v>Thursday</v>
      </c>
      <c r="G4" s="5" t="str">
        <f ca="1">IFERROR(__xludf.DUMMYFUNCTION("""COMPUTED_VALUE"""),"Friday")</f>
        <v>Friday</v>
      </c>
      <c r="H4" s="3" t="str">
        <f ca="1">IFERROR(__xludf.DUMMYFUNCTION("""COMPUTED_VALUE"""),"Saturday")</f>
        <v>Saturday</v>
      </c>
      <c r="I4" s="3" t="str">
        <f ca="1">IFERROR(__xludf.DUMMYFUNCTION("""COMPUTED_VALUE"""),"Sunday")</f>
        <v>Sunday</v>
      </c>
      <c r="J4" s="6" t="str">
        <f ca="1">IFERROR(__xludf.DUMMYFUNCTION("""COMPUTED_VALUE"""),"Monday")</f>
        <v>Monday</v>
      </c>
      <c r="K4" s="4" t="str">
        <f ca="1">IFERROR(__xludf.DUMMYFUNCTION("""COMPUTED_VALUE"""),"Tuesday")</f>
        <v>Tuesday</v>
      </c>
      <c r="L4" s="4" t="str">
        <f ca="1">IFERROR(__xludf.DUMMYFUNCTION("""COMPUTED_VALUE"""),"Wednesday")</f>
        <v>Wednesday</v>
      </c>
      <c r="M4" s="4" t="str">
        <f ca="1">IFERROR(__xludf.DUMMYFUNCTION("""COMPUTED_VALUE"""),"Thursday")</f>
        <v>Thursday</v>
      </c>
      <c r="N4" s="5" t="str">
        <f ca="1">IFERROR(__xludf.DUMMYFUNCTION("""COMPUTED_VALUE"""),"Friday")</f>
        <v>Friday</v>
      </c>
      <c r="O4" s="3" t="str">
        <f t="shared" ref="O4:EC4" ca="1" si="0">TEXT(O5,"dddd")</f>
        <v>Sabtu</v>
      </c>
      <c r="P4" s="3" t="str">
        <f t="shared" ca="1" si="0"/>
        <v>Minggu</v>
      </c>
      <c r="Q4" s="6" t="str">
        <f t="shared" ca="1" si="0"/>
        <v>Senin</v>
      </c>
      <c r="R4" s="4" t="str">
        <f t="shared" ca="1" si="0"/>
        <v>Selasa</v>
      </c>
      <c r="S4" s="4" t="str">
        <f t="shared" ca="1" si="0"/>
        <v>Rabu</v>
      </c>
      <c r="T4" s="4" t="str">
        <f t="shared" ca="1" si="0"/>
        <v>Kamis</v>
      </c>
      <c r="U4" s="5" t="str">
        <f t="shared" ca="1" si="0"/>
        <v>Jumat</v>
      </c>
      <c r="V4" s="3" t="str">
        <f t="shared" ca="1" si="0"/>
        <v>Sabtu</v>
      </c>
      <c r="W4" s="3" t="str">
        <f t="shared" ca="1" si="0"/>
        <v>Minggu</v>
      </c>
      <c r="X4" s="6" t="str">
        <f t="shared" ca="1" si="0"/>
        <v>Senin</v>
      </c>
      <c r="Y4" s="4" t="str">
        <f t="shared" ca="1" si="0"/>
        <v>Selasa</v>
      </c>
      <c r="Z4" s="4" t="str">
        <f t="shared" ca="1" si="0"/>
        <v>Rabu</v>
      </c>
      <c r="AA4" s="4" t="str">
        <f t="shared" ca="1" si="0"/>
        <v>Kamis</v>
      </c>
      <c r="AB4" s="4" t="str">
        <f t="shared" ca="1" si="0"/>
        <v>Jumat</v>
      </c>
      <c r="AC4" s="3" t="str">
        <f t="shared" ca="1" si="0"/>
        <v>Sabtu</v>
      </c>
      <c r="AD4" s="3" t="str">
        <f t="shared" ca="1" si="0"/>
        <v>Minggu</v>
      </c>
      <c r="AE4" s="6" t="str">
        <f t="shared" ca="1" si="0"/>
        <v>Senin</v>
      </c>
      <c r="AF4" s="4" t="str">
        <f t="shared" ca="1" si="0"/>
        <v>Selasa</v>
      </c>
      <c r="AG4" s="4" t="str">
        <f t="shared" ca="1" si="0"/>
        <v>Rabu</v>
      </c>
      <c r="AH4" s="4" t="str">
        <f t="shared" ca="1" si="0"/>
        <v>Kamis</v>
      </c>
      <c r="AI4" s="4" t="str">
        <f t="shared" ca="1" si="0"/>
        <v>Jumat</v>
      </c>
      <c r="AJ4" s="3" t="str">
        <f t="shared" ca="1" si="0"/>
        <v>Sabtu</v>
      </c>
      <c r="AK4" s="3" t="str">
        <f t="shared" ca="1" si="0"/>
        <v>Minggu</v>
      </c>
      <c r="AL4" s="6" t="str">
        <f t="shared" ca="1" si="0"/>
        <v>Senin</v>
      </c>
      <c r="AM4" s="4" t="str">
        <f t="shared" ca="1" si="0"/>
        <v>Selasa</v>
      </c>
      <c r="AN4" s="4" t="str">
        <f t="shared" ca="1" si="0"/>
        <v>Rabu</v>
      </c>
      <c r="AO4" s="4" t="str">
        <f t="shared" ca="1" si="0"/>
        <v>Kamis</v>
      </c>
      <c r="AP4" s="4" t="str">
        <f t="shared" ca="1" si="0"/>
        <v>Jumat</v>
      </c>
      <c r="AQ4" s="3" t="str">
        <f t="shared" ca="1" si="0"/>
        <v>Sabtu</v>
      </c>
      <c r="AR4" s="3" t="str">
        <f t="shared" ca="1" si="0"/>
        <v>Minggu</v>
      </c>
      <c r="AS4" s="6" t="str">
        <f t="shared" ca="1" si="0"/>
        <v>Senin</v>
      </c>
      <c r="AT4" s="4" t="str">
        <f t="shared" ca="1" si="0"/>
        <v>Selasa</v>
      </c>
      <c r="AU4" s="4" t="str">
        <f t="shared" ca="1" si="0"/>
        <v>Rabu</v>
      </c>
      <c r="AV4" s="4" t="str">
        <f t="shared" ca="1" si="0"/>
        <v>Kamis</v>
      </c>
      <c r="AW4" s="4" t="str">
        <f t="shared" ca="1" si="0"/>
        <v>Jumat</v>
      </c>
      <c r="AX4" s="3" t="str">
        <f t="shared" ca="1" si="0"/>
        <v>Sabtu</v>
      </c>
      <c r="AY4" s="3" t="str">
        <f t="shared" ca="1" si="0"/>
        <v>Minggu</v>
      </c>
      <c r="AZ4" s="6" t="str">
        <f t="shared" ca="1" si="0"/>
        <v>Senin</v>
      </c>
      <c r="BA4" s="4" t="str">
        <f t="shared" ca="1" si="0"/>
        <v>Selasa</v>
      </c>
      <c r="BB4" s="4" t="str">
        <f t="shared" ca="1" si="0"/>
        <v>Rabu</v>
      </c>
      <c r="BC4" s="4" t="str">
        <f t="shared" ca="1" si="0"/>
        <v>Kamis</v>
      </c>
      <c r="BD4" s="4" t="str">
        <f t="shared" ca="1" si="0"/>
        <v>Jumat</v>
      </c>
      <c r="BE4" s="3" t="str">
        <f t="shared" ca="1" si="0"/>
        <v>Sabtu</v>
      </c>
      <c r="BF4" s="3" t="str">
        <f t="shared" ca="1" si="0"/>
        <v>Minggu</v>
      </c>
      <c r="BG4" s="6" t="str">
        <f t="shared" ca="1" si="0"/>
        <v>Senin</v>
      </c>
      <c r="BH4" s="4" t="str">
        <f t="shared" ca="1" si="0"/>
        <v>Selasa</v>
      </c>
      <c r="BI4" s="4" t="str">
        <f t="shared" ca="1" si="0"/>
        <v>Rabu</v>
      </c>
      <c r="BJ4" s="4" t="str">
        <f t="shared" ca="1" si="0"/>
        <v>Kamis</v>
      </c>
      <c r="BK4" s="4" t="str">
        <f t="shared" ca="1" si="0"/>
        <v>Jumat</v>
      </c>
      <c r="BL4" s="3" t="str">
        <f t="shared" ca="1" si="0"/>
        <v>Sabtu</v>
      </c>
      <c r="BM4" s="3" t="str">
        <f t="shared" ca="1" si="0"/>
        <v>Minggu</v>
      </c>
      <c r="BN4" s="6" t="str">
        <f t="shared" ca="1" si="0"/>
        <v>Senin</v>
      </c>
      <c r="BO4" s="4" t="str">
        <f t="shared" ca="1" si="0"/>
        <v>Selasa</v>
      </c>
      <c r="BP4" s="4" t="str">
        <f t="shared" ca="1" si="0"/>
        <v>Rabu</v>
      </c>
      <c r="BQ4" s="4" t="str">
        <f t="shared" ca="1" si="0"/>
        <v>Kamis</v>
      </c>
      <c r="BR4" s="4" t="str">
        <f t="shared" ca="1" si="0"/>
        <v>Jumat</v>
      </c>
      <c r="BS4" s="3" t="str">
        <f t="shared" ca="1" si="0"/>
        <v>Sabtu</v>
      </c>
      <c r="BT4" s="3" t="str">
        <f t="shared" ca="1" si="0"/>
        <v>Minggu</v>
      </c>
      <c r="BU4" s="6" t="str">
        <f t="shared" ca="1" si="0"/>
        <v>Senin</v>
      </c>
      <c r="BV4" s="4" t="str">
        <f t="shared" ca="1" si="0"/>
        <v>Selasa</v>
      </c>
      <c r="BW4" s="4" t="str">
        <f t="shared" ca="1" si="0"/>
        <v>Rabu</v>
      </c>
      <c r="BX4" s="4" t="str">
        <f t="shared" ca="1" si="0"/>
        <v>Kamis</v>
      </c>
      <c r="BY4" s="4" t="str">
        <f t="shared" ca="1" si="0"/>
        <v>Jumat</v>
      </c>
      <c r="BZ4" s="3" t="str">
        <f t="shared" ca="1" si="0"/>
        <v>Sabtu</v>
      </c>
      <c r="CA4" s="3" t="str">
        <f t="shared" ca="1" si="0"/>
        <v>Minggu</v>
      </c>
      <c r="CB4" s="6" t="str">
        <f t="shared" ca="1" si="0"/>
        <v>Senin</v>
      </c>
      <c r="CC4" s="4" t="str">
        <f t="shared" ca="1" si="0"/>
        <v>Selasa</v>
      </c>
      <c r="CD4" s="4" t="str">
        <f t="shared" ca="1" si="0"/>
        <v>Rabu</v>
      </c>
      <c r="CE4" s="4" t="str">
        <f t="shared" ca="1" si="0"/>
        <v>Kamis</v>
      </c>
      <c r="CF4" s="4" t="str">
        <f t="shared" ca="1" si="0"/>
        <v>Jumat</v>
      </c>
      <c r="CG4" s="3" t="str">
        <f t="shared" ca="1" si="0"/>
        <v>Sabtu</v>
      </c>
      <c r="CH4" s="3" t="str">
        <f t="shared" ca="1" si="0"/>
        <v>Minggu</v>
      </c>
      <c r="CI4" s="6" t="str">
        <f t="shared" ca="1" si="0"/>
        <v>Senin</v>
      </c>
      <c r="CJ4" s="4" t="str">
        <f t="shared" ca="1" si="0"/>
        <v>Selasa</v>
      </c>
      <c r="CK4" s="4" t="str">
        <f t="shared" ca="1" si="0"/>
        <v>Rabu</v>
      </c>
      <c r="CL4" s="4" t="str">
        <f t="shared" ca="1" si="0"/>
        <v>Kamis</v>
      </c>
      <c r="CM4" s="4" t="str">
        <f t="shared" ca="1" si="0"/>
        <v>Jumat</v>
      </c>
      <c r="CN4" s="3" t="str">
        <f t="shared" ca="1" si="0"/>
        <v>Sabtu</v>
      </c>
      <c r="CO4" s="3" t="str">
        <f t="shared" ca="1" si="0"/>
        <v>Minggu</v>
      </c>
      <c r="CP4" s="6" t="str">
        <f t="shared" ca="1" si="0"/>
        <v>Senin</v>
      </c>
      <c r="CQ4" s="4" t="str">
        <f t="shared" ca="1" si="0"/>
        <v>Selasa</v>
      </c>
      <c r="CR4" s="4" t="str">
        <f t="shared" ca="1" si="0"/>
        <v>Rabu</v>
      </c>
      <c r="CS4" s="4" t="str">
        <f t="shared" ca="1" si="0"/>
        <v>Kamis</v>
      </c>
      <c r="CT4" s="4" t="str">
        <f t="shared" ca="1" si="0"/>
        <v>Jumat</v>
      </c>
      <c r="CU4" s="3" t="str">
        <f t="shared" ca="1" si="0"/>
        <v>Sabtu</v>
      </c>
      <c r="CV4" s="3" t="str">
        <f t="shared" ca="1" si="0"/>
        <v>Minggu</v>
      </c>
      <c r="CW4" s="6" t="str">
        <f t="shared" ca="1" si="0"/>
        <v>Senin</v>
      </c>
      <c r="CX4" s="4" t="str">
        <f t="shared" ca="1" si="0"/>
        <v>Selasa</v>
      </c>
      <c r="CY4" s="4" t="str">
        <f t="shared" ca="1" si="0"/>
        <v>Rabu</v>
      </c>
      <c r="CZ4" s="4" t="str">
        <f t="shared" ca="1" si="0"/>
        <v>Kamis</v>
      </c>
      <c r="DA4" s="4" t="str">
        <f t="shared" ca="1" si="0"/>
        <v>Jumat</v>
      </c>
      <c r="DB4" s="3" t="str">
        <f t="shared" ca="1" si="0"/>
        <v>Sabtu</v>
      </c>
      <c r="DC4" s="3" t="str">
        <f t="shared" ca="1" si="0"/>
        <v>Minggu</v>
      </c>
      <c r="DD4" s="6" t="str">
        <f t="shared" ca="1" si="0"/>
        <v>Senin</v>
      </c>
      <c r="DE4" s="4" t="str">
        <f t="shared" ca="1" si="0"/>
        <v>Selasa</v>
      </c>
      <c r="DF4" s="4" t="str">
        <f t="shared" ca="1" si="0"/>
        <v>Rabu</v>
      </c>
      <c r="DG4" s="4" t="str">
        <f t="shared" ca="1" si="0"/>
        <v>Kamis</v>
      </c>
      <c r="DH4" s="4" t="str">
        <f t="shared" ca="1" si="0"/>
        <v>Jumat</v>
      </c>
      <c r="DI4" s="3" t="str">
        <f t="shared" ca="1" si="0"/>
        <v>Sabtu</v>
      </c>
      <c r="DJ4" s="3" t="str">
        <f t="shared" ca="1" si="0"/>
        <v>Minggu</v>
      </c>
      <c r="DK4" s="6" t="str">
        <f t="shared" ca="1" si="0"/>
        <v>Senin</v>
      </c>
      <c r="DL4" s="4" t="str">
        <f t="shared" ca="1" si="0"/>
        <v>Selasa</v>
      </c>
      <c r="DM4" s="4" t="str">
        <f t="shared" ca="1" si="0"/>
        <v>Rabu</v>
      </c>
      <c r="DN4" s="4" t="str">
        <f t="shared" ca="1" si="0"/>
        <v>Kamis</v>
      </c>
      <c r="DO4" s="4" t="str">
        <f t="shared" ca="1" si="0"/>
        <v>Jumat</v>
      </c>
      <c r="DP4" s="3" t="str">
        <f t="shared" ca="1" si="0"/>
        <v>Sabtu</v>
      </c>
      <c r="DQ4" s="3" t="str">
        <f t="shared" ca="1" si="0"/>
        <v>Minggu</v>
      </c>
      <c r="DR4" s="6" t="str">
        <f t="shared" ca="1" si="0"/>
        <v>Senin</v>
      </c>
      <c r="DS4" s="4" t="str">
        <f t="shared" ca="1" si="0"/>
        <v>Selasa</v>
      </c>
      <c r="DT4" s="4" t="str">
        <f t="shared" ca="1" si="0"/>
        <v>Rabu</v>
      </c>
      <c r="DU4" s="4" t="str">
        <f t="shared" ca="1" si="0"/>
        <v>Kamis</v>
      </c>
      <c r="DV4" s="4" t="str">
        <f t="shared" ca="1" si="0"/>
        <v>Jumat</v>
      </c>
      <c r="DW4" s="3" t="str">
        <f t="shared" ca="1" si="0"/>
        <v>Sabtu</v>
      </c>
      <c r="DX4" s="3" t="str">
        <f t="shared" ca="1" si="0"/>
        <v>Minggu</v>
      </c>
      <c r="DY4" s="6" t="str">
        <f t="shared" ca="1" si="0"/>
        <v>Senin</v>
      </c>
      <c r="DZ4" s="4" t="str">
        <f t="shared" ca="1" si="0"/>
        <v>Selasa</v>
      </c>
      <c r="EA4" s="4" t="str">
        <f t="shared" ca="1" si="0"/>
        <v>Rabu</v>
      </c>
      <c r="EB4" s="4" t="str">
        <f t="shared" ca="1" si="0"/>
        <v>Kamis</v>
      </c>
      <c r="EC4" s="4" t="str">
        <f t="shared" ca="1" si="0"/>
        <v>Jumat</v>
      </c>
    </row>
    <row r="5" spans="1:133" ht="12.75">
      <c r="A5" s="30"/>
      <c r="B5" s="26"/>
      <c r="C5" s="7">
        <f ca="1">IFERROR(__xludf.DUMMYFUNCTION("""COMPUTED_VALUE"""),44242)</f>
        <v>44242</v>
      </c>
      <c r="D5" s="8">
        <f ca="1">IFERROR(__xludf.DUMMYFUNCTION("""COMPUTED_VALUE"""),44243)</f>
        <v>44243</v>
      </c>
      <c r="E5" s="8">
        <f ca="1">IFERROR(__xludf.DUMMYFUNCTION("""COMPUTED_VALUE"""),44244)</f>
        <v>44244</v>
      </c>
      <c r="F5" s="8">
        <f ca="1">IFERROR(__xludf.DUMMYFUNCTION("""COMPUTED_VALUE"""),44245)</f>
        <v>44245</v>
      </c>
      <c r="G5" s="9">
        <f ca="1">IFERROR(__xludf.DUMMYFUNCTION("""COMPUTED_VALUE"""),44246)</f>
        <v>44246</v>
      </c>
      <c r="H5" s="10">
        <f ca="1">IFERROR(__xludf.DUMMYFUNCTION("""COMPUTED_VALUE"""),44247)</f>
        <v>44247</v>
      </c>
      <c r="I5" s="10">
        <f ca="1">IFERROR(__xludf.DUMMYFUNCTION("""COMPUTED_VALUE"""),44248)</f>
        <v>44248</v>
      </c>
      <c r="J5" s="11">
        <f ca="1">IFERROR(__xludf.DUMMYFUNCTION("""COMPUTED_VALUE"""),44249)</f>
        <v>44249</v>
      </c>
      <c r="K5" s="8">
        <f ca="1">IFERROR(__xludf.DUMMYFUNCTION("""COMPUTED_VALUE"""),44250)</f>
        <v>44250</v>
      </c>
      <c r="L5" s="8">
        <f ca="1">IFERROR(__xludf.DUMMYFUNCTION("""COMPUTED_VALUE"""),44251)</f>
        <v>44251</v>
      </c>
      <c r="M5" s="8">
        <f ca="1">IFERROR(__xludf.DUMMYFUNCTION("""COMPUTED_VALUE"""),44252)</f>
        <v>44252</v>
      </c>
      <c r="N5" s="9">
        <f ca="1">IFERROR(__xludf.DUMMYFUNCTION("""COMPUTED_VALUE"""),44253)</f>
        <v>44253</v>
      </c>
      <c r="O5" s="10">
        <f t="shared" ref="O5:EC5" ca="1" si="1">N5+1</f>
        <v>44254</v>
      </c>
      <c r="P5" s="10">
        <f t="shared" ca="1" si="1"/>
        <v>44255</v>
      </c>
      <c r="Q5" s="11">
        <f t="shared" ca="1" si="1"/>
        <v>44256</v>
      </c>
      <c r="R5" s="8">
        <f t="shared" ca="1" si="1"/>
        <v>44257</v>
      </c>
      <c r="S5" s="8">
        <f t="shared" ca="1" si="1"/>
        <v>44258</v>
      </c>
      <c r="T5" s="8">
        <f t="shared" ca="1" si="1"/>
        <v>44259</v>
      </c>
      <c r="U5" s="9">
        <f t="shared" ca="1" si="1"/>
        <v>44260</v>
      </c>
      <c r="V5" s="10">
        <f t="shared" ca="1" si="1"/>
        <v>44261</v>
      </c>
      <c r="W5" s="10">
        <f t="shared" ca="1" si="1"/>
        <v>44262</v>
      </c>
      <c r="X5" s="11">
        <f t="shared" ca="1" si="1"/>
        <v>44263</v>
      </c>
      <c r="Y5" s="8">
        <f t="shared" ca="1" si="1"/>
        <v>44264</v>
      </c>
      <c r="Z5" s="8">
        <f t="shared" ca="1" si="1"/>
        <v>44265</v>
      </c>
      <c r="AA5" s="8">
        <f t="shared" ca="1" si="1"/>
        <v>44266</v>
      </c>
      <c r="AB5" s="8">
        <f t="shared" ca="1" si="1"/>
        <v>44267</v>
      </c>
      <c r="AC5" s="10">
        <f t="shared" ca="1" si="1"/>
        <v>44268</v>
      </c>
      <c r="AD5" s="10">
        <f t="shared" ca="1" si="1"/>
        <v>44269</v>
      </c>
      <c r="AE5" s="11">
        <f t="shared" ca="1" si="1"/>
        <v>44270</v>
      </c>
      <c r="AF5" s="8">
        <f t="shared" ca="1" si="1"/>
        <v>44271</v>
      </c>
      <c r="AG5" s="8">
        <f t="shared" ca="1" si="1"/>
        <v>44272</v>
      </c>
      <c r="AH5" s="8">
        <f t="shared" ca="1" si="1"/>
        <v>44273</v>
      </c>
      <c r="AI5" s="8">
        <f t="shared" ca="1" si="1"/>
        <v>44274</v>
      </c>
      <c r="AJ5" s="10">
        <f t="shared" ca="1" si="1"/>
        <v>44275</v>
      </c>
      <c r="AK5" s="10">
        <f t="shared" ca="1" si="1"/>
        <v>44276</v>
      </c>
      <c r="AL5" s="11">
        <f t="shared" ca="1" si="1"/>
        <v>44277</v>
      </c>
      <c r="AM5" s="8">
        <f t="shared" ca="1" si="1"/>
        <v>44278</v>
      </c>
      <c r="AN5" s="8">
        <f t="shared" ca="1" si="1"/>
        <v>44279</v>
      </c>
      <c r="AO5" s="8">
        <f t="shared" ca="1" si="1"/>
        <v>44280</v>
      </c>
      <c r="AP5" s="8">
        <f t="shared" ca="1" si="1"/>
        <v>44281</v>
      </c>
      <c r="AQ5" s="10">
        <f t="shared" ca="1" si="1"/>
        <v>44282</v>
      </c>
      <c r="AR5" s="10">
        <f t="shared" ca="1" si="1"/>
        <v>44283</v>
      </c>
      <c r="AS5" s="11">
        <f t="shared" ca="1" si="1"/>
        <v>44284</v>
      </c>
      <c r="AT5" s="8">
        <f t="shared" ca="1" si="1"/>
        <v>44285</v>
      </c>
      <c r="AU5" s="8">
        <f t="shared" ca="1" si="1"/>
        <v>44286</v>
      </c>
      <c r="AV5" s="8">
        <f t="shared" ca="1" si="1"/>
        <v>44287</v>
      </c>
      <c r="AW5" s="8">
        <f t="shared" ca="1" si="1"/>
        <v>44288</v>
      </c>
      <c r="AX5" s="10">
        <f t="shared" ca="1" si="1"/>
        <v>44289</v>
      </c>
      <c r="AY5" s="10">
        <f t="shared" ca="1" si="1"/>
        <v>44290</v>
      </c>
      <c r="AZ5" s="11">
        <f t="shared" ca="1" si="1"/>
        <v>44291</v>
      </c>
      <c r="BA5" s="8">
        <f t="shared" ca="1" si="1"/>
        <v>44292</v>
      </c>
      <c r="BB5" s="8">
        <f t="shared" ca="1" si="1"/>
        <v>44293</v>
      </c>
      <c r="BC5" s="8">
        <f t="shared" ca="1" si="1"/>
        <v>44294</v>
      </c>
      <c r="BD5" s="8">
        <f t="shared" ca="1" si="1"/>
        <v>44295</v>
      </c>
      <c r="BE5" s="10">
        <f t="shared" ca="1" si="1"/>
        <v>44296</v>
      </c>
      <c r="BF5" s="10">
        <f t="shared" ca="1" si="1"/>
        <v>44297</v>
      </c>
      <c r="BG5" s="11">
        <f t="shared" ca="1" si="1"/>
        <v>44298</v>
      </c>
      <c r="BH5" s="8">
        <f t="shared" ca="1" si="1"/>
        <v>44299</v>
      </c>
      <c r="BI5" s="8">
        <f t="shared" ca="1" si="1"/>
        <v>44300</v>
      </c>
      <c r="BJ5" s="8">
        <f t="shared" ca="1" si="1"/>
        <v>44301</v>
      </c>
      <c r="BK5" s="8">
        <f t="shared" ca="1" si="1"/>
        <v>44302</v>
      </c>
      <c r="BL5" s="10">
        <f t="shared" ca="1" si="1"/>
        <v>44303</v>
      </c>
      <c r="BM5" s="10">
        <f t="shared" ca="1" si="1"/>
        <v>44304</v>
      </c>
      <c r="BN5" s="11">
        <f t="shared" ca="1" si="1"/>
        <v>44305</v>
      </c>
      <c r="BO5" s="8">
        <f t="shared" ca="1" si="1"/>
        <v>44306</v>
      </c>
      <c r="BP5" s="8">
        <f t="shared" ca="1" si="1"/>
        <v>44307</v>
      </c>
      <c r="BQ5" s="8">
        <f t="shared" ca="1" si="1"/>
        <v>44308</v>
      </c>
      <c r="BR5" s="8">
        <f t="shared" ca="1" si="1"/>
        <v>44309</v>
      </c>
      <c r="BS5" s="10">
        <f t="shared" ca="1" si="1"/>
        <v>44310</v>
      </c>
      <c r="BT5" s="10">
        <f t="shared" ca="1" si="1"/>
        <v>44311</v>
      </c>
      <c r="BU5" s="11">
        <f t="shared" ca="1" si="1"/>
        <v>44312</v>
      </c>
      <c r="BV5" s="8">
        <f t="shared" ca="1" si="1"/>
        <v>44313</v>
      </c>
      <c r="BW5" s="8">
        <f t="shared" ca="1" si="1"/>
        <v>44314</v>
      </c>
      <c r="BX5" s="8">
        <f t="shared" ca="1" si="1"/>
        <v>44315</v>
      </c>
      <c r="BY5" s="8">
        <f t="shared" ca="1" si="1"/>
        <v>44316</v>
      </c>
      <c r="BZ5" s="10">
        <f t="shared" ca="1" si="1"/>
        <v>44317</v>
      </c>
      <c r="CA5" s="10">
        <f t="shared" ca="1" si="1"/>
        <v>44318</v>
      </c>
      <c r="CB5" s="11">
        <f t="shared" ca="1" si="1"/>
        <v>44319</v>
      </c>
      <c r="CC5" s="8">
        <f t="shared" ca="1" si="1"/>
        <v>44320</v>
      </c>
      <c r="CD5" s="8">
        <f t="shared" ca="1" si="1"/>
        <v>44321</v>
      </c>
      <c r="CE5" s="8">
        <f t="shared" ca="1" si="1"/>
        <v>44322</v>
      </c>
      <c r="CF5" s="8">
        <f t="shared" ca="1" si="1"/>
        <v>44323</v>
      </c>
      <c r="CG5" s="10">
        <f t="shared" ca="1" si="1"/>
        <v>44324</v>
      </c>
      <c r="CH5" s="10">
        <f t="shared" ca="1" si="1"/>
        <v>44325</v>
      </c>
      <c r="CI5" s="11">
        <f t="shared" ca="1" si="1"/>
        <v>44326</v>
      </c>
      <c r="CJ5" s="8">
        <f t="shared" ca="1" si="1"/>
        <v>44327</v>
      </c>
      <c r="CK5" s="8">
        <f t="shared" ca="1" si="1"/>
        <v>44328</v>
      </c>
      <c r="CL5" s="8">
        <f t="shared" ca="1" si="1"/>
        <v>44329</v>
      </c>
      <c r="CM5" s="8">
        <f t="shared" ca="1" si="1"/>
        <v>44330</v>
      </c>
      <c r="CN5" s="10">
        <f t="shared" ca="1" si="1"/>
        <v>44331</v>
      </c>
      <c r="CO5" s="10">
        <f t="shared" ca="1" si="1"/>
        <v>44332</v>
      </c>
      <c r="CP5" s="11">
        <f t="shared" ca="1" si="1"/>
        <v>44333</v>
      </c>
      <c r="CQ5" s="8">
        <f t="shared" ca="1" si="1"/>
        <v>44334</v>
      </c>
      <c r="CR5" s="8">
        <f t="shared" ca="1" si="1"/>
        <v>44335</v>
      </c>
      <c r="CS5" s="8">
        <f t="shared" ca="1" si="1"/>
        <v>44336</v>
      </c>
      <c r="CT5" s="8">
        <f t="shared" ca="1" si="1"/>
        <v>44337</v>
      </c>
      <c r="CU5" s="10">
        <f t="shared" ca="1" si="1"/>
        <v>44338</v>
      </c>
      <c r="CV5" s="10">
        <f t="shared" ca="1" si="1"/>
        <v>44339</v>
      </c>
      <c r="CW5" s="11">
        <f t="shared" ca="1" si="1"/>
        <v>44340</v>
      </c>
      <c r="CX5" s="8">
        <f t="shared" ca="1" si="1"/>
        <v>44341</v>
      </c>
      <c r="CY5" s="8">
        <f t="shared" ca="1" si="1"/>
        <v>44342</v>
      </c>
      <c r="CZ5" s="8">
        <f t="shared" ca="1" si="1"/>
        <v>44343</v>
      </c>
      <c r="DA5" s="8">
        <f t="shared" ca="1" si="1"/>
        <v>44344</v>
      </c>
      <c r="DB5" s="10">
        <f t="shared" ca="1" si="1"/>
        <v>44345</v>
      </c>
      <c r="DC5" s="10">
        <f t="shared" ca="1" si="1"/>
        <v>44346</v>
      </c>
      <c r="DD5" s="11">
        <f t="shared" ca="1" si="1"/>
        <v>44347</v>
      </c>
      <c r="DE5" s="8">
        <f t="shared" ca="1" si="1"/>
        <v>44348</v>
      </c>
      <c r="DF5" s="8">
        <f t="shared" ca="1" si="1"/>
        <v>44349</v>
      </c>
      <c r="DG5" s="8">
        <f t="shared" ca="1" si="1"/>
        <v>44350</v>
      </c>
      <c r="DH5" s="8">
        <f t="shared" ca="1" si="1"/>
        <v>44351</v>
      </c>
      <c r="DI5" s="10">
        <f t="shared" ca="1" si="1"/>
        <v>44352</v>
      </c>
      <c r="DJ5" s="10">
        <f t="shared" ca="1" si="1"/>
        <v>44353</v>
      </c>
      <c r="DK5" s="11">
        <f t="shared" ca="1" si="1"/>
        <v>44354</v>
      </c>
      <c r="DL5" s="8">
        <f t="shared" ca="1" si="1"/>
        <v>44355</v>
      </c>
      <c r="DM5" s="8">
        <f t="shared" ca="1" si="1"/>
        <v>44356</v>
      </c>
      <c r="DN5" s="8">
        <f t="shared" ca="1" si="1"/>
        <v>44357</v>
      </c>
      <c r="DO5" s="8">
        <f t="shared" ca="1" si="1"/>
        <v>44358</v>
      </c>
      <c r="DP5" s="10">
        <f t="shared" ca="1" si="1"/>
        <v>44359</v>
      </c>
      <c r="DQ5" s="10">
        <f t="shared" ca="1" si="1"/>
        <v>44360</v>
      </c>
      <c r="DR5" s="11">
        <f t="shared" ca="1" si="1"/>
        <v>44361</v>
      </c>
      <c r="DS5" s="8">
        <f t="shared" ca="1" si="1"/>
        <v>44362</v>
      </c>
      <c r="DT5" s="8">
        <f t="shared" ca="1" si="1"/>
        <v>44363</v>
      </c>
      <c r="DU5" s="8">
        <f t="shared" ca="1" si="1"/>
        <v>44364</v>
      </c>
      <c r="DV5" s="8">
        <f t="shared" ca="1" si="1"/>
        <v>44365</v>
      </c>
      <c r="DW5" s="10">
        <f t="shared" ca="1" si="1"/>
        <v>44366</v>
      </c>
      <c r="DX5" s="10">
        <f t="shared" ca="1" si="1"/>
        <v>44367</v>
      </c>
      <c r="DY5" s="11">
        <f t="shared" ca="1" si="1"/>
        <v>44368</v>
      </c>
      <c r="DZ5" s="8">
        <f t="shared" ca="1" si="1"/>
        <v>44369</v>
      </c>
      <c r="EA5" s="8">
        <f t="shared" ca="1" si="1"/>
        <v>44370</v>
      </c>
      <c r="EB5" s="8">
        <f t="shared" ca="1" si="1"/>
        <v>44371</v>
      </c>
      <c r="EC5" s="8">
        <f t="shared" ca="1" si="1"/>
        <v>44372</v>
      </c>
    </row>
    <row r="6" spans="1:133" ht="12.75">
      <c r="A6" s="12">
        <f ca="1">IFERROR(__xludf.DUMMYFUNCTION("""COMPUTED_VALUE"""),0.333333333333333)</f>
        <v>0.33333333333333298</v>
      </c>
      <c r="B6" s="13">
        <f ca="1">IFERROR(__xludf.DUMMYFUNCTION("""COMPUTED_VALUE"""),0.354166666666666)</f>
        <v>0.35416666666666602</v>
      </c>
      <c r="C6" s="14"/>
      <c r="D6" s="20" t="str">
        <f ca="1">IFERROR(__xludf.DUMMYFUNCTION("""COMPUTED_VALUE"""),"Web Development Fundamental by Dicoding
(Self Study)")</f>
        <v>Web Development Fundamental by Dicoding
(Self Study)</v>
      </c>
      <c r="E6" s="20" t="str">
        <f ca="1">IFERROR(__xludf.DUMMYFUNCTION("""COMPUTED_VALUE"""),"Web Development Fundamental by Dicoding
(Self Study)")</f>
        <v>Web Development Fundamental by Dicoding
(Self Study)</v>
      </c>
      <c r="F6" s="20" t="str">
        <f ca="1">IFERROR(__xludf.DUMMYFUNCTION("""COMPUTED_VALUE"""),"Web Development Fundamental by Dicoding
(Self Study)")</f>
        <v>Web Development Fundamental by Dicoding
(Self Study)</v>
      </c>
      <c r="G6" s="20" t="str">
        <f ca="1">IFERROR(__xludf.DUMMYFUNCTION("""COMPUTED_VALUE"""),"Web Development Fundamental by Dicoding
(Self Study)")</f>
        <v>Web Development Fundamental by Dicoding
(Self Study)</v>
      </c>
      <c r="H6" s="3"/>
      <c r="I6" s="3"/>
      <c r="J6" s="20" t="str">
        <f ca="1">IFERROR(__xludf.DUMMYFUNCTION("""COMPUTED_VALUE"""),"Web Development Fundamental by Dicoding
(Self Study)")</f>
        <v>Web Development Fundamental by Dicoding
(Self Study)</v>
      </c>
      <c r="K6" s="20" t="str">
        <f ca="1">IFERROR(__xludf.DUMMYFUNCTION("""COMPUTED_VALUE"""),"Web Development Fundamental by Dicoding
(Self Study)")</f>
        <v>Web Development Fundamental by Dicoding
(Self Study)</v>
      </c>
      <c r="L6" s="20" t="str">
        <f ca="1">IFERROR(__xludf.DUMMYFUNCTION("""COMPUTED_VALUE"""),"Web Development Fundamental by Dicoding
(Self Study)")</f>
        <v>Web Development Fundamental by Dicoding
(Self Study)</v>
      </c>
      <c r="M6" s="22" t="str">
        <f ca="1">IFERROR(__xludf.DUMMYFUNCTION("""COMPUTED_VALUE"""),"Web Development Fundamental by Dicoding
(Assignment)")</f>
        <v>Web Development Fundamental by Dicoding
(Assignment)</v>
      </c>
      <c r="N6" s="35" t="str">
        <f ca="1">IFERROR(__xludf.DUMMYFUNCTION("""COMPUTED_VALUE"""),"IT Automation with Python")</f>
        <v>IT Automation with Python</v>
      </c>
      <c r="O6" s="3"/>
      <c r="P6" s="3"/>
      <c r="Q6" s="35" t="s">
        <v>40</v>
      </c>
      <c r="R6" s="18"/>
      <c r="S6" s="18"/>
      <c r="T6" s="18"/>
      <c r="U6" s="18"/>
      <c r="V6" s="3"/>
      <c r="W6" s="3"/>
      <c r="X6" s="35" t="s">
        <v>40</v>
      </c>
      <c r="Y6" s="18"/>
      <c r="Z6" s="18"/>
      <c r="AA6" s="47" t="s">
        <v>17</v>
      </c>
      <c r="AB6" s="35" t="s">
        <v>40</v>
      </c>
      <c r="AC6" s="3"/>
      <c r="AD6" s="47" t="s">
        <v>18</v>
      </c>
      <c r="AE6" s="35" t="s">
        <v>40</v>
      </c>
      <c r="AF6" s="18"/>
      <c r="AG6" s="18"/>
      <c r="AH6" s="18"/>
      <c r="AI6" s="18"/>
      <c r="AJ6" s="3"/>
      <c r="AK6" s="3"/>
      <c r="AL6" s="35" t="s">
        <v>40</v>
      </c>
      <c r="AM6" s="18"/>
      <c r="AN6" s="18"/>
      <c r="AO6" s="35" t="s">
        <v>41</v>
      </c>
      <c r="AP6" s="35" t="s">
        <v>41</v>
      </c>
      <c r="AQ6" s="3"/>
      <c r="AR6" s="3"/>
      <c r="AS6" s="35" t="s">
        <v>41</v>
      </c>
      <c r="AT6" s="35" t="s">
        <v>41</v>
      </c>
      <c r="AU6" s="35" t="s">
        <v>41</v>
      </c>
      <c r="AV6" s="35" t="s">
        <v>41</v>
      </c>
      <c r="AW6" s="47" t="s">
        <v>19</v>
      </c>
      <c r="AX6" s="3"/>
      <c r="AY6" s="3"/>
      <c r="AZ6" s="32" t="s">
        <v>20</v>
      </c>
      <c r="BA6" s="18"/>
      <c r="BB6" s="18"/>
      <c r="BC6" s="18"/>
      <c r="BD6" s="18"/>
      <c r="BE6" s="3"/>
      <c r="BF6" s="3"/>
      <c r="BG6" s="35" t="s">
        <v>42</v>
      </c>
      <c r="BH6" s="18"/>
      <c r="BI6" s="18"/>
      <c r="BJ6" s="18"/>
      <c r="BK6" s="18"/>
      <c r="BL6" s="3"/>
      <c r="BM6" s="3"/>
      <c r="BN6" s="35" t="s">
        <v>43</v>
      </c>
      <c r="BO6" s="18"/>
      <c r="BP6" s="18"/>
      <c r="BQ6" s="35" t="s">
        <v>44</v>
      </c>
      <c r="BR6" s="35" t="s">
        <v>45</v>
      </c>
      <c r="BS6" s="3"/>
      <c r="BT6" s="3"/>
      <c r="BU6" s="32" t="s">
        <v>26</v>
      </c>
      <c r="BV6" s="18"/>
      <c r="BW6" s="18"/>
      <c r="BX6" s="18"/>
      <c r="BY6" s="18"/>
      <c r="BZ6" s="3"/>
      <c r="CA6" s="3"/>
      <c r="CB6" s="32" t="s">
        <v>26</v>
      </c>
      <c r="CC6" s="18"/>
      <c r="CD6" s="18"/>
      <c r="CE6" s="18"/>
      <c r="CF6" s="18"/>
      <c r="CG6" s="3"/>
      <c r="CH6" s="3"/>
      <c r="CI6" s="35" t="s">
        <v>46</v>
      </c>
      <c r="CJ6" s="18"/>
      <c r="CK6" s="47" t="s">
        <v>21</v>
      </c>
      <c r="CL6" s="47" t="s">
        <v>22</v>
      </c>
      <c r="CM6" s="47" t="s">
        <v>21</v>
      </c>
      <c r="CN6" s="3"/>
      <c r="CO6" s="3"/>
      <c r="CP6" s="47" t="s">
        <v>21</v>
      </c>
      <c r="CQ6" s="47" t="s">
        <v>21</v>
      </c>
      <c r="CR6" s="47" t="s">
        <v>21</v>
      </c>
      <c r="CS6" s="32" t="s">
        <v>26</v>
      </c>
      <c r="CT6" s="18"/>
      <c r="CU6" s="3"/>
      <c r="CV6" s="3"/>
      <c r="CW6" s="32" t="s">
        <v>26</v>
      </c>
      <c r="CX6" s="18"/>
      <c r="CY6" s="47" t="s">
        <v>23</v>
      </c>
      <c r="CZ6" s="32" t="s">
        <v>26</v>
      </c>
      <c r="DA6" s="18"/>
      <c r="DB6" s="3"/>
      <c r="DC6" s="3"/>
      <c r="DD6" s="32" t="s">
        <v>26</v>
      </c>
      <c r="DE6" s="47" t="s">
        <v>24</v>
      </c>
      <c r="DF6" s="32" t="s">
        <v>26</v>
      </c>
      <c r="DG6" s="18"/>
      <c r="DH6" s="18"/>
      <c r="DI6" s="3"/>
      <c r="DJ6" s="3"/>
      <c r="DK6" s="32" t="s">
        <v>26</v>
      </c>
      <c r="DL6" s="18"/>
      <c r="DM6" s="18"/>
      <c r="DN6" s="18"/>
      <c r="DO6" s="18"/>
      <c r="DP6" s="3"/>
      <c r="DQ6" s="3"/>
      <c r="DR6" s="34" t="s">
        <v>25</v>
      </c>
      <c r="DS6" s="18"/>
      <c r="DT6" s="18"/>
      <c r="DU6" s="18"/>
      <c r="DV6" s="18"/>
      <c r="DW6" s="3"/>
      <c r="DX6" s="3"/>
      <c r="DY6" s="33" t="s">
        <v>47</v>
      </c>
      <c r="DZ6" s="14"/>
      <c r="EA6" s="14"/>
      <c r="EB6" s="14"/>
      <c r="EC6" s="14"/>
    </row>
    <row r="7" spans="1:133" ht="12.75">
      <c r="A7" s="16">
        <f ca="1">IFERROR(__xludf.DUMMYFUNCTION("""COMPUTED_VALUE"""),0.354166666666666)</f>
        <v>0.35416666666666602</v>
      </c>
      <c r="B7" s="17">
        <f ca="1">IFERROR(__xludf.DUMMYFUNCTION("""COMPUTED_VALUE"""),0.375)</f>
        <v>0.375</v>
      </c>
      <c r="C7" s="14"/>
      <c r="D7" s="18"/>
      <c r="E7" s="18"/>
      <c r="F7" s="18"/>
      <c r="G7" s="18"/>
      <c r="H7" s="3"/>
      <c r="I7" s="3"/>
      <c r="J7" s="18"/>
      <c r="K7" s="18"/>
      <c r="L7" s="18"/>
      <c r="M7" s="18"/>
      <c r="N7" s="18"/>
      <c r="O7" s="3"/>
      <c r="P7" s="3"/>
      <c r="Q7" s="18"/>
      <c r="R7" s="18"/>
      <c r="S7" s="18"/>
      <c r="T7" s="18"/>
      <c r="U7" s="18"/>
      <c r="V7" s="3"/>
      <c r="W7" s="3"/>
      <c r="X7" s="18"/>
      <c r="Y7" s="18"/>
      <c r="Z7" s="18"/>
      <c r="AA7" s="18"/>
      <c r="AB7" s="18"/>
      <c r="AC7" s="3"/>
      <c r="AD7" s="18"/>
      <c r="AE7" s="18"/>
      <c r="AF7" s="18"/>
      <c r="AG7" s="18"/>
      <c r="AH7" s="18"/>
      <c r="AI7" s="18"/>
      <c r="AJ7" s="3"/>
      <c r="AK7" s="3"/>
      <c r="AL7" s="18"/>
      <c r="AM7" s="18"/>
      <c r="AN7" s="18"/>
      <c r="AO7" s="18"/>
      <c r="AP7" s="18"/>
      <c r="AQ7" s="3"/>
      <c r="AR7" s="3"/>
      <c r="AS7" s="18"/>
      <c r="AT7" s="18"/>
      <c r="AU7" s="18"/>
      <c r="AV7" s="18"/>
      <c r="AW7" s="18"/>
      <c r="AX7" s="3"/>
      <c r="AY7" s="3"/>
      <c r="AZ7" s="18"/>
      <c r="BA7" s="18"/>
      <c r="BB7" s="18"/>
      <c r="BC7" s="18"/>
      <c r="BD7" s="18"/>
      <c r="BE7" s="3"/>
      <c r="BF7" s="3"/>
      <c r="BG7" s="18"/>
      <c r="BH7" s="18"/>
      <c r="BI7" s="18"/>
      <c r="BJ7" s="18"/>
      <c r="BK7" s="18"/>
      <c r="BL7" s="3"/>
      <c r="BM7" s="3"/>
      <c r="BN7" s="18"/>
      <c r="BO7" s="18"/>
      <c r="BP7" s="18"/>
      <c r="BQ7" s="18"/>
      <c r="BR7" s="18"/>
      <c r="BS7" s="3"/>
      <c r="BT7" s="3"/>
      <c r="BU7" s="18"/>
      <c r="BV7" s="18"/>
      <c r="BW7" s="18"/>
      <c r="BX7" s="18"/>
      <c r="BY7" s="18"/>
      <c r="BZ7" s="3"/>
      <c r="CA7" s="3"/>
      <c r="CB7" s="18"/>
      <c r="CC7" s="18"/>
      <c r="CD7" s="18"/>
      <c r="CE7" s="18"/>
      <c r="CF7" s="18"/>
      <c r="CG7" s="3"/>
      <c r="CH7" s="3"/>
      <c r="CI7" s="18"/>
      <c r="CJ7" s="18"/>
      <c r="CK7" s="18"/>
      <c r="CL7" s="18"/>
      <c r="CM7" s="18"/>
      <c r="CN7" s="3"/>
      <c r="CO7" s="3"/>
      <c r="CP7" s="18"/>
      <c r="CQ7" s="18"/>
      <c r="CR7" s="18"/>
      <c r="CS7" s="18"/>
      <c r="CT7" s="18"/>
      <c r="CU7" s="3"/>
      <c r="CV7" s="3"/>
      <c r="CW7" s="18"/>
      <c r="CX7" s="18"/>
      <c r="CY7" s="18"/>
      <c r="CZ7" s="18"/>
      <c r="DA7" s="18"/>
      <c r="DB7" s="3"/>
      <c r="DC7" s="3"/>
      <c r="DD7" s="18"/>
      <c r="DE7" s="18"/>
      <c r="DF7" s="18"/>
      <c r="DG7" s="18"/>
      <c r="DH7" s="18"/>
      <c r="DI7" s="3"/>
      <c r="DJ7" s="3"/>
      <c r="DK7" s="18"/>
      <c r="DL7" s="18"/>
      <c r="DM7" s="18"/>
      <c r="DN7" s="18"/>
      <c r="DO7" s="18"/>
      <c r="DP7" s="3"/>
      <c r="DQ7" s="3"/>
      <c r="DR7" s="18"/>
      <c r="DS7" s="18"/>
      <c r="DT7" s="18"/>
      <c r="DU7" s="18"/>
      <c r="DV7" s="18"/>
      <c r="DW7" s="3"/>
      <c r="DX7" s="3"/>
      <c r="DY7" s="18"/>
      <c r="DZ7" s="14"/>
      <c r="EA7" s="14"/>
      <c r="EB7" s="14"/>
      <c r="EC7" s="14"/>
    </row>
    <row r="8" spans="1:133" ht="12.75">
      <c r="A8" s="16">
        <f ca="1">IFERROR(__xludf.DUMMYFUNCTION("""COMPUTED_VALUE"""),0.375)</f>
        <v>0.375</v>
      </c>
      <c r="B8" s="17">
        <f ca="1">IFERROR(__xludf.DUMMYFUNCTION("""COMPUTED_VALUE"""),0.395833333333333)</f>
        <v>0.39583333333333298</v>
      </c>
      <c r="C8" s="14"/>
      <c r="D8" s="18"/>
      <c r="E8" s="18"/>
      <c r="F8" s="18"/>
      <c r="G8" s="18"/>
      <c r="H8" s="3"/>
      <c r="I8" s="3"/>
      <c r="J8" s="18"/>
      <c r="K8" s="18"/>
      <c r="L8" s="18"/>
      <c r="M8" s="18"/>
      <c r="N8" s="18"/>
      <c r="O8" s="3"/>
      <c r="P8" s="3"/>
      <c r="Q8" s="18"/>
      <c r="R8" s="18"/>
      <c r="S8" s="18"/>
      <c r="T8" s="18"/>
      <c r="U8" s="18"/>
      <c r="V8" s="3"/>
      <c r="W8" s="3"/>
      <c r="X8" s="18"/>
      <c r="Y8" s="18"/>
      <c r="Z8" s="18"/>
      <c r="AA8" s="18"/>
      <c r="AB8" s="18"/>
      <c r="AC8" s="3"/>
      <c r="AD8" s="18"/>
      <c r="AE8" s="18"/>
      <c r="AF8" s="18"/>
      <c r="AG8" s="18"/>
      <c r="AH8" s="18"/>
      <c r="AI8" s="18"/>
      <c r="AJ8" s="3"/>
      <c r="AK8" s="3"/>
      <c r="AL8" s="18"/>
      <c r="AM8" s="18"/>
      <c r="AN8" s="18"/>
      <c r="AO8" s="18"/>
      <c r="AP8" s="18"/>
      <c r="AQ8" s="3"/>
      <c r="AR8" s="3"/>
      <c r="AS8" s="18"/>
      <c r="AT8" s="18"/>
      <c r="AU8" s="18"/>
      <c r="AV8" s="18"/>
      <c r="AW8" s="18"/>
      <c r="AX8" s="3"/>
      <c r="AY8" s="3"/>
      <c r="AZ8" s="18"/>
      <c r="BA8" s="18"/>
      <c r="BB8" s="18"/>
      <c r="BC8" s="18"/>
      <c r="BD8" s="18"/>
      <c r="BE8" s="3"/>
      <c r="BF8" s="3"/>
      <c r="BG8" s="18"/>
      <c r="BH8" s="18"/>
      <c r="BI8" s="18"/>
      <c r="BJ8" s="18"/>
      <c r="BK8" s="18"/>
      <c r="BL8" s="3"/>
      <c r="BM8" s="3"/>
      <c r="BN8" s="18"/>
      <c r="BO8" s="18"/>
      <c r="BP8" s="18"/>
      <c r="BQ8" s="18"/>
      <c r="BR8" s="18"/>
      <c r="BS8" s="3"/>
      <c r="BT8" s="3"/>
      <c r="BU8" s="18"/>
      <c r="BV8" s="18"/>
      <c r="BW8" s="18"/>
      <c r="BX8" s="18"/>
      <c r="BY8" s="18"/>
      <c r="BZ8" s="3"/>
      <c r="CA8" s="3"/>
      <c r="CB8" s="18"/>
      <c r="CC8" s="18"/>
      <c r="CD8" s="18"/>
      <c r="CE8" s="18"/>
      <c r="CF8" s="18"/>
      <c r="CG8" s="3"/>
      <c r="CH8" s="3"/>
      <c r="CI8" s="18"/>
      <c r="CJ8" s="18"/>
      <c r="CK8" s="18"/>
      <c r="CL8" s="18"/>
      <c r="CM8" s="18"/>
      <c r="CN8" s="3"/>
      <c r="CO8" s="3"/>
      <c r="CP8" s="18"/>
      <c r="CQ8" s="18"/>
      <c r="CR8" s="18"/>
      <c r="CS8" s="18"/>
      <c r="CT8" s="18"/>
      <c r="CU8" s="3"/>
      <c r="CV8" s="3"/>
      <c r="CW8" s="18"/>
      <c r="CX8" s="18"/>
      <c r="CY8" s="18"/>
      <c r="CZ8" s="18"/>
      <c r="DA8" s="18"/>
      <c r="DB8" s="3"/>
      <c r="DC8" s="3"/>
      <c r="DD8" s="41" t="s">
        <v>48</v>
      </c>
      <c r="DE8" s="18"/>
      <c r="DF8" s="18"/>
      <c r="DG8" s="18"/>
      <c r="DH8" s="18"/>
      <c r="DI8" s="3"/>
      <c r="DJ8" s="3"/>
      <c r="DK8" s="18"/>
      <c r="DL8" s="18"/>
      <c r="DM8" s="18"/>
      <c r="DN8" s="18"/>
      <c r="DO8" s="18"/>
      <c r="DP8" s="3"/>
      <c r="DQ8" s="3"/>
      <c r="DR8" s="18"/>
      <c r="DS8" s="18"/>
      <c r="DT8" s="18"/>
      <c r="DU8" s="18"/>
      <c r="DV8" s="18"/>
      <c r="DW8" s="3"/>
      <c r="DX8" s="3"/>
      <c r="DY8" s="18"/>
      <c r="DZ8" s="14"/>
      <c r="EA8" s="14"/>
      <c r="EB8" s="14"/>
      <c r="EC8" s="14"/>
    </row>
    <row r="9" spans="1:133" ht="12.75">
      <c r="A9" s="16">
        <f ca="1">IFERROR(__xludf.DUMMYFUNCTION("""COMPUTED_VALUE"""),0.395833333333333)</f>
        <v>0.39583333333333298</v>
      </c>
      <c r="B9" s="17">
        <f ca="1">IFERROR(__xludf.DUMMYFUNCTION("""COMPUTED_VALUE"""),0.416666666666666)</f>
        <v>0.41666666666666602</v>
      </c>
      <c r="C9" s="14"/>
      <c r="D9" s="18"/>
      <c r="E9" s="18"/>
      <c r="F9" s="18"/>
      <c r="G9" s="18"/>
      <c r="H9" s="3"/>
      <c r="I9" s="3"/>
      <c r="J9" s="18"/>
      <c r="K9" s="18"/>
      <c r="L9" s="18"/>
      <c r="M9" s="18"/>
      <c r="N9" s="18"/>
      <c r="O9" s="3"/>
      <c r="P9" s="3"/>
      <c r="Q9" s="18"/>
      <c r="R9" s="18"/>
      <c r="S9" s="18"/>
      <c r="T9" s="18"/>
      <c r="U9" s="18"/>
      <c r="V9" s="3"/>
      <c r="W9" s="3"/>
      <c r="X9" s="18"/>
      <c r="Y9" s="18"/>
      <c r="Z9" s="18"/>
      <c r="AA9" s="18"/>
      <c r="AB9" s="18"/>
      <c r="AC9" s="3"/>
      <c r="AD9" s="18"/>
      <c r="AE9" s="18"/>
      <c r="AF9" s="18"/>
      <c r="AG9" s="18"/>
      <c r="AH9" s="18"/>
      <c r="AI9" s="18"/>
      <c r="AJ9" s="3"/>
      <c r="AK9" s="3"/>
      <c r="AL9" s="18"/>
      <c r="AM9" s="18"/>
      <c r="AN9" s="18"/>
      <c r="AO9" s="18"/>
      <c r="AP9" s="18"/>
      <c r="AQ9" s="3"/>
      <c r="AR9" s="3"/>
      <c r="AS9" s="18"/>
      <c r="AT9" s="18"/>
      <c r="AU9" s="18"/>
      <c r="AV9" s="18"/>
      <c r="AW9" s="18"/>
      <c r="AX9" s="3"/>
      <c r="AY9" s="3"/>
      <c r="AZ9" s="18"/>
      <c r="BA9" s="18"/>
      <c r="BB9" s="18"/>
      <c r="BC9" s="18"/>
      <c r="BD9" s="18"/>
      <c r="BE9" s="3"/>
      <c r="BF9" s="3"/>
      <c r="BG9" s="18"/>
      <c r="BH9" s="18"/>
      <c r="BI9" s="18"/>
      <c r="BJ9" s="18"/>
      <c r="BK9" s="18"/>
      <c r="BL9" s="3"/>
      <c r="BM9" s="3"/>
      <c r="BN9" s="18"/>
      <c r="BO9" s="18"/>
      <c r="BP9" s="18"/>
      <c r="BQ9" s="18"/>
      <c r="BR9" s="18"/>
      <c r="BS9" s="3"/>
      <c r="BT9" s="3"/>
      <c r="BU9" s="18"/>
      <c r="BV9" s="18"/>
      <c r="BW9" s="18"/>
      <c r="BX9" s="18"/>
      <c r="BY9" s="18"/>
      <c r="BZ9" s="3"/>
      <c r="CA9" s="3"/>
      <c r="CB9" s="18"/>
      <c r="CC9" s="18"/>
      <c r="CD9" s="18"/>
      <c r="CE9" s="18"/>
      <c r="CF9" s="18"/>
      <c r="CG9" s="3"/>
      <c r="CH9" s="3"/>
      <c r="CI9" s="18"/>
      <c r="CJ9" s="18"/>
      <c r="CK9" s="18"/>
      <c r="CL9" s="18"/>
      <c r="CM9" s="18"/>
      <c r="CN9" s="3"/>
      <c r="CO9" s="3"/>
      <c r="CP9" s="18"/>
      <c r="CQ9" s="18"/>
      <c r="CR9" s="18"/>
      <c r="CS9" s="18"/>
      <c r="CT9" s="18"/>
      <c r="CU9" s="3"/>
      <c r="CV9" s="3"/>
      <c r="CW9" s="18"/>
      <c r="CX9" s="18"/>
      <c r="CY9" s="18"/>
      <c r="CZ9" s="18"/>
      <c r="DA9" s="18"/>
      <c r="DB9" s="3"/>
      <c r="DC9" s="3"/>
      <c r="DD9" s="18"/>
      <c r="DE9" s="18"/>
      <c r="DF9" s="18"/>
      <c r="DG9" s="18"/>
      <c r="DH9" s="18"/>
      <c r="DI9" s="3"/>
      <c r="DJ9" s="3"/>
      <c r="DK9" s="18"/>
      <c r="DL9" s="18"/>
      <c r="DM9" s="18"/>
      <c r="DN9" s="18"/>
      <c r="DO9" s="18"/>
      <c r="DP9" s="3"/>
      <c r="DQ9" s="3"/>
      <c r="DR9" s="18"/>
      <c r="DS9" s="18"/>
      <c r="DT9" s="18"/>
      <c r="DU9" s="18"/>
      <c r="DV9" s="18"/>
      <c r="DW9" s="3"/>
      <c r="DX9" s="3"/>
      <c r="DY9" s="18"/>
      <c r="DZ9" s="14"/>
      <c r="EA9" s="14"/>
      <c r="EB9" s="14"/>
      <c r="EC9" s="14"/>
    </row>
    <row r="10" spans="1:133" ht="12.75">
      <c r="A10" s="16">
        <f ca="1">IFERROR(__xludf.DUMMYFUNCTION("""COMPUTED_VALUE"""),0.416666666666666)</f>
        <v>0.41666666666666602</v>
      </c>
      <c r="B10" s="17">
        <f ca="1">IFERROR(__xludf.DUMMYFUNCTION("""COMPUTED_VALUE"""),0.4375)</f>
        <v>0.4375</v>
      </c>
      <c r="C10" s="39" t="str">
        <f ca="1">IFERROR(__xludf.DUMMYFUNCTION("""COMPUTED_VALUE"""),"Orientation / Opening of Bangkit Program")</f>
        <v>Orientation / Opening of Bangkit Program</v>
      </c>
      <c r="D10" s="18"/>
      <c r="E10" s="18"/>
      <c r="F10" s="18"/>
      <c r="G10" s="18"/>
      <c r="H10" s="3"/>
      <c r="I10" s="3"/>
      <c r="J10" s="18"/>
      <c r="K10" s="18"/>
      <c r="L10" s="23" t="str">
        <f ca="1">IFERROR(__xludf.DUMMYFUNCTION("""COMPUTED_VALUE"""),"ILT-1:  Web Development")</f>
        <v>ILT-1:  Web Development</v>
      </c>
      <c r="M10" s="18"/>
      <c r="N10" s="18"/>
      <c r="O10" s="3"/>
      <c r="P10" s="3"/>
      <c r="Q10" s="35" t="s">
        <v>40</v>
      </c>
      <c r="R10" s="18"/>
      <c r="S10" s="36" t="s">
        <v>49</v>
      </c>
      <c r="T10" s="35" t="s">
        <v>40</v>
      </c>
      <c r="U10" s="18"/>
      <c r="V10" s="3"/>
      <c r="W10" s="3"/>
      <c r="X10" s="35" t="s">
        <v>40</v>
      </c>
      <c r="Y10" s="18"/>
      <c r="Z10" s="36" t="s">
        <v>50</v>
      </c>
      <c r="AA10" s="18"/>
      <c r="AB10" s="18"/>
      <c r="AC10" s="3"/>
      <c r="AD10" s="18"/>
      <c r="AE10" s="35" t="s">
        <v>40</v>
      </c>
      <c r="AF10" s="18"/>
      <c r="AG10" s="36" t="s">
        <v>51</v>
      </c>
      <c r="AH10" s="35" t="s">
        <v>40</v>
      </c>
      <c r="AI10" s="18"/>
      <c r="AJ10" s="3"/>
      <c r="AK10" s="3"/>
      <c r="AL10" s="18"/>
      <c r="AM10" s="18"/>
      <c r="AN10" s="18"/>
      <c r="AO10" s="18"/>
      <c r="AP10" s="18"/>
      <c r="AQ10" s="3"/>
      <c r="AR10" s="3"/>
      <c r="AS10" s="18"/>
      <c r="AT10" s="18"/>
      <c r="AU10" s="36" t="s">
        <v>52</v>
      </c>
      <c r="AV10" s="18"/>
      <c r="AW10" s="18"/>
      <c r="AX10" s="3"/>
      <c r="AY10" s="3"/>
      <c r="AZ10" s="35" t="s">
        <v>53</v>
      </c>
      <c r="BA10" s="35" t="s">
        <v>53</v>
      </c>
      <c r="BB10" s="35" t="s">
        <v>53</v>
      </c>
      <c r="BC10" s="35" t="s">
        <v>53</v>
      </c>
      <c r="BD10" s="35" t="s">
        <v>42</v>
      </c>
      <c r="BE10" s="3"/>
      <c r="BF10" s="3"/>
      <c r="BG10" s="35" t="s">
        <v>42</v>
      </c>
      <c r="BH10" s="36" t="s">
        <v>54</v>
      </c>
      <c r="BI10" s="35" t="s">
        <v>42</v>
      </c>
      <c r="BJ10" s="36" t="s">
        <v>55</v>
      </c>
      <c r="BK10" s="35" t="s">
        <v>43</v>
      </c>
      <c r="BL10" s="3"/>
      <c r="BM10" s="3"/>
      <c r="BN10" s="18"/>
      <c r="BO10" s="18"/>
      <c r="BP10" s="18"/>
      <c r="BQ10" s="18"/>
      <c r="BR10" s="18"/>
      <c r="BS10" s="3"/>
      <c r="BT10" s="3"/>
      <c r="BU10" s="18"/>
      <c r="BV10" s="18"/>
      <c r="BW10" s="18"/>
      <c r="BX10" s="18"/>
      <c r="BY10" s="18"/>
      <c r="BZ10" s="3"/>
      <c r="CA10" s="3"/>
      <c r="CB10" s="18"/>
      <c r="CC10" s="18"/>
      <c r="CD10" s="18"/>
      <c r="CE10" s="18"/>
      <c r="CF10" s="18"/>
      <c r="CG10" s="3"/>
      <c r="CH10" s="3"/>
      <c r="CI10" s="18"/>
      <c r="CJ10" s="18"/>
      <c r="CK10" s="18"/>
      <c r="CL10" s="18"/>
      <c r="CM10" s="18"/>
      <c r="CN10" s="3"/>
      <c r="CO10" s="3"/>
      <c r="CP10" s="18"/>
      <c r="CQ10" s="18"/>
      <c r="CR10" s="18"/>
      <c r="CS10" s="18"/>
      <c r="CT10" s="18"/>
      <c r="CU10" s="3"/>
      <c r="CV10" s="3"/>
      <c r="CW10" s="18"/>
      <c r="CX10" s="18"/>
      <c r="CY10" s="18"/>
      <c r="CZ10" s="18"/>
      <c r="DA10" s="18"/>
      <c r="DB10" s="3"/>
      <c r="DC10" s="3"/>
      <c r="DD10" s="18"/>
      <c r="DE10" s="18"/>
      <c r="DF10" s="18"/>
      <c r="DG10" s="18"/>
      <c r="DH10" s="18"/>
      <c r="DI10" s="3"/>
      <c r="DJ10" s="3"/>
      <c r="DK10" s="18"/>
      <c r="DL10" s="18"/>
      <c r="DM10" s="18"/>
      <c r="DN10" s="18"/>
      <c r="DO10" s="18"/>
      <c r="DP10" s="3"/>
      <c r="DQ10" s="3"/>
      <c r="DR10" s="18"/>
      <c r="DS10" s="18"/>
      <c r="DT10" s="18"/>
      <c r="DU10" s="18"/>
      <c r="DV10" s="18"/>
      <c r="DW10" s="3"/>
      <c r="DX10" s="3"/>
      <c r="DY10" s="18"/>
      <c r="DZ10" s="14"/>
      <c r="EA10" s="14"/>
      <c r="EB10" s="14"/>
      <c r="EC10" s="14"/>
    </row>
    <row r="11" spans="1:133" ht="12.75">
      <c r="A11" s="16">
        <f ca="1">IFERROR(__xludf.DUMMYFUNCTION("""COMPUTED_VALUE"""),0.4375)</f>
        <v>0.4375</v>
      </c>
      <c r="B11" s="17">
        <f ca="1">IFERROR(__xludf.DUMMYFUNCTION("""COMPUTED_VALUE"""),0.458333333333333)</f>
        <v>0.45833333333333298</v>
      </c>
      <c r="C11" s="18"/>
      <c r="D11" s="18"/>
      <c r="E11" s="18"/>
      <c r="F11" s="18"/>
      <c r="G11" s="18"/>
      <c r="H11" s="3"/>
      <c r="I11" s="3"/>
      <c r="J11" s="18"/>
      <c r="K11" s="18"/>
      <c r="L11" s="18"/>
      <c r="M11" s="18"/>
      <c r="N11" s="18"/>
      <c r="O11" s="3"/>
      <c r="P11" s="3"/>
      <c r="Q11" s="18"/>
      <c r="R11" s="18"/>
      <c r="S11" s="18"/>
      <c r="T11" s="18"/>
      <c r="U11" s="18"/>
      <c r="V11" s="3"/>
      <c r="W11" s="3"/>
      <c r="X11" s="18"/>
      <c r="Y11" s="18"/>
      <c r="Z11" s="18"/>
      <c r="AA11" s="18"/>
      <c r="AB11" s="18"/>
      <c r="AC11" s="3"/>
      <c r="AD11" s="18"/>
      <c r="AE11" s="18"/>
      <c r="AF11" s="18"/>
      <c r="AG11" s="18"/>
      <c r="AH11" s="18"/>
      <c r="AI11" s="18"/>
      <c r="AJ11" s="3"/>
      <c r="AK11" s="3"/>
      <c r="AL11" s="18"/>
      <c r="AM11" s="18"/>
      <c r="AN11" s="18"/>
      <c r="AO11" s="18"/>
      <c r="AP11" s="18"/>
      <c r="AQ11" s="3"/>
      <c r="AR11" s="3"/>
      <c r="AS11" s="18"/>
      <c r="AT11" s="18"/>
      <c r="AU11" s="18"/>
      <c r="AV11" s="18"/>
      <c r="AW11" s="18"/>
      <c r="AX11" s="3"/>
      <c r="AY11" s="3"/>
      <c r="AZ11" s="18"/>
      <c r="BA11" s="18"/>
      <c r="BB11" s="18"/>
      <c r="BC11" s="18"/>
      <c r="BD11" s="18"/>
      <c r="BE11" s="3"/>
      <c r="BF11" s="3"/>
      <c r="BG11" s="18"/>
      <c r="BH11" s="18"/>
      <c r="BI11" s="18"/>
      <c r="BJ11" s="18"/>
      <c r="BK11" s="18"/>
      <c r="BL11" s="3"/>
      <c r="BM11" s="3"/>
      <c r="BN11" s="18"/>
      <c r="BO11" s="18"/>
      <c r="BP11" s="18"/>
      <c r="BQ11" s="18"/>
      <c r="BR11" s="18"/>
      <c r="BS11" s="3"/>
      <c r="BT11" s="3"/>
      <c r="BU11" s="18"/>
      <c r="BV11" s="18"/>
      <c r="BW11" s="18"/>
      <c r="BX11" s="18"/>
      <c r="BY11" s="18"/>
      <c r="BZ11" s="3"/>
      <c r="CA11" s="3"/>
      <c r="CB11" s="18"/>
      <c r="CC11" s="18"/>
      <c r="CD11" s="18"/>
      <c r="CE11" s="18"/>
      <c r="CF11" s="18"/>
      <c r="CG11" s="3"/>
      <c r="CH11" s="3"/>
      <c r="CI11" s="18"/>
      <c r="CJ11" s="18"/>
      <c r="CK11" s="18"/>
      <c r="CL11" s="18"/>
      <c r="CM11" s="18"/>
      <c r="CN11" s="3"/>
      <c r="CO11" s="3"/>
      <c r="CP11" s="18"/>
      <c r="CQ11" s="18"/>
      <c r="CR11" s="18"/>
      <c r="CS11" s="18"/>
      <c r="CT11" s="18"/>
      <c r="CU11" s="3"/>
      <c r="CV11" s="3"/>
      <c r="CW11" s="18"/>
      <c r="CX11" s="18"/>
      <c r="CY11" s="18"/>
      <c r="CZ11" s="18"/>
      <c r="DA11" s="18"/>
      <c r="DB11" s="3"/>
      <c r="DC11" s="3"/>
      <c r="DD11" s="18"/>
      <c r="DE11" s="18"/>
      <c r="DF11" s="18"/>
      <c r="DG11" s="18"/>
      <c r="DH11" s="18"/>
      <c r="DI11" s="3"/>
      <c r="DJ11" s="3"/>
      <c r="DK11" s="18"/>
      <c r="DL11" s="18"/>
      <c r="DM11" s="18"/>
      <c r="DN11" s="18"/>
      <c r="DO11" s="18"/>
      <c r="DP11" s="3"/>
      <c r="DQ11" s="3"/>
      <c r="DR11" s="18"/>
      <c r="DS11" s="18"/>
      <c r="DT11" s="18"/>
      <c r="DU11" s="18"/>
      <c r="DV11" s="18"/>
      <c r="DW11" s="3"/>
      <c r="DX11" s="3"/>
      <c r="DY11" s="18"/>
      <c r="DZ11" s="14"/>
      <c r="EA11" s="14"/>
      <c r="EB11" s="14"/>
      <c r="EC11" s="14"/>
    </row>
    <row r="12" spans="1:133" ht="12.75">
      <c r="A12" s="16">
        <f ca="1">IFERROR(__xludf.DUMMYFUNCTION("""COMPUTED_VALUE"""),0.458333333333333)</f>
        <v>0.45833333333333298</v>
      </c>
      <c r="B12" s="17">
        <f ca="1">IFERROR(__xludf.DUMMYFUNCTION("""COMPUTED_VALUE"""),0.479166666666666)</f>
        <v>0.47916666666666602</v>
      </c>
      <c r="C12" s="18"/>
      <c r="D12" s="18"/>
      <c r="E12" s="18"/>
      <c r="F12" s="18"/>
      <c r="G12" s="18"/>
      <c r="H12" s="3"/>
      <c r="I12" s="3"/>
      <c r="J12" s="18"/>
      <c r="K12" s="18"/>
      <c r="L12" s="18"/>
      <c r="M12" s="18"/>
      <c r="N12" s="18"/>
      <c r="O12" s="3"/>
      <c r="P12" s="3"/>
      <c r="Q12" s="18"/>
      <c r="R12" s="18"/>
      <c r="S12" s="18"/>
      <c r="T12" s="18"/>
      <c r="U12" s="18"/>
      <c r="V12" s="3"/>
      <c r="W12" s="3"/>
      <c r="X12" s="18"/>
      <c r="Y12" s="18"/>
      <c r="Z12" s="18"/>
      <c r="AA12" s="18"/>
      <c r="AB12" s="18"/>
      <c r="AC12" s="3"/>
      <c r="AD12" s="18"/>
      <c r="AE12" s="18"/>
      <c r="AF12" s="18"/>
      <c r="AG12" s="18"/>
      <c r="AH12" s="18"/>
      <c r="AI12" s="18"/>
      <c r="AJ12" s="3"/>
      <c r="AK12" s="3"/>
      <c r="AL12" s="18"/>
      <c r="AM12" s="18"/>
      <c r="AN12" s="18"/>
      <c r="AO12" s="18"/>
      <c r="AP12" s="18"/>
      <c r="AQ12" s="3"/>
      <c r="AR12" s="3"/>
      <c r="AS12" s="18"/>
      <c r="AT12" s="18"/>
      <c r="AU12" s="18"/>
      <c r="AV12" s="18"/>
      <c r="AW12" s="18"/>
      <c r="AX12" s="3"/>
      <c r="AY12" s="3"/>
      <c r="AZ12" s="18"/>
      <c r="BA12" s="18"/>
      <c r="BB12" s="18"/>
      <c r="BC12" s="18"/>
      <c r="BD12" s="18"/>
      <c r="BE12" s="3"/>
      <c r="BF12" s="3"/>
      <c r="BG12" s="18"/>
      <c r="BH12" s="18"/>
      <c r="BI12" s="18"/>
      <c r="BJ12" s="18"/>
      <c r="BK12" s="18"/>
      <c r="BL12" s="3"/>
      <c r="BM12" s="3"/>
      <c r="BN12" s="18"/>
      <c r="BO12" s="18"/>
      <c r="BP12" s="18"/>
      <c r="BQ12" s="18"/>
      <c r="BR12" s="18"/>
      <c r="BS12" s="3"/>
      <c r="BT12" s="3"/>
      <c r="BU12" s="18"/>
      <c r="BV12" s="18"/>
      <c r="BW12" s="18"/>
      <c r="BX12" s="18"/>
      <c r="BY12" s="18"/>
      <c r="BZ12" s="3"/>
      <c r="CA12" s="3"/>
      <c r="CB12" s="18"/>
      <c r="CC12" s="18"/>
      <c r="CD12" s="18"/>
      <c r="CE12" s="18"/>
      <c r="CF12" s="18"/>
      <c r="CG12" s="3"/>
      <c r="CH12" s="3"/>
      <c r="CI12" s="18"/>
      <c r="CJ12" s="18"/>
      <c r="CK12" s="18"/>
      <c r="CL12" s="18"/>
      <c r="CM12" s="18"/>
      <c r="CN12" s="3"/>
      <c r="CO12" s="3"/>
      <c r="CP12" s="18"/>
      <c r="CQ12" s="18"/>
      <c r="CR12" s="18"/>
      <c r="CS12" s="18"/>
      <c r="CT12" s="18"/>
      <c r="CU12" s="3"/>
      <c r="CV12" s="3"/>
      <c r="CW12" s="18"/>
      <c r="CX12" s="18"/>
      <c r="CY12" s="18"/>
      <c r="CZ12" s="18"/>
      <c r="DA12" s="18"/>
      <c r="DB12" s="3"/>
      <c r="DC12" s="3"/>
      <c r="DD12" s="18"/>
      <c r="DE12" s="18"/>
      <c r="DF12" s="18"/>
      <c r="DG12" s="18"/>
      <c r="DH12" s="18"/>
      <c r="DI12" s="3"/>
      <c r="DJ12" s="3"/>
      <c r="DK12" s="18"/>
      <c r="DL12" s="18"/>
      <c r="DM12" s="18"/>
      <c r="DN12" s="18"/>
      <c r="DO12" s="18"/>
      <c r="DP12" s="3"/>
      <c r="DQ12" s="3"/>
      <c r="DR12" s="18"/>
      <c r="DS12" s="18"/>
      <c r="DT12" s="18"/>
      <c r="DU12" s="18"/>
      <c r="DV12" s="18"/>
      <c r="DW12" s="3"/>
      <c r="DX12" s="3"/>
      <c r="DY12" s="18"/>
      <c r="DZ12" s="14"/>
      <c r="EA12" s="14"/>
      <c r="EB12" s="14"/>
      <c r="EC12" s="14"/>
    </row>
    <row r="13" spans="1:133" ht="12.75">
      <c r="A13" s="16">
        <f ca="1">IFERROR(__xludf.DUMMYFUNCTION("""COMPUTED_VALUE"""),0.479166666666666)</f>
        <v>0.47916666666666602</v>
      </c>
      <c r="B13" s="17">
        <f ca="1">IFERROR(__xludf.DUMMYFUNCTION("""COMPUTED_VALUE"""),0.5)</f>
        <v>0.5</v>
      </c>
      <c r="C13" s="18"/>
      <c r="D13" s="18"/>
      <c r="E13" s="18"/>
      <c r="F13" s="18"/>
      <c r="G13" s="18"/>
      <c r="H13" s="3"/>
      <c r="I13" s="3"/>
      <c r="J13" s="18"/>
      <c r="K13" s="18"/>
      <c r="L13" s="18"/>
      <c r="M13" s="18"/>
      <c r="N13" s="18"/>
      <c r="O13" s="3"/>
      <c r="P13" s="3"/>
      <c r="Q13" s="18"/>
      <c r="R13" s="18"/>
      <c r="S13" s="18"/>
      <c r="T13" s="18"/>
      <c r="U13" s="18"/>
      <c r="V13" s="3"/>
      <c r="W13" s="3"/>
      <c r="X13" s="18"/>
      <c r="Y13" s="18"/>
      <c r="Z13" s="18"/>
      <c r="AA13" s="18"/>
      <c r="AB13" s="18"/>
      <c r="AC13" s="3"/>
      <c r="AD13" s="18"/>
      <c r="AE13" s="18"/>
      <c r="AF13" s="18"/>
      <c r="AG13" s="18"/>
      <c r="AH13" s="18"/>
      <c r="AI13" s="18"/>
      <c r="AJ13" s="3"/>
      <c r="AK13" s="3"/>
      <c r="AL13" s="18"/>
      <c r="AM13" s="18"/>
      <c r="AN13" s="18"/>
      <c r="AO13" s="18"/>
      <c r="AP13" s="18"/>
      <c r="AQ13" s="3"/>
      <c r="AR13" s="3"/>
      <c r="AS13" s="18"/>
      <c r="AT13" s="18"/>
      <c r="AU13" s="18"/>
      <c r="AV13" s="18"/>
      <c r="AW13" s="18"/>
      <c r="AX13" s="3"/>
      <c r="AY13" s="3"/>
      <c r="AZ13" s="18"/>
      <c r="BA13" s="18"/>
      <c r="BB13" s="18"/>
      <c r="BC13" s="18"/>
      <c r="BD13" s="18"/>
      <c r="BE13" s="3"/>
      <c r="BF13" s="3"/>
      <c r="BG13" s="18"/>
      <c r="BH13" s="18"/>
      <c r="BI13" s="18"/>
      <c r="BJ13" s="18"/>
      <c r="BK13" s="18"/>
      <c r="BL13" s="3"/>
      <c r="BM13" s="3"/>
      <c r="BN13" s="18"/>
      <c r="BO13" s="18"/>
      <c r="BP13" s="18"/>
      <c r="BQ13" s="18"/>
      <c r="BR13" s="18"/>
      <c r="BS13" s="3"/>
      <c r="BT13" s="3"/>
      <c r="BU13" s="18"/>
      <c r="BV13" s="18"/>
      <c r="BW13" s="18"/>
      <c r="BX13" s="18"/>
      <c r="BY13" s="18"/>
      <c r="BZ13" s="3"/>
      <c r="CA13" s="3"/>
      <c r="CB13" s="18"/>
      <c r="CC13" s="18"/>
      <c r="CD13" s="18"/>
      <c r="CE13" s="18"/>
      <c r="CF13" s="18"/>
      <c r="CG13" s="3"/>
      <c r="CH13" s="3"/>
      <c r="CI13" s="18"/>
      <c r="CJ13" s="18"/>
      <c r="CK13" s="18"/>
      <c r="CL13" s="18"/>
      <c r="CM13" s="18"/>
      <c r="CN13" s="3"/>
      <c r="CO13" s="3"/>
      <c r="CP13" s="18"/>
      <c r="CQ13" s="18"/>
      <c r="CR13" s="18"/>
      <c r="CS13" s="18"/>
      <c r="CT13" s="18"/>
      <c r="CU13" s="3"/>
      <c r="CV13" s="3"/>
      <c r="CW13" s="18"/>
      <c r="CX13" s="18"/>
      <c r="CY13" s="18"/>
      <c r="CZ13" s="18"/>
      <c r="DA13" s="18"/>
      <c r="DB13" s="3"/>
      <c r="DC13" s="3"/>
      <c r="DD13" s="18"/>
      <c r="DE13" s="18"/>
      <c r="DF13" s="18"/>
      <c r="DG13" s="18"/>
      <c r="DH13" s="18"/>
      <c r="DI13" s="3"/>
      <c r="DJ13" s="3"/>
      <c r="DK13" s="18"/>
      <c r="DL13" s="18"/>
      <c r="DM13" s="18"/>
      <c r="DN13" s="18"/>
      <c r="DO13" s="18"/>
      <c r="DP13" s="3"/>
      <c r="DQ13" s="3"/>
      <c r="DR13" s="18"/>
      <c r="DS13" s="18"/>
      <c r="DT13" s="18"/>
      <c r="DU13" s="18"/>
      <c r="DV13" s="18"/>
      <c r="DW13" s="3"/>
      <c r="DX13" s="3"/>
      <c r="DY13" s="18"/>
      <c r="DZ13" s="14"/>
      <c r="EA13" s="14"/>
      <c r="EB13" s="14"/>
      <c r="EC13" s="14"/>
    </row>
    <row r="14" spans="1:133" ht="12.75">
      <c r="A14" s="16">
        <f ca="1">IFERROR(__xludf.DUMMYFUNCTION("""COMPUTED_VALUE"""),0.5)</f>
        <v>0.5</v>
      </c>
      <c r="B14" s="17">
        <f ca="1">IFERROR(__xludf.DUMMYFUNCTION("""COMPUTED_VALUE"""),0.520833333333333)</f>
        <v>0.52083333333333304</v>
      </c>
      <c r="C14" s="24" t="str">
        <f ca="1">IFERROR(__xludf.DUMMYFUNCTION("""COMPUTED_VALUE"""),"Break")</f>
        <v>Break</v>
      </c>
      <c r="D14" s="24" t="str">
        <f ca="1">IFERROR(__xludf.DUMMYFUNCTION("""COMPUTED_VALUE"""),"Break")</f>
        <v>Break</v>
      </c>
      <c r="E14" s="24" t="str">
        <f ca="1">IFERROR(__xludf.DUMMYFUNCTION("""COMPUTED_VALUE"""),"Break")</f>
        <v>Break</v>
      </c>
      <c r="F14" s="24" t="str">
        <f ca="1">IFERROR(__xludf.DUMMYFUNCTION("""COMPUTED_VALUE"""),"Break")</f>
        <v>Break</v>
      </c>
      <c r="G14" s="24" t="str">
        <f ca="1">IFERROR(__xludf.DUMMYFUNCTION("""COMPUTED_VALUE"""),"Break")</f>
        <v>Break</v>
      </c>
      <c r="H14" s="3"/>
      <c r="I14" s="3"/>
      <c r="J14" s="24" t="str">
        <f ca="1">IFERROR(__xludf.DUMMYFUNCTION("""COMPUTED_VALUE"""),"Break")</f>
        <v>Break</v>
      </c>
      <c r="K14" s="24" t="str">
        <f ca="1">IFERROR(__xludf.DUMMYFUNCTION("""COMPUTED_VALUE"""),"Break")</f>
        <v>Break</v>
      </c>
      <c r="L14" s="24" t="str">
        <f ca="1">IFERROR(__xludf.DUMMYFUNCTION("""COMPUTED_VALUE"""),"Break")</f>
        <v>Break</v>
      </c>
      <c r="M14" s="24" t="str">
        <f ca="1">IFERROR(__xludf.DUMMYFUNCTION("""COMPUTED_VALUE"""),"Break")</f>
        <v>Break</v>
      </c>
      <c r="N14" s="24" t="str">
        <f ca="1">IFERROR(__xludf.DUMMYFUNCTION("""COMPUTED_VALUE"""),"Break")</f>
        <v>Break</v>
      </c>
      <c r="O14" s="3"/>
      <c r="P14" s="3"/>
      <c r="Q14" s="24" t="s">
        <v>27</v>
      </c>
      <c r="R14" s="24" t="s">
        <v>27</v>
      </c>
      <c r="S14" s="24" t="s">
        <v>27</v>
      </c>
      <c r="T14" s="24" t="s">
        <v>27</v>
      </c>
      <c r="U14" s="24" t="s">
        <v>27</v>
      </c>
      <c r="V14" s="3"/>
      <c r="W14" s="3"/>
      <c r="X14" s="24" t="s">
        <v>27</v>
      </c>
      <c r="Y14" s="24" t="s">
        <v>27</v>
      </c>
      <c r="Z14" s="24" t="s">
        <v>27</v>
      </c>
      <c r="AA14" s="18"/>
      <c r="AB14" s="24" t="s">
        <v>27</v>
      </c>
      <c r="AC14" s="3"/>
      <c r="AD14" s="18"/>
      <c r="AE14" s="24" t="s">
        <v>27</v>
      </c>
      <c r="AF14" s="24" t="s">
        <v>27</v>
      </c>
      <c r="AG14" s="24" t="s">
        <v>27</v>
      </c>
      <c r="AH14" s="24" t="s">
        <v>27</v>
      </c>
      <c r="AI14" s="24" t="s">
        <v>27</v>
      </c>
      <c r="AJ14" s="3"/>
      <c r="AK14" s="3"/>
      <c r="AL14" s="24" t="s">
        <v>27</v>
      </c>
      <c r="AM14" s="24" t="s">
        <v>27</v>
      </c>
      <c r="AN14" s="24" t="s">
        <v>27</v>
      </c>
      <c r="AO14" s="24" t="s">
        <v>27</v>
      </c>
      <c r="AP14" s="24" t="s">
        <v>27</v>
      </c>
      <c r="AQ14" s="3"/>
      <c r="AR14" s="3"/>
      <c r="AS14" s="24" t="s">
        <v>27</v>
      </c>
      <c r="AT14" s="24" t="s">
        <v>27</v>
      </c>
      <c r="AU14" s="24" t="s">
        <v>27</v>
      </c>
      <c r="AV14" s="24" t="s">
        <v>27</v>
      </c>
      <c r="AW14" s="18"/>
      <c r="AX14" s="3"/>
      <c r="AY14" s="3"/>
      <c r="AZ14" s="24" t="s">
        <v>27</v>
      </c>
      <c r="BA14" s="24" t="s">
        <v>27</v>
      </c>
      <c r="BB14" s="24" t="s">
        <v>27</v>
      </c>
      <c r="BC14" s="24" t="s">
        <v>27</v>
      </c>
      <c r="BD14" s="24" t="s">
        <v>27</v>
      </c>
      <c r="BE14" s="3"/>
      <c r="BF14" s="3"/>
      <c r="BG14" s="24" t="s">
        <v>27</v>
      </c>
      <c r="BH14" s="24" t="s">
        <v>27</v>
      </c>
      <c r="BI14" s="24" t="s">
        <v>27</v>
      </c>
      <c r="BJ14" s="24" t="s">
        <v>27</v>
      </c>
      <c r="BK14" s="24" t="s">
        <v>27</v>
      </c>
      <c r="BL14" s="3"/>
      <c r="BM14" s="3"/>
      <c r="BN14" s="24" t="s">
        <v>27</v>
      </c>
      <c r="BO14" s="24" t="s">
        <v>27</v>
      </c>
      <c r="BP14" s="24" t="s">
        <v>27</v>
      </c>
      <c r="BQ14" s="24" t="s">
        <v>27</v>
      </c>
      <c r="BR14" s="24" t="s">
        <v>27</v>
      </c>
      <c r="BS14" s="3"/>
      <c r="BT14" s="3"/>
      <c r="BU14" s="24" t="s">
        <v>27</v>
      </c>
      <c r="BV14" s="24" t="s">
        <v>27</v>
      </c>
      <c r="BW14" s="24" t="s">
        <v>27</v>
      </c>
      <c r="BX14" s="24" t="s">
        <v>27</v>
      </c>
      <c r="BY14" s="24" t="s">
        <v>27</v>
      </c>
      <c r="BZ14" s="3"/>
      <c r="CA14" s="3"/>
      <c r="CB14" s="24" t="s">
        <v>27</v>
      </c>
      <c r="CC14" s="24" t="s">
        <v>27</v>
      </c>
      <c r="CD14" s="24" t="s">
        <v>27</v>
      </c>
      <c r="CE14" s="24" t="s">
        <v>27</v>
      </c>
      <c r="CF14" s="24" t="s">
        <v>27</v>
      </c>
      <c r="CG14" s="3"/>
      <c r="CH14" s="3"/>
      <c r="CI14" s="24" t="s">
        <v>27</v>
      </c>
      <c r="CJ14" s="24" t="s">
        <v>27</v>
      </c>
      <c r="CK14" s="18"/>
      <c r="CL14" s="18"/>
      <c r="CM14" s="18"/>
      <c r="CN14" s="3"/>
      <c r="CO14" s="3"/>
      <c r="CP14" s="18"/>
      <c r="CQ14" s="18"/>
      <c r="CR14" s="18"/>
      <c r="CS14" s="24" t="s">
        <v>27</v>
      </c>
      <c r="CT14" s="24" t="s">
        <v>27</v>
      </c>
      <c r="CU14" s="3"/>
      <c r="CV14" s="3"/>
      <c r="CW14" s="24" t="s">
        <v>27</v>
      </c>
      <c r="CX14" s="24" t="s">
        <v>27</v>
      </c>
      <c r="CY14" s="18"/>
      <c r="CZ14" s="24" t="s">
        <v>27</v>
      </c>
      <c r="DA14" s="24" t="s">
        <v>27</v>
      </c>
      <c r="DB14" s="3"/>
      <c r="DC14" s="3"/>
      <c r="DD14" s="24" t="s">
        <v>27</v>
      </c>
      <c r="DE14" s="18"/>
      <c r="DF14" s="24" t="s">
        <v>27</v>
      </c>
      <c r="DG14" s="24" t="s">
        <v>27</v>
      </c>
      <c r="DH14" s="24" t="s">
        <v>27</v>
      </c>
      <c r="DI14" s="3"/>
      <c r="DJ14" s="3"/>
      <c r="DK14" s="24" t="s">
        <v>27</v>
      </c>
      <c r="DL14" s="24" t="s">
        <v>27</v>
      </c>
      <c r="DM14" s="24" t="s">
        <v>27</v>
      </c>
      <c r="DN14" s="24" t="s">
        <v>27</v>
      </c>
      <c r="DO14" s="24" t="s">
        <v>27</v>
      </c>
      <c r="DP14" s="3"/>
      <c r="DQ14" s="3"/>
      <c r="DR14" s="24" t="s">
        <v>27</v>
      </c>
      <c r="DS14" s="24" t="s">
        <v>27</v>
      </c>
      <c r="DT14" s="24" t="s">
        <v>27</v>
      </c>
      <c r="DU14" s="24" t="s">
        <v>27</v>
      </c>
      <c r="DV14" s="24" t="s">
        <v>27</v>
      </c>
      <c r="DW14" s="3"/>
      <c r="DX14" s="3"/>
      <c r="DY14" s="18"/>
      <c r="DZ14" s="24" t="s">
        <v>27</v>
      </c>
      <c r="EA14" s="24" t="s">
        <v>27</v>
      </c>
      <c r="EB14" s="24" t="s">
        <v>27</v>
      </c>
      <c r="EC14" s="24" t="s">
        <v>27</v>
      </c>
    </row>
    <row r="15" spans="1:133" ht="12.75">
      <c r="A15" s="16">
        <f ca="1">IFERROR(__xludf.DUMMYFUNCTION("""COMPUTED_VALUE"""),0.520833333333333)</f>
        <v>0.52083333333333304</v>
      </c>
      <c r="B15" s="17">
        <f ca="1">IFERROR(__xludf.DUMMYFUNCTION("""COMPUTED_VALUE"""),0.541666666666666)</f>
        <v>0.54166666666666596</v>
      </c>
      <c r="C15" s="18"/>
      <c r="D15" s="18"/>
      <c r="E15" s="18"/>
      <c r="F15" s="18"/>
      <c r="G15" s="18"/>
      <c r="H15" s="3"/>
      <c r="I15" s="3"/>
      <c r="J15" s="18"/>
      <c r="K15" s="18"/>
      <c r="L15" s="18"/>
      <c r="M15" s="18"/>
      <c r="N15" s="18"/>
      <c r="O15" s="3"/>
      <c r="P15" s="3"/>
      <c r="Q15" s="18"/>
      <c r="R15" s="18"/>
      <c r="S15" s="18"/>
      <c r="T15" s="18"/>
      <c r="U15" s="18"/>
      <c r="V15" s="3"/>
      <c r="W15" s="3"/>
      <c r="X15" s="18"/>
      <c r="Y15" s="18"/>
      <c r="Z15" s="18"/>
      <c r="AA15" s="18"/>
      <c r="AB15" s="18"/>
      <c r="AC15" s="3"/>
      <c r="AD15" s="18"/>
      <c r="AE15" s="18"/>
      <c r="AF15" s="18"/>
      <c r="AG15" s="18"/>
      <c r="AH15" s="18"/>
      <c r="AI15" s="18"/>
      <c r="AJ15" s="3"/>
      <c r="AK15" s="3"/>
      <c r="AL15" s="18"/>
      <c r="AM15" s="18"/>
      <c r="AN15" s="18"/>
      <c r="AO15" s="18"/>
      <c r="AP15" s="18"/>
      <c r="AQ15" s="3"/>
      <c r="AR15" s="3"/>
      <c r="AS15" s="18"/>
      <c r="AT15" s="18"/>
      <c r="AU15" s="18"/>
      <c r="AV15" s="18"/>
      <c r="AW15" s="18"/>
      <c r="AX15" s="3"/>
      <c r="AY15" s="3"/>
      <c r="AZ15" s="18"/>
      <c r="BA15" s="18"/>
      <c r="BB15" s="18"/>
      <c r="BC15" s="18"/>
      <c r="BD15" s="18"/>
      <c r="BE15" s="3"/>
      <c r="BF15" s="3"/>
      <c r="BG15" s="18"/>
      <c r="BH15" s="18"/>
      <c r="BI15" s="18"/>
      <c r="BJ15" s="18"/>
      <c r="BK15" s="18"/>
      <c r="BL15" s="3"/>
      <c r="BM15" s="3"/>
      <c r="BN15" s="18"/>
      <c r="BO15" s="18"/>
      <c r="BP15" s="18"/>
      <c r="BQ15" s="18"/>
      <c r="BR15" s="18"/>
      <c r="BS15" s="3"/>
      <c r="BT15" s="3"/>
      <c r="BU15" s="18"/>
      <c r="BV15" s="18"/>
      <c r="BW15" s="18"/>
      <c r="BX15" s="18"/>
      <c r="BY15" s="18"/>
      <c r="BZ15" s="3"/>
      <c r="CA15" s="3"/>
      <c r="CB15" s="18"/>
      <c r="CC15" s="18"/>
      <c r="CD15" s="18"/>
      <c r="CE15" s="18"/>
      <c r="CF15" s="18"/>
      <c r="CG15" s="3"/>
      <c r="CH15" s="3"/>
      <c r="CI15" s="18"/>
      <c r="CJ15" s="18"/>
      <c r="CK15" s="18"/>
      <c r="CL15" s="18"/>
      <c r="CM15" s="18"/>
      <c r="CN15" s="3"/>
      <c r="CO15" s="3"/>
      <c r="CP15" s="18"/>
      <c r="CQ15" s="18"/>
      <c r="CR15" s="18"/>
      <c r="CS15" s="18"/>
      <c r="CT15" s="18"/>
      <c r="CU15" s="3"/>
      <c r="CV15" s="3"/>
      <c r="CW15" s="18"/>
      <c r="CX15" s="18"/>
      <c r="CY15" s="18"/>
      <c r="CZ15" s="18"/>
      <c r="DA15" s="18"/>
      <c r="DB15" s="3"/>
      <c r="DC15" s="3"/>
      <c r="DD15" s="18"/>
      <c r="DE15" s="18"/>
      <c r="DF15" s="18"/>
      <c r="DG15" s="18"/>
      <c r="DH15" s="18"/>
      <c r="DI15" s="3"/>
      <c r="DJ15" s="3"/>
      <c r="DK15" s="18"/>
      <c r="DL15" s="18"/>
      <c r="DM15" s="18"/>
      <c r="DN15" s="18"/>
      <c r="DO15" s="18"/>
      <c r="DP15" s="3"/>
      <c r="DQ15" s="3"/>
      <c r="DR15" s="18"/>
      <c r="DS15" s="18"/>
      <c r="DT15" s="18"/>
      <c r="DU15" s="18"/>
      <c r="DV15" s="18"/>
      <c r="DW15" s="3"/>
      <c r="DX15" s="3"/>
      <c r="DY15" s="18"/>
      <c r="DZ15" s="18"/>
      <c r="EA15" s="18"/>
      <c r="EB15" s="18"/>
      <c r="EC15" s="18"/>
    </row>
    <row r="16" spans="1:133" ht="12.75">
      <c r="A16" s="16">
        <f ca="1">IFERROR(__xludf.DUMMYFUNCTION("""COMPUTED_VALUE"""),0.541666666666666)</f>
        <v>0.54166666666666596</v>
      </c>
      <c r="B16" s="17">
        <f ca="1">IFERROR(__xludf.DUMMYFUNCTION("""COMPUTED_VALUE"""),0.5625)</f>
        <v>0.5625</v>
      </c>
      <c r="C16" s="39" t="str">
        <f ca="1">IFERROR(__xludf.DUMMYFUNCTION("""COMPUTED_VALUE"""),"Tools introduction")</f>
        <v>Tools introduction</v>
      </c>
      <c r="D16" s="20" t="str">
        <f ca="1">IFERROR(__xludf.DUMMYFUNCTION("""COMPUTED_VALUE"""),"Web Development Fundamental by Dicoding
(Self Study)")</f>
        <v>Web Development Fundamental by Dicoding
(Self Study)</v>
      </c>
      <c r="E16" s="20" t="str">
        <f ca="1">IFERROR(__xludf.DUMMYFUNCTION("""COMPUTED_VALUE"""),"Web Development Fundamental by Dicoding
(Self Study)")</f>
        <v>Web Development Fundamental by Dicoding
(Self Study)</v>
      </c>
      <c r="F16" s="21" t="str">
        <f ca="1">IFERROR(__xludf.DUMMYFUNCTION("""COMPUTED_VALUE"""),"Digital Branding (Instructor-led)")</f>
        <v>Digital Branding (Instructor-led)</v>
      </c>
      <c r="G16" s="38" t="str">
        <f ca="1">IFERROR(__xludf.DUMMYFUNCTION("""COMPUTED_VALUE"""),"TGIF (Open slots for industry talks)")</f>
        <v>TGIF (Open slots for industry talks)</v>
      </c>
      <c r="H16" s="3"/>
      <c r="I16" s="3"/>
      <c r="J16" s="21" t="str">
        <f ca="1">IFERROR(__xludf.DUMMYFUNCTION("""COMPUTED_VALUE"""),"Time Management (Instructor-led)")</f>
        <v>Time Management (Instructor-led)</v>
      </c>
      <c r="K16" s="20" t="str">
        <f ca="1">IFERROR(__xludf.DUMMYFUNCTION("""COMPUTED_VALUE"""),"Web Development Fundamental by Dicoding
(Self Study)")</f>
        <v>Web Development Fundamental by Dicoding
(Self Study)</v>
      </c>
      <c r="L16" s="22" t="str">
        <f ca="1">IFERROR(__xludf.DUMMYFUNCTION("""COMPUTED_VALUE"""),"Web Development Fundamental by Dicoding
(Assignment)")</f>
        <v>Web Development Fundamental by Dicoding
(Assignment)</v>
      </c>
      <c r="M16" s="21" t="str">
        <f ca="1">IFERROR(__xludf.DUMMYFUNCTION("""COMPUTED_VALUE"""),"Professional Communications (Instructor-led)")</f>
        <v>Professional Communications (Instructor-led)</v>
      </c>
      <c r="N16" s="24" t="str">
        <f ca="1">IFERROR(__xludf.DUMMYFUNCTION("""COMPUTED_VALUE"""),"TGIF (Open slots for industry talks)")</f>
        <v>TGIF (Open slots for industry talks)</v>
      </c>
      <c r="O16" s="3"/>
      <c r="P16" s="3"/>
      <c r="Q16" s="21" t="s">
        <v>28</v>
      </c>
      <c r="R16" s="35" t="s">
        <v>40</v>
      </c>
      <c r="S16" s="35" t="s">
        <v>40</v>
      </c>
      <c r="T16" s="21" t="s">
        <v>29</v>
      </c>
      <c r="U16" s="24" t="s">
        <v>30</v>
      </c>
      <c r="V16" s="3"/>
      <c r="W16" s="3"/>
      <c r="X16" s="35" t="s">
        <v>40</v>
      </c>
      <c r="Y16" s="18"/>
      <c r="Z16" s="18"/>
      <c r="AA16" s="18"/>
      <c r="AB16" s="24" t="s">
        <v>30</v>
      </c>
      <c r="AC16" s="3"/>
      <c r="AD16" s="18"/>
      <c r="AE16" s="35" t="s">
        <v>40</v>
      </c>
      <c r="AF16" s="18"/>
      <c r="AG16" s="18"/>
      <c r="AH16" s="18"/>
      <c r="AI16" s="24" t="s">
        <v>30</v>
      </c>
      <c r="AJ16" s="3"/>
      <c r="AK16" s="3"/>
      <c r="AL16" s="35" t="s">
        <v>40</v>
      </c>
      <c r="AM16" s="35" t="s">
        <v>40</v>
      </c>
      <c r="AN16" s="40" t="s">
        <v>56</v>
      </c>
      <c r="AO16" s="36" t="s">
        <v>57</v>
      </c>
      <c r="AP16" s="24" t="s">
        <v>30</v>
      </c>
      <c r="AQ16" s="3"/>
      <c r="AR16" s="3"/>
      <c r="AS16" s="36" t="s">
        <v>58</v>
      </c>
      <c r="AT16" s="21" t="s">
        <v>32</v>
      </c>
      <c r="AU16" s="35" t="s">
        <v>41</v>
      </c>
      <c r="AV16" s="35" t="s">
        <v>41</v>
      </c>
      <c r="AW16" s="18"/>
      <c r="AX16" s="3"/>
      <c r="AY16" s="3"/>
      <c r="AZ16" s="35" t="s">
        <v>59</v>
      </c>
      <c r="BA16" s="35" t="s">
        <v>53</v>
      </c>
      <c r="BB16" s="21" t="s">
        <v>60</v>
      </c>
      <c r="BC16" s="35" t="s">
        <v>53</v>
      </c>
      <c r="BD16" s="24" t="s">
        <v>30</v>
      </c>
      <c r="BE16" s="15"/>
      <c r="BF16" s="3"/>
      <c r="BG16" s="35" t="s">
        <v>42</v>
      </c>
      <c r="BH16" s="18"/>
      <c r="BI16" s="18"/>
      <c r="BJ16" s="35" t="s">
        <v>42</v>
      </c>
      <c r="BK16" s="24" t="s">
        <v>30</v>
      </c>
      <c r="BL16" s="3"/>
      <c r="BM16" s="3"/>
      <c r="BN16" s="36" t="s">
        <v>61</v>
      </c>
      <c r="BO16" s="35" t="s">
        <v>43</v>
      </c>
      <c r="BP16" s="35" t="s">
        <v>43</v>
      </c>
      <c r="BQ16" s="35" t="s">
        <v>62</v>
      </c>
      <c r="BR16" s="24" t="s">
        <v>30</v>
      </c>
      <c r="BS16" s="3"/>
      <c r="BT16" s="3"/>
      <c r="BU16" s="35" t="s">
        <v>63</v>
      </c>
      <c r="BV16" s="35" t="s">
        <v>64</v>
      </c>
      <c r="BW16" s="35" t="s">
        <v>65</v>
      </c>
      <c r="BX16" s="21" t="s">
        <v>33</v>
      </c>
      <c r="BY16" s="21" t="s">
        <v>33</v>
      </c>
      <c r="BZ16" s="3"/>
      <c r="CA16" s="3"/>
      <c r="CB16" s="35" t="s">
        <v>46</v>
      </c>
      <c r="CC16" s="36" t="s">
        <v>66</v>
      </c>
      <c r="CD16" s="35" t="s">
        <v>46</v>
      </c>
      <c r="CE16" s="36" t="s">
        <v>67</v>
      </c>
      <c r="CF16" s="24" t="s">
        <v>30</v>
      </c>
      <c r="CG16" s="3"/>
      <c r="CH16" s="3"/>
      <c r="CI16" s="36" t="s">
        <v>68</v>
      </c>
      <c r="CJ16" s="35" t="s">
        <v>46</v>
      </c>
      <c r="CK16" s="18"/>
      <c r="CL16" s="18"/>
      <c r="CM16" s="18"/>
      <c r="CN16" s="3"/>
      <c r="CO16" s="3"/>
      <c r="CP16" s="18"/>
      <c r="CQ16" s="18"/>
      <c r="CR16" s="18"/>
      <c r="CS16" s="35" t="s">
        <v>69</v>
      </c>
      <c r="CT16" s="24" t="s">
        <v>30</v>
      </c>
      <c r="CU16" s="3"/>
      <c r="CV16" s="3"/>
      <c r="CW16" s="48" t="s">
        <v>69</v>
      </c>
      <c r="CX16" s="41" t="s">
        <v>70</v>
      </c>
      <c r="CY16" s="18"/>
      <c r="CZ16" s="41" t="s">
        <v>70</v>
      </c>
      <c r="DA16" s="24" t="s">
        <v>30</v>
      </c>
      <c r="DB16" s="3"/>
      <c r="DC16" s="3"/>
      <c r="DD16" s="41" t="s">
        <v>71</v>
      </c>
      <c r="DE16" s="18"/>
      <c r="DF16" s="41" t="s">
        <v>72</v>
      </c>
      <c r="DG16" s="41" t="s">
        <v>73</v>
      </c>
      <c r="DH16" s="24" t="s">
        <v>30</v>
      </c>
      <c r="DI16" s="3"/>
      <c r="DJ16" s="3"/>
      <c r="DK16" s="41" t="s">
        <v>73</v>
      </c>
      <c r="DL16" s="36" t="s">
        <v>74</v>
      </c>
      <c r="DM16" s="32" t="s">
        <v>26</v>
      </c>
      <c r="DN16" s="18"/>
      <c r="DO16" s="18"/>
      <c r="DP16" s="3"/>
      <c r="DQ16" s="3"/>
      <c r="DR16" s="21" t="s">
        <v>34</v>
      </c>
      <c r="DS16" s="31" t="s">
        <v>35</v>
      </c>
      <c r="DT16" s="31" t="s">
        <v>35</v>
      </c>
      <c r="DU16" s="31" t="s">
        <v>35</v>
      </c>
      <c r="DV16" s="24" t="s">
        <v>30</v>
      </c>
      <c r="DW16" s="3"/>
      <c r="DX16" s="3"/>
      <c r="DY16" s="18"/>
      <c r="DZ16" s="14"/>
      <c r="EA16" s="14"/>
      <c r="EB16" s="14"/>
      <c r="EC16" s="14"/>
    </row>
    <row r="17" spans="1:133" ht="12.75">
      <c r="A17" s="16">
        <f ca="1">IFERROR(__xludf.DUMMYFUNCTION("""COMPUTED_VALUE"""),0.5625)</f>
        <v>0.5625</v>
      </c>
      <c r="B17" s="17">
        <f ca="1">IFERROR(__xludf.DUMMYFUNCTION("""COMPUTED_VALUE"""),0.583333333333333)</f>
        <v>0.58333333333333304</v>
      </c>
      <c r="C17" s="18"/>
      <c r="D17" s="18"/>
      <c r="E17" s="18"/>
      <c r="F17" s="18"/>
      <c r="G17" s="18"/>
      <c r="H17" s="3"/>
      <c r="I17" s="3"/>
      <c r="J17" s="18"/>
      <c r="K17" s="18"/>
      <c r="L17" s="18"/>
      <c r="M17" s="18"/>
      <c r="N17" s="18"/>
      <c r="O17" s="3"/>
      <c r="P17" s="3"/>
      <c r="Q17" s="18"/>
      <c r="R17" s="18"/>
      <c r="S17" s="18"/>
      <c r="T17" s="18"/>
      <c r="U17" s="18"/>
      <c r="V17" s="3"/>
      <c r="W17" s="3"/>
      <c r="X17" s="18"/>
      <c r="Y17" s="18"/>
      <c r="Z17" s="18"/>
      <c r="AA17" s="18"/>
      <c r="AB17" s="18"/>
      <c r="AC17" s="3"/>
      <c r="AD17" s="18"/>
      <c r="AE17" s="18"/>
      <c r="AF17" s="18"/>
      <c r="AG17" s="18"/>
      <c r="AH17" s="18"/>
      <c r="AI17" s="18"/>
      <c r="AJ17" s="3"/>
      <c r="AK17" s="3"/>
      <c r="AL17" s="18"/>
      <c r="AM17" s="18"/>
      <c r="AN17" s="18"/>
      <c r="AO17" s="18"/>
      <c r="AP17" s="18"/>
      <c r="AQ17" s="3"/>
      <c r="AR17" s="3"/>
      <c r="AS17" s="18"/>
      <c r="AT17" s="18"/>
      <c r="AU17" s="18"/>
      <c r="AV17" s="18"/>
      <c r="AW17" s="18"/>
      <c r="AX17" s="3"/>
      <c r="AY17" s="3"/>
      <c r="AZ17" s="18"/>
      <c r="BA17" s="18"/>
      <c r="BB17" s="18"/>
      <c r="BC17" s="18"/>
      <c r="BD17" s="18"/>
      <c r="BE17" s="15"/>
      <c r="BF17" s="3"/>
      <c r="BG17" s="18"/>
      <c r="BH17" s="18"/>
      <c r="BI17" s="18"/>
      <c r="BJ17" s="18"/>
      <c r="BK17" s="18"/>
      <c r="BL17" s="3"/>
      <c r="BM17" s="3"/>
      <c r="BN17" s="18"/>
      <c r="BO17" s="18"/>
      <c r="BP17" s="18"/>
      <c r="BQ17" s="18"/>
      <c r="BR17" s="18"/>
      <c r="BS17" s="3"/>
      <c r="BT17" s="3"/>
      <c r="BU17" s="18"/>
      <c r="BV17" s="18"/>
      <c r="BW17" s="18"/>
      <c r="BX17" s="18"/>
      <c r="BY17" s="18"/>
      <c r="BZ17" s="3"/>
      <c r="CA17" s="3"/>
      <c r="CB17" s="18"/>
      <c r="CC17" s="18"/>
      <c r="CD17" s="18"/>
      <c r="CE17" s="18"/>
      <c r="CF17" s="18"/>
      <c r="CG17" s="3"/>
      <c r="CH17" s="3"/>
      <c r="CI17" s="18"/>
      <c r="CJ17" s="18"/>
      <c r="CK17" s="18"/>
      <c r="CL17" s="18"/>
      <c r="CM17" s="18"/>
      <c r="CN17" s="3"/>
      <c r="CO17" s="3"/>
      <c r="CP17" s="18"/>
      <c r="CQ17" s="18"/>
      <c r="CR17" s="18"/>
      <c r="CS17" s="18"/>
      <c r="CT17" s="18"/>
      <c r="CU17" s="3"/>
      <c r="CV17" s="3"/>
      <c r="CW17" s="18"/>
      <c r="CX17" s="18"/>
      <c r="CY17" s="18"/>
      <c r="CZ17" s="18"/>
      <c r="DA17" s="18"/>
      <c r="DB17" s="3"/>
      <c r="DC17" s="3"/>
      <c r="DD17" s="18"/>
      <c r="DE17" s="18"/>
      <c r="DF17" s="18"/>
      <c r="DG17" s="18"/>
      <c r="DH17" s="18"/>
      <c r="DI17" s="3"/>
      <c r="DJ17" s="3"/>
      <c r="DK17" s="18"/>
      <c r="DL17" s="18"/>
      <c r="DM17" s="18"/>
      <c r="DN17" s="18"/>
      <c r="DO17" s="18"/>
      <c r="DP17" s="3"/>
      <c r="DQ17" s="3"/>
      <c r="DR17" s="18"/>
      <c r="DS17" s="18"/>
      <c r="DT17" s="18"/>
      <c r="DU17" s="18"/>
      <c r="DV17" s="18"/>
      <c r="DW17" s="3"/>
      <c r="DX17" s="3"/>
      <c r="DY17" s="18"/>
      <c r="DZ17" s="14"/>
      <c r="EA17" s="14"/>
      <c r="EB17" s="14"/>
      <c r="EC17" s="14"/>
    </row>
    <row r="18" spans="1:133" ht="12.75">
      <c r="A18" s="16">
        <f ca="1">IFERROR(__xludf.DUMMYFUNCTION("""COMPUTED_VALUE"""),0.583333333333333)</f>
        <v>0.58333333333333304</v>
      </c>
      <c r="B18" s="17">
        <f ca="1">IFERROR(__xludf.DUMMYFUNCTION("""COMPUTED_VALUE"""),0.604166666666666)</f>
        <v>0.60416666666666596</v>
      </c>
      <c r="C18" s="18"/>
      <c r="D18" s="18"/>
      <c r="E18" s="18"/>
      <c r="F18" s="18"/>
      <c r="G18" s="20" t="str">
        <f ca="1">IFERROR(__xludf.DUMMYFUNCTION("""COMPUTED_VALUE"""),"Web Development Fundamental by Dicoding
(Self Study)")</f>
        <v>Web Development Fundamental by Dicoding
(Self Study)</v>
      </c>
      <c r="H18" s="3"/>
      <c r="I18" s="3"/>
      <c r="J18" s="18"/>
      <c r="K18" s="18"/>
      <c r="L18" s="18"/>
      <c r="M18" s="18"/>
      <c r="N18" s="35" t="str">
        <f ca="1">IFERROR(__xludf.DUMMYFUNCTION("""COMPUTED_VALUE"""),"IT Automation with Python")</f>
        <v>IT Automation with Python</v>
      </c>
      <c r="O18" s="3"/>
      <c r="P18" s="3"/>
      <c r="Q18" s="18"/>
      <c r="R18" s="18"/>
      <c r="S18" s="18"/>
      <c r="T18" s="18"/>
      <c r="U18" s="35" t="s">
        <v>40</v>
      </c>
      <c r="V18" s="3"/>
      <c r="W18" s="3"/>
      <c r="X18" s="18"/>
      <c r="Y18" s="18"/>
      <c r="Z18" s="18"/>
      <c r="AA18" s="18"/>
      <c r="AB18" s="35" t="s">
        <v>40</v>
      </c>
      <c r="AC18" s="3"/>
      <c r="AD18" s="18"/>
      <c r="AE18" s="18"/>
      <c r="AF18" s="18"/>
      <c r="AG18" s="18"/>
      <c r="AH18" s="18"/>
      <c r="AI18" s="35" t="s">
        <v>40</v>
      </c>
      <c r="AJ18" s="3"/>
      <c r="AK18" s="3"/>
      <c r="AL18" s="18"/>
      <c r="AM18" s="18"/>
      <c r="AN18" s="18"/>
      <c r="AO18" s="18"/>
      <c r="AP18" s="35" t="s">
        <v>41</v>
      </c>
      <c r="AQ18" s="3"/>
      <c r="AR18" s="3"/>
      <c r="AS18" s="18"/>
      <c r="AT18" s="18"/>
      <c r="AU18" s="18"/>
      <c r="AV18" s="18"/>
      <c r="AW18" s="18"/>
      <c r="AX18" s="3"/>
      <c r="AY18" s="3"/>
      <c r="AZ18" s="18"/>
      <c r="BA18" s="18"/>
      <c r="BB18" s="18"/>
      <c r="BC18" s="18"/>
      <c r="BD18" s="35" t="s">
        <v>42</v>
      </c>
      <c r="BE18" s="15"/>
      <c r="BF18" s="3"/>
      <c r="BG18" s="18"/>
      <c r="BH18" s="18"/>
      <c r="BI18" s="18"/>
      <c r="BJ18" s="18"/>
      <c r="BK18" s="35" t="s">
        <v>43</v>
      </c>
      <c r="BL18" s="3"/>
      <c r="BM18" s="3"/>
      <c r="BN18" s="18"/>
      <c r="BO18" s="18"/>
      <c r="BP18" s="18"/>
      <c r="BQ18" s="18"/>
      <c r="BR18" s="35" t="s">
        <v>45</v>
      </c>
      <c r="BS18" s="3"/>
      <c r="BT18" s="3"/>
      <c r="BU18" s="18"/>
      <c r="BV18" s="18"/>
      <c r="BW18" s="18"/>
      <c r="BX18" s="18"/>
      <c r="BY18" s="18"/>
      <c r="BZ18" s="3"/>
      <c r="CA18" s="3"/>
      <c r="CB18" s="18"/>
      <c r="CC18" s="18"/>
      <c r="CD18" s="18"/>
      <c r="CE18" s="18"/>
      <c r="CF18" s="18"/>
      <c r="CG18" s="3"/>
      <c r="CH18" s="3"/>
      <c r="CI18" s="18"/>
      <c r="CJ18" s="18"/>
      <c r="CK18" s="18"/>
      <c r="CL18" s="18"/>
      <c r="CM18" s="18"/>
      <c r="CN18" s="3"/>
      <c r="CO18" s="3"/>
      <c r="CP18" s="18"/>
      <c r="CQ18" s="18"/>
      <c r="CR18" s="18"/>
      <c r="CS18" s="18"/>
      <c r="CT18" s="35" t="s">
        <v>69</v>
      </c>
      <c r="CU18" s="3"/>
      <c r="CV18" s="3"/>
      <c r="CW18" s="18"/>
      <c r="CX18" s="18"/>
      <c r="CY18" s="18"/>
      <c r="CZ18" s="18"/>
      <c r="DA18" s="41" t="s">
        <v>75</v>
      </c>
      <c r="DB18" s="3"/>
      <c r="DC18" s="3"/>
      <c r="DD18" s="18"/>
      <c r="DE18" s="18"/>
      <c r="DF18" s="18"/>
      <c r="DG18" s="18"/>
      <c r="DH18" s="23" t="s">
        <v>76</v>
      </c>
      <c r="DI18" s="3"/>
      <c r="DJ18" s="3"/>
      <c r="DK18" s="18"/>
      <c r="DL18" s="18"/>
      <c r="DM18" s="18"/>
      <c r="DN18" s="18"/>
      <c r="DO18" s="18"/>
      <c r="DP18" s="3"/>
      <c r="DQ18" s="3"/>
      <c r="DR18" s="18"/>
      <c r="DS18" s="18"/>
      <c r="DT18" s="18"/>
      <c r="DU18" s="18"/>
      <c r="DV18" s="18"/>
      <c r="DW18" s="3"/>
      <c r="DX18" s="3"/>
      <c r="DY18" s="18"/>
      <c r="DZ18" s="14"/>
      <c r="EA18" s="14"/>
      <c r="EB18" s="14"/>
      <c r="EC18" s="24" t="s">
        <v>30</v>
      </c>
    </row>
    <row r="19" spans="1:133" ht="12.75">
      <c r="A19" s="16">
        <f ca="1">IFERROR(__xludf.DUMMYFUNCTION("""COMPUTED_VALUE"""),0.604166666666666)</f>
        <v>0.60416666666666596</v>
      </c>
      <c r="B19" s="17">
        <f ca="1">IFERROR(__xludf.DUMMYFUNCTION("""COMPUTED_VALUE"""),0.625)</f>
        <v>0.625</v>
      </c>
      <c r="C19" s="18"/>
      <c r="D19" s="18"/>
      <c r="E19" s="18"/>
      <c r="F19" s="18"/>
      <c r="G19" s="18"/>
      <c r="H19" s="3"/>
      <c r="I19" s="3"/>
      <c r="J19" s="18"/>
      <c r="K19" s="18"/>
      <c r="L19" s="18"/>
      <c r="M19" s="18"/>
      <c r="N19" s="18"/>
      <c r="O19" s="3"/>
      <c r="P19" s="3"/>
      <c r="Q19" s="18"/>
      <c r="R19" s="18"/>
      <c r="S19" s="18"/>
      <c r="T19" s="18"/>
      <c r="U19" s="18"/>
      <c r="V19" s="3"/>
      <c r="W19" s="3"/>
      <c r="X19" s="18"/>
      <c r="Y19" s="18"/>
      <c r="Z19" s="18"/>
      <c r="AA19" s="18"/>
      <c r="AB19" s="18"/>
      <c r="AC19" s="3"/>
      <c r="AD19" s="18"/>
      <c r="AE19" s="18"/>
      <c r="AF19" s="18"/>
      <c r="AG19" s="18"/>
      <c r="AH19" s="18"/>
      <c r="AI19" s="18"/>
      <c r="AJ19" s="3"/>
      <c r="AK19" s="3"/>
      <c r="AL19" s="18"/>
      <c r="AM19" s="18"/>
      <c r="AN19" s="18"/>
      <c r="AO19" s="18"/>
      <c r="AP19" s="18"/>
      <c r="AQ19" s="3"/>
      <c r="AR19" s="3"/>
      <c r="AS19" s="18"/>
      <c r="AT19" s="18"/>
      <c r="AU19" s="18"/>
      <c r="AV19" s="18"/>
      <c r="AW19" s="18"/>
      <c r="AX19" s="3"/>
      <c r="AY19" s="3"/>
      <c r="AZ19" s="18"/>
      <c r="BA19" s="18"/>
      <c r="BB19" s="18"/>
      <c r="BC19" s="18"/>
      <c r="BD19" s="18"/>
      <c r="BE19" s="15"/>
      <c r="BF19" s="3"/>
      <c r="BG19" s="18"/>
      <c r="BH19" s="18"/>
      <c r="BI19" s="18"/>
      <c r="BJ19" s="18"/>
      <c r="BK19" s="18"/>
      <c r="BL19" s="3"/>
      <c r="BM19" s="3"/>
      <c r="BN19" s="18"/>
      <c r="BO19" s="18"/>
      <c r="BP19" s="18"/>
      <c r="BQ19" s="18"/>
      <c r="BR19" s="18"/>
      <c r="BS19" s="3"/>
      <c r="BT19" s="3"/>
      <c r="BU19" s="18"/>
      <c r="BV19" s="18"/>
      <c r="BW19" s="18"/>
      <c r="BX19" s="18"/>
      <c r="BY19" s="18"/>
      <c r="BZ19" s="3"/>
      <c r="CA19" s="3"/>
      <c r="CB19" s="18"/>
      <c r="CC19" s="18"/>
      <c r="CD19" s="18"/>
      <c r="CE19" s="18"/>
      <c r="CF19" s="18"/>
      <c r="CG19" s="3"/>
      <c r="CH19" s="3"/>
      <c r="CI19" s="18"/>
      <c r="CJ19" s="18"/>
      <c r="CK19" s="18"/>
      <c r="CL19" s="18"/>
      <c r="CM19" s="18"/>
      <c r="CN19" s="3"/>
      <c r="CO19" s="3"/>
      <c r="CP19" s="18"/>
      <c r="CQ19" s="18"/>
      <c r="CR19" s="18"/>
      <c r="CS19" s="18"/>
      <c r="CT19" s="18"/>
      <c r="CU19" s="3"/>
      <c r="CV19" s="3"/>
      <c r="CW19" s="18"/>
      <c r="CX19" s="18"/>
      <c r="CY19" s="18"/>
      <c r="CZ19" s="18"/>
      <c r="DA19" s="18"/>
      <c r="DB19" s="3"/>
      <c r="DC19" s="3"/>
      <c r="DD19" s="18"/>
      <c r="DE19" s="18"/>
      <c r="DF19" s="18"/>
      <c r="DG19" s="18"/>
      <c r="DH19" s="18"/>
      <c r="DI19" s="3"/>
      <c r="DJ19" s="3"/>
      <c r="DK19" s="18"/>
      <c r="DL19" s="18"/>
      <c r="DM19" s="18"/>
      <c r="DN19" s="18"/>
      <c r="DO19" s="18"/>
      <c r="DP19" s="3"/>
      <c r="DQ19" s="3"/>
      <c r="DR19" s="18"/>
      <c r="DS19" s="18"/>
      <c r="DT19" s="18"/>
      <c r="DU19" s="18"/>
      <c r="DV19" s="18"/>
      <c r="DW19" s="3"/>
      <c r="DX19" s="3"/>
      <c r="DY19" s="18"/>
      <c r="DZ19" s="14"/>
      <c r="EA19" s="14"/>
      <c r="EB19" s="14"/>
      <c r="EC19" s="18"/>
    </row>
    <row r="20" spans="1:133" ht="12.75">
      <c r="A20" s="16">
        <f ca="1">IFERROR(__xludf.DUMMYFUNCTION("""COMPUTED_VALUE"""),0.625)</f>
        <v>0.625</v>
      </c>
      <c r="B20" s="17">
        <f ca="1">IFERROR(__xludf.DUMMYFUNCTION("""COMPUTED_VALUE"""),0.645833333333333)</f>
        <v>0.64583333333333304</v>
      </c>
      <c r="C20" s="39" t="str">
        <f ca="1">IFERROR(__xludf.DUMMYFUNCTION("""COMPUTED_VALUE"""),"Ice breaking")</f>
        <v>Ice breaking</v>
      </c>
      <c r="D20" s="18"/>
      <c r="E20" s="18"/>
      <c r="F20" s="19" t="str">
        <f ca="1">IFERROR(__xludf.DUMMYFUNCTION("""COMPUTED_VALUE"""),"Digital Branding (Self study / assignment)")</f>
        <v>Digital Branding (Self study / assignment)</v>
      </c>
      <c r="G20" s="18"/>
      <c r="H20" s="3"/>
      <c r="I20" s="3"/>
      <c r="J20" s="19" t="str">
        <f ca="1">IFERROR(__xludf.DUMMYFUNCTION("""COMPUTED_VALUE"""),"Time Management (Self study / assignment)")</f>
        <v>Time Management (Self study / assignment)</v>
      </c>
      <c r="K20" s="18"/>
      <c r="L20" s="18"/>
      <c r="M20" s="19" t="str">
        <f ca="1">IFERROR(__xludf.DUMMYFUNCTION("""COMPUTED_VALUE"""),"Professional Communications (Self study / assignment)")</f>
        <v>Professional Communications (Self study / assignment)</v>
      </c>
      <c r="N20" s="18"/>
      <c r="O20" s="3"/>
      <c r="P20" s="3"/>
      <c r="Q20" s="19" t="s">
        <v>37</v>
      </c>
      <c r="R20" s="18"/>
      <c r="S20" s="18"/>
      <c r="T20" s="19" t="s">
        <v>38</v>
      </c>
      <c r="U20" s="18"/>
      <c r="V20" s="3"/>
      <c r="W20" s="3"/>
      <c r="X20" s="21" t="s">
        <v>77</v>
      </c>
      <c r="Y20" s="21" t="s">
        <v>77</v>
      </c>
      <c r="Z20" s="35" t="s">
        <v>40</v>
      </c>
      <c r="AA20" s="18"/>
      <c r="AB20" s="18"/>
      <c r="AC20" s="3"/>
      <c r="AD20" s="18"/>
      <c r="AE20" s="18"/>
      <c r="AF20" s="18"/>
      <c r="AG20" s="18"/>
      <c r="AH20" s="18"/>
      <c r="AI20" s="18"/>
      <c r="AJ20" s="3"/>
      <c r="AK20" s="3"/>
      <c r="AL20" s="18"/>
      <c r="AM20" s="21" t="s">
        <v>31</v>
      </c>
      <c r="AN20" s="18"/>
      <c r="AO20" s="35" t="s">
        <v>41</v>
      </c>
      <c r="AP20" s="18"/>
      <c r="AQ20" s="3"/>
      <c r="AR20" s="3"/>
      <c r="AS20" s="35" t="s">
        <v>41</v>
      </c>
      <c r="AT20" s="19" t="s">
        <v>78</v>
      </c>
      <c r="AU20" s="18"/>
      <c r="AV20" s="19" t="s">
        <v>79</v>
      </c>
      <c r="AW20" s="18"/>
      <c r="AX20" s="3"/>
      <c r="AY20" s="3"/>
      <c r="AZ20" s="18"/>
      <c r="BA20" s="18"/>
      <c r="BB20" s="19" t="s">
        <v>80</v>
      </c>
      <c r="BC20" s="18"/>
      <c r="BD20" s="18"/>
      <c r="BE20" s="15"/>
      <c r="BF20" s="3"/>
      <c r="BG20" s="18"/>
      <c r="BH20" s="18"/>
      <c r="BI20" s="18"/>
      <c r="BJ20" s="18"/>
      <c r="BK20" s="18"/>
      <c r="BL20" s="3"/>
      <c r="BM20" s="3"/>
      <c r="BN20" s="35" t="s">
        <v>43</v>
      </c>
      <c r="BO20" s="18"/>
      <c r="BP20" s="18"/>
      <c r="BQ20" s="18"/>
      <c r="BR20" s="18"/>
      <c r="BS20" s="3"/>
      <c r="BT20" s="3"/>
      <c r="BU20" s="18"/>
      <c r="BV20" s="18"/>
      <c r="BW20" s="18"/>
      <c r="BX20" s="18"/>
      <c r="BY20" s="18"/>
      <c r="BZ20" s="3"/>
      <c r="CA20" s="3"/>
      <c r="CB20" s="18"/>
      <c r="CC20" s="35" t="s">
        <v>46</v>
      </c>
      <c r="CD20" s="18"/>
      <c r="CE20" s="18"/>
      <c r="CF20" s="18"/>
      <c r="CG20" s="3"/>
      <c r="CH20" s="3"/>
      <c r="CI20" s="35" t="s">
        <v>46</v>
      </c>
      <c r="CJ20" s="18"/>
      <c r="CK20" s="18"/>
      <c r="CL20" s="18"/>
      <c r="CM20" s="18"/>
      <c r="CN20" s="3"/>
      <c r="CO20" s="3"/>
      <c r="CP20" s="18"/>
      <c r="CQ20" s="18"/>
      <c r="CR20" s="18"/>
      <c r="CS20" s="18"/>
      <c r="CT20" s="18"/>
      <c r="CU20" s="3"/>
      <c r="CV20" s="3"/>
      <c r="CW20" s="18"/>
      <c r="CX20" s="18"/>
      <c r="CY20" s="18"/>
      <c r="CZ20" s="18"/>
      <c r="DA20" s="18"/>
      <c r="DB20" s="3"/>
      <c r="DC20" s="3"/>
      <c r="DD20" s="18"/>
      <c r="DE20" s="18"/>
      <c r="DF20" s="18"/>
      <c r="DG20" s="18"/>
      <c r="DH20" s="18"/>
      <c r="DI20" s="3"/>
      <c r="DJ20" s="3"/>
      <c r="DK20" s="18"/>
      <c r="DL20" s="41" t="s">
        <v>81</v>
      </c>
      <c r="DM20" s="18"/>
      <c r="DN20" s="18"/>
      <c r="DO20" s="18"/>
      <c r="DP20" s="3"/>
      <c r="DQ20" s="3"/>
      <c r="DR20" s="18"/>
      <c r="DS20" s="18"/>
      <c r="DT20" s="18"/>
      <c r="DU20" s="18"/>
      <c r="DV20" s="18"/>
      <c r="DW20" s="3"/>
      <c r="DX20" s="3"/>
      <c r="DY20" s="18"/>
      <c r="DZ20" s="14"/>
      <c r="EA20" s="14"/>
      <c r="EB20" s="14"/>
      <c r="EC20" s="18"/>
    </row>
    <row r="21" spans="1:133" ht="12.75">
      <c r="A21" s="16">
        <f ca="1">IFERROR(__xludf.DUMMYFUNCTION("""COMPUTED_VALUE"""),0.645833333333333)</f>
        <v>0.64583333333333304</v>
      </c>
      <c r="B21" s="17">
        <f ca="1">IFERROR(__xludf.DUMMYFUNCTION("""COMPUTED_VALUE"""),0.666666666666666)</f>
        <v>0.66666666666666596</v>
      </c>
      <c r="C21" s="18"/>
      <c r="D21" s="18"/>
      <c r="E21" s="18"/>
      <c r="F21" s="18"/>
      <c r="G21" s="18"/>
      <c r="H21" s="3"/>
      <c r="I21" s="3"/>
      <c r="J21" s="18"/>
      <c r="K21" s="18"/>
      <c r="L21" s="18"/>
      <c r="M21" s="18"/>
      <c r="N21" s="18"/>
      <c r="O21" s="3"/>
      <c r="P21" s="3"/>
      <c r="Q21" s="18"/>
      <c r="R21" s="18"/>
      <c r="S21" s="18"/>
      <c r="T21" s="18"/>
      <c r="U21" s="18"/>
      <c r="V21" s="3"/>
      <c r="W21" s="3"/>
      <c r="X21" s="18"/>
      <c r="Y21" s="18"/>
      <c r="Z21" s="18"/>
      <c r="AA21" s="18"/>
      <c r="AB21" s="18"/>
      <c r="AC21" s="3"/>
      <c r="AD21" s="18"/>
      <c r="AE21" s="18"/>
      <c r="AF21" s="18"/>
      <c r="AG21" s="18"/>
      <c r="AH21" s="18"/>
      <c r="AI21" s="18"/>
      <c r="AJ21" s="3"/>
      <c r="AK21" s="3"/>
      <c r="AL21" s="18"/>
      <c r="AM21" s="18"/>
      <c r="AN21" s="18"/>
      <c r="AO21" s="18"/>
      <c r="AP21" s="18"/>
      <c r="AQ21" s="3"/>
      <c r="AR21" s="3"/>
      <c r="AS21" s="18"/>
      <c r="AT21" s="18"/>
      <c r="AU21" s="18"/>
      <c r="AV21" s="18"/>
      <c r="AW21" s="18"/>
      <c r="AX21" s="3"/>
      <c r="AY21" s="3"/>
      <c r="AZ21" s="18"/>
      <c r="BA21" s="18"/>
      <c r="BB21" s="18"/>
      <c r="BC21" s="18"/>
      <c r="BD21" s="18"/>
      <c r="BE21" s="15"/>
      <c r="BF21" s="3"/>
      <c r="BG21" s="18"/>
      <c r="BH21" s="18"/>
      <c r="BI21" s="18"/>
      <c r="BJ21" s="18"/>
      <c r="BK21" s="18"/>
      <c r="BL21" s="3"/>
      <c r="BM21" s="3"/>
      <c r="BN21" s="18"/>
      <c r="BO21" s="18"/>
      <c r="BP21" s="18"/>
      <c r="BQ21" s="18"/>
      <c r="BR21" s="18"/>
      <c r="BS21" s="3"/>
      <c r="BT21" s="3"/>
      <c r="BU21" s="18"/>
      <c r="BV21" s="18"/>
      <c r="BW21" s="18"/>
      <c r="BX21" s="18"/>
      <c r="BY21" s="18"/>
      <c r="BZ21" s="3"/>
      <c r="CA21" s="3"/>
      <c r="CB21" s="18"/>
      <c r="CC21" s="18"/>
      <c r="CD21" s="18"/>
      <c r="CE21" s="18"/>
      <c r="CF21" s="18"/>
      <c r="CG21" s="3"/>
      <c r="CH21" s="3"/>
      <c r="CI21" s="18"/>
      <c r="CJ21" s="18"/>
      <c r="CK21" s="18"/>
      <c r="CL21" s="18"/>
      <c r="CM21" s="18"/>
      <c r="CN21" s="3"/>
      <c r="CO21" s="3"/>
      <c r="CP21" s="18"/>
      <c r="CQ21" s="18"/>
      <c r="CR21" s="18"/>
      <c r="CS21" s="18"/>
      <c r="CT21" s="18"/>
      <c r="CU21" s="3"/>
      <c r="CV21" s="3"/>
      <c r="CW21" s="18"/>
      <c r="CX21" s="18"/>
      <c r="CY21" s="18"/>
      <c r="CZ21" s="18"/>
      <c r="DA21" s="18"/>
      <c r="DB21" s="3"/>
      <c r="DC21" s="3"/>
      <c r="DD21" s="18"/>
      <c r="DE21" s="18"/>
      <c r="DF21" s="18"/>
      <c r="DG21" s="18"/>
      <c r="DH21" s="18"/>
      <c r="DI21" s="3"/>
      <c r="DJ21" s="3"/>
      <c r="DK21" s="18"/>
      <c r="DL21" s="18"/>
      <c r="DM21" s="18"/>
      <c r="DN21" s="18"/>
      <c r="DO21" s="18"/>
      <c r="DP21" s="3"/>
      <c r="DQ21" s="3"/>
      <c r="DR21" s="18"/>
      <c r="DS21" s="18"/>
      <c r="DT21" s="18"/>
      <c r="DU21" s="18"/>
      <c r="DV21" s="31" t="s">
        <v>35</v>
      </c>
      <c r="DW21" s="3"/>
      <c r="DX21" s="3"/>
      <c r="DY21" s="18"/>
      <c r="DZ21" s="14"/>
      <c r="EA21" s="14"/>
      <c r="EB21" s="14"/>
      <c r="EC21" s="18"/>
    </row>
    <row r="22" spans="1:133" ht="12.75">
      <c r="A22" s="16">
        <f ca="1">IFERROR(__xludf.DUMMYFUNCTION("""COMPUTED_VALUE"""),0.666666666666666)</f>
        <v>0.66666666666666596</v>
      </c>
      <c r="B22" s="17">
        <f ca="1">IFERROR(__xludf.DUMMYFUNCTION("""COMPUTED_VALUE"""),0.6875)</f>
        <v>0.6875</v>
      </c>
      <c r="C22" s="21" t="str">
        <f ca="1">IFERROR(__xludf.DUMMYFUNCTION("""COMPUTED_VALUE"""),"AMLI: Life Path (Instructor-led)")</f>
        <v>AMLI: Life Path (Instructor-led)</v>
      </c>
      <c r="D22" s="18"/>
      <c r="E22" s="18"/>
      <c r="F22" s="18"/>
      <c r="G22" s="18"/>
      <c r="H22" s="3"/>
      <c r="I22" s="3"/>
      <c r="J22" s="18"/>
      <c r="K22" s="18"/>
      <c r="L22" s="18"/>
      <c r="M22" s="18"/>
      <c r="N22" s="18"/>
      <c r="O22" s="3"/>
      <c r="P22" s="3"/>
      <c r="Q22" s="18"/>
      <c r="R22" s="18"/>
      <c r="S22" s="18"/>
      <c r="T22" s="18"/>
      <c r="U22" s="18"/>
      <c r="V22" s="3"/>
      <c r="W22" s="3"/>
      <c r="X22" s="18"/>
      <c r="Y22" s="18"/>
      <c r="Z22" s="18"/>
      <c r="AA22" s="18"/>
      <c r="AB22" s="18"/>
      <c r="AC22" s="3"/>
      <c r="AD22" s="18"/>
      <c r="AE22" s="18"/>
      <c r="AF22" s="18"/>
      <c r="AG22" s="18"/>
      <c r="AH22" s="18"/>
      <c r="AI22" s="18"/>
      <c r="AJ22" s="3"/>
      <c r="AK22" s="3"/>
      <c r="AL22" s="18"/>
      <c r="AM22" s="18"/>
      <c r="AN22" s="35" t="s">
        <v>41</v>
      </c>
      <c r="AO22" s="18"/>
      <c r="AP22" s="18"/>
      <c r="AQ22" s="3"/>
      <c r="AR22" s="3"/>
      <c r="AS22" s="18"/>
      <c r="AT22" s="18"/>
      <c r="AU22" s="21" t="s">
        <v>36</v>
      </c>
      <c r="AV22" s="18"/>
      <c r="AW22" s="18"/>
      <c r="AX22" s="3"/>
      <c r="AY22" s="3"/>
      <c r="AZ22" s="18"/>
      <c r="BA22" s="18"/>
      <c r="BB22" s="18"/>
      <c r="BC22" s="18"/>
      <c r="BD22" s="18"/>
      <c r="BE22" s="15"/>
      <c r="BF22" s="3"/>
      <c r="BG22" s="18"/>
      <c r="BH22" s="18"/>
      <c r="BI22" s="18"/>
      <c r="BJ22" s="18"/>
      <c r="BK22" s="18"/>
      <c r="BL22" s="3"/>
      <c r="BM22" s="3"/>
      <c r="BN22" s="18"/>
      <c r="BO22" s="18"/>
      <c r="BP22" s="31" t="s">
        <v>35</v>
      </c>
      <c r="BQ22" s="18"/>
      <c r="BR22" s="31" t="s">
        <v>35</v>
      </c>
      <c r="BS22" s="3"/>
      <c r="BT22" s="3"/>
      <c r="BU22" s="18"/>
      <c r="BV22" s="18"/>
      <c r="BW22" s="18"/>
      <c r="BX22" s="31" t="s">
        <v>35</v>
      </c>
      <c r="BY22" s="18"/>
      <c r="BZ22" s="3"/>
      <c r="CA22" s="3"/>
      <c r="CB22" s="18"/>
      <c r="CC22" s="18"/>
      <c r="CD22" s="18"/>
      <c r="CE22" s="18"/>
      <c r="CF22" s="18"/>
      <c r="CG22" s="3"/>
      <c r="CH22" s="3"/>
      <c r="CI22" s="18"/>
      <c r="CJ22" s="18"/>
      <c r="CK22" s="18"/>
      <c r="CL22" s="18"/>
      <c r="CM22" s="18"/>
      <c r="CN22" s="3"/>
      <c r="CO22" s="3"/>
      <c r="CP22" s="18"/>
      <c r="CQ22" s="18"/>
      <c r="CR22" s="18"/>
      <c r="CS22" s="18"/>
      <c r="CT22" s="18"/>
      <c r="CU22" s="3"/>
      <c r="CV22" s="3"/>
      <c r="CW22" s="18"/>
      <c r="CX22" s="18"/>
      <c r="CY22" s="18"/>
      <c r="CZ22" s="18"/>
      <c r="DA22" s="18"/>
      <c r="DB22" s="3"/>
      <c r="DC22" s="3"/>
      <c r="DD22" s="18"/>
      <c r="DE22" s="18"/>
      <c r="DF22" s="18"/>
      <c r="DG22" s="36" t="s">
        <v>82</v>
      </c>
      <c r="DH22" s="48" t="s">
        <v>83</v>
      </c>
      <c r="DI22" s="3"/>
      <c r="DJ22" s="3"/>
      <c r="DK22" s="41" t="s">
        <v>81</v>
      </c>
      <c r="DL22" s="18"/>
      <c r="DM22" s="18"/>
      <c r="DN22" s="18"/>
      <c r="DO22" s="18"/>
      <c r="DP22" s="3"/>
      <c r="DQ22" s="3"/>
      <c r="DR22" s="18"/>
      <c r="DS22" s="18"/>
      <c r="DT22" s="18"/>
      <c r="DU22" s="18"/>
      <c r="DV22" s="18"/>
      <c r="DW22" s="3"/>
      <c r="DX22" s="3"/>
      <c r="DY22" s="31" t="s">
        <v>35</v>
      </c>
      <c r="DZ22" s="14"/>
      <c r="EA22" s="14"/>
      <c r="EB22" s="14"/>
      <c r="EC22" s="18"/>
    </row>
    <row r="23" spans="1:133" ht="12.75">
      <c r="A23" s="16">
        <f ca="1">IFERROR(__xludf.DUMMYFUNCTION("""COMPUTED_VALUE"""),0.6875)</f>
        <v>0.6875</v>
      </c>
      <c r="B23" s="17">
        <f ca="1">IFERROR(__xludf.DUMMYFUNCTION("""COMPUTED_VALUE"""),0.708333333333333)</f>
        <v>0.70833333333333304</v>
      </c>
      <c r="C23" s="18"/>
      <c r="D23" s="18"/>
      <c r="E23" s="18"/>
      <c r="F23" s="18"/>
      <c r="G23" s="18"/>
      <c r="H23" s="3"/>
      <c r="I23" s="3"/>
      <c r="J23" s="18"/>
      <c r="K23" s="18"/>
      <c r="L23" s="18"/>
      <c r="M23" s="18"/>
      <c r="N23" s="18"/>
      <c r="O23" s="3"/>
      <c r="P23" s="3"/>
      <c r="Q23" s="18"/>
      <c r="R23" s="18"/>
      <c r="S23" s="18"/>
      <c r="T23" s="18"/>
      <c r="U23" s="18"/>
      <c r="V23" s="3"/>
      <c r="W23" s="3"/>
      <c r="X23" s="18"/>
      <c r="Y23" s="18"/>
      <c r="Z23" s="18"/>
      <c r="AA23" s="18"/>
      <c r="AB23" s="18"/>
      <c r="AC23" s="3"/>
      <c r="AD23" s="18"/>
      <c r="AE23" s="18"/>
      <c r="AF23" s="18"/>
      <c r="AG23" s="18"/>
      <c r="AH23" s="18"/>
      <c r="AI23" s="18"/>
      <c r="AJ23" s="3"/>
      <c r="AK23" s="3"/>
      <c r="AL23" s="18"/>
      <c r="AM23" s="18"/>
      <c r="AN23" s="18"/>
      <c r="AO23" s="18"/>
      <c r="AP23" s="18"/>
      <c r="AQ23" s="3"/>
      <c r="AR23" s="3"/>
      <c r="AS23" s="18"/>
      <c r="AT23" s="18"/>
      <c r="AU23" s="18"/>
      <c r="AV23" s="18"/>
      <c r="AW23" s="18"/>
      <c r="AX23" s="3"/>
      <c r="AY23" s="3"/>
      <c r="AZ23" s="18"/>
      <c r="BA23" s="18"/>
      <c r="BB23" s="18"/>
      <c r="BC23" s="18"/>
      <c r="BD23" s="18"/>
      <c r="BE23" s="15"/>
      <c r="BF23" s="3"/>
      <c r="BG23" s="18"/>
      <c r="BH23" s="18"/>
      <c r="BI23" s="18"/>
      <c r="BJ23" s="18"/>
      <c r="BK23" s="18"/>
      <c r="BL23" s="3"/>
      <c r="BM23" s="3"/>
      <c r="BN23" s="18"/>
      <c r="BO23" s="18"/>
      <c r="BP23" s="18"/>
      <c r="BQ23" s="18"/>
      <c r="BR23" s="18"/>
      <c r="BS23" s="3"/>
      <c r="BT23" s="3"/>
      <c r="BU23" s="18"/>
      <c r="BV23" s="18"/>
      <c r="BW23" s="18"/>
      <c r="BX23" s="18"/>
      <c r="BY23" s="18"/>
      <c r="BZ23" s="3"/>
      <c r="CA23" s="3"/>
      <c r="CB23" s="18"/>
      <c r="CC23" s="18"/>
      <c r="CD23" s="18"/>
      <c r="CE23" s="18"/>
      <c r="CF23" s="18"/>
      <c r="CG23" s="3"/>
      <c r="CH23" s="3"/>
      <c r="CI23" s="18"/>
      <c r="CJ23" s="18"/>
      <c r="CK23" s="18"/>
      <c r="CL23" s="18"/>
      <c r="CM23" s="18"/>
      <c r="CN23" s="3"/>
      <c r="CO23" s="3"/>
      <c r="CP23" s="18"/>
      <c r="CQ23" s="18"/>
      <c r="CR23" s="18"/>
      <c r="CS23" s="18"/>
      <c r="CT23" s="18"/>
      <c r="CU23" s="3"/>
      <c r="CV23" s="3"/>
      <c r="CW23" s="18"/>
      <c r="CX23" s="18"/>
      <c r="CY23" s="18"/>
      <c r="CZ23" s="18"/>
      <c r="DA23" s="18"/>
      <c r="DB23" s="3"/>
      <c r="DC23" s="3"/>
      <c r="DD23" s="18"/>
      <c r="DE23" s="18"/>
      <c r="DF23" s="18"/>
      <c r="DG23" s="18"/>
      <c r="DH23" s="18"/>
      <c r="DI23" s="3"/>
      <c r="DJ23" s="3"/>
      <c r="DK23" s="18"/>
      <c r="DL23" s="18"/>
      <c r="DM23" s="18"/>
      <c r="DN23" s="18"/>
      <c r="DO23" s="18"/>
      <c r="DP23" s="3"/>
      <c r="DQ23" s="3"/>
      <c r="DR23" s="18"/>
      <c r="DS23" s="18"/>
      <c r="DT23" s="18"/>
      <c r="DU23" s="18"/>
      <c r="DV23" s="18"/>
      <c r="DW23" s="3"/>
      <c r="DX23" s="3"/>
      <c r="DY23" s="18"/>
      <c r="DZ23" s="14"/>
      <c r="EA23" s="14"/>
      <c r="EB23" s="14"/>
      <c r="EC23" s="14"/>
    </row>
    <row r="24" spans="1:133" ht="12.75">
      <c r="A24" s="16">
        <f ca="1">IFERROR(__xludf.DUMMYFUNCTION("""COMPUTED_VALUE"""),0.708333333333333)</f>
        <v>0.70833333333333304</v>
      </c>
      <c r="B24" s="17">
        <f ca="1">IFERROR(__xludf.DUMMYFUNCTION("""COMPUTED_VALUE"""),0.729166666666666)</f>
        <v>0.72916666666666596</v>
      </c>
      <c r="C24" s="18"/>
      <c r="D24" s="18"/>
      <c r="E24" s="19" t="str">
        <f ca="1">IFERROR(__xludf.DUMMYFUNCTION("""COMPUTED_VALUE"""),"Digital Branding
(Prep/Self Study)")</f>
        <v>Digital Branding
(Prep/Self Study)</v>
      </c>
      <c r="F24" s="31" t="str">
        <f ca="1">IFERROR(__xludf.DUMMYFUNCTION("""COMPUTED_VALUE"""),"Self Reflection")</f>
        <v>Self Reflection</v>
      </c>
      <c r="G24" s="19" t="str">
        <f ca="1">IFERROR(__xludf.DUMMYFUNCTION("""COMPUTED_VALUE"""),"Time Management
(Prep/Self study)")</f>
        <v>Time Management
(Prep/Self study)</v>
      </c>
      <c r="H24" s="3"/>
      <c r="I24" s="3"/>
      <c r="J24" s="20" t="str">
        <f ca="1">IFERROR(__xludf.DUMMYFUNCTION("""COMPUTED_VALUE"""),"Web Development Fundamental by Dicoding
(Self Study)")</f>
        <v>Web Development Fundamental by Dicoding
(Self Study)</v>
      </c>
      <c r="K24" s="18"/>
      <c r="L24" s="19" t="str">
        <f ca="1">IFERROR(__xludf.DUMMYFUNCTION("""COMPUTED_VALUE"""),"Professional Communications 
(Prep/Self study)")</f>
        <v>Professional Communications 
(Prep/Self study)</v>
      </c>
      <c r="M24" s="31" t="str">
        <f ca="1">IFERROR(__xludf.DUMMYFUNCTION("""COMPUTED_VALUE"""),"Self Reflection")</f>
        <v>Self Reflection</v>
      </c>
      <c r="N24" s="18"/>
      <c r="O24" s="3"/>
      <c r="P24" s="3"/>
      <c r="Q24" s="35" t="s">
        <v>40</v>
      </c>
      <c r="R24" s="18"/>
      <c r="S24" s="19" t="s">
        <v>39</v>
      </c>
      <c r="T24" s="31" t="s">
        <v>35</v>
      </c>
      <c r="U24" s="18"/>
      <c r="V24" s="3"/>
      <c r="W24" s="3"/>
      <c r="X24" s="31" t="s">
        <v>35</v>
      </c>
      <c r="Y24" s="18"/>
      <c r="Z24" s="18"/>
      <c r="AA24" s="18"/>
      <c r="AB24" s="18"/>
      <c r="AC24" s="3"/>
      <c r="AD24" s="18"/>
      <c r="AE24" s="18"/>
      <c r="AF24" s="18"/>
      <c r="AG24" s="18"/>
      <c r="AH24" s="18"/>
      <c r="AI24" s="18"/>
      <c r="AJ24" s="3"/>
      <c r="AK24" s="3"/>
      <c r="AL24" s="18"/>
      <c r="AM24" s="19" t="s">
        <v>84</v>
      </c>
      <c r="AN24" s="18"/>
      <c r="AO24" s="18"/>
      <c r="AP24" s="18"/>
      <c r="AQ24" s="3"/>
      <c r="AR24" s="3"/>
      <c r="AS24" s="18"/>
      <c r="AT24" s="19" t="s">
        <v>85</v>
      </c>
      <c r="AU24" s="18"/>
      <c r="AV24" s="31" t="s">
        <v>35</v>
      </c>
      <c r="AW24" s="18"/>
      <c r="AX24" s="3"/>
      <c r="AY24" s="3"/>
      <c r="AZ24" s="18"/>
      <c r="BA24" s="46" t="s">
        <v>86</v>
      </c>
      <c r="BB24" s="31" t="s">
        <v>35</v>
      </c>
      <c r="BC24" s="18"/>
      <c r="BD24" s="18"/>
      <c r="BE24" s="15"/>
      <c r="BF24" s="3"/>
      <c r="BG24" s="18"/>
      <c r="BH24" s="18"/>
      <c r="BI24" s="18"/>
      <c r="BJ24" s="18"/>
      <c r="BK24" s="18"/>
      <c r="BL24" s="3"/>
      <c r="BM24" s="3"/>
      <c r="BN24" s="18"/>
      <c r="BO24" s="18"/>
      <c r="BP24" s="18"/>
      <c r="BQ24" s="18"/>
      <c r="BR24" s="18"/>
      <c r="BS24" s="3"/>
      <c r="BT24" s="3"/>
      <c r="BU24" s="18"/>
      <c r="BV24" s="18"/>
      <c r="BW24" s="18"/>
      <c r="BX24" s="18"/>
      <c r="BY24" s="18"/>
      <c r="BZ24" s="3"/>
      <c r="CA24" s="3"/>
      <c r="CB24" s="31" t="s">
        <v>35</v>
      </c>
      <c r="CC24" s="18"/>
      <c r="CD24" s="18"/>
      <c r="CE24" s="18"/>
      <c r="CF24" s="18"/>
      <c r="CG24" s="3"/>
      <c r="CH24" s="3"/>
      <c r="CI24" s="18"/>
      <c r="CJ24" s="18"/>
      <c r="CK24" s="18"/>
      <c r="CL24" s="18"/>
      <c r="CM24" s="18"/>
      <c r="CN24" s="3"/>
      <c r="CO24" s="3"/>
      <c r="CP24" s="18"/>
      <c r="CQ24" s="18"/>
      <c r="CR24" s="18"/>
      <c r="CS24" s="18"/>
      <c r="CT24" s="18"/>
      <c r="CU24" s="3"/>
      <c r="CV24" s="3"/>
      <c r="CW24" s="31" t="s">
        <v>35</v>
      </c>
      <c r="CX24" s="18"/>
      <c r="CY24" s="18"/>
      <c r="CZ24" s="18"/>
      <c r="DA24" s="18"/>
      <c r="DB24" s="3"/>
      <c r="DC24" s="3"/>
      <c r="DD24" s="18"/>
      <c r="DE24" s="18"/>
      <c r="DF24" s="18"/>
      <c r="DG24" s="18"/>
      <c r="DH24" s="18"/>
      <c r="DI24" s="3"/>
      <c r="DJ24" s="3"/>
      <c r="DK24" s="18"/>
      <c r="DL24" s="18"/>
      <c r="DM24" s="18"/>
      <c r="DN24" s="18"/>
      <c r="DO24" s="18"/>
      <c r="DP24" s="3"/>
      <c r="DQ24" s="3"/>
      <c r="DR24" s="18"/>
      <c r="DS24" s="18"/>
      <c r="DT24" s="18"/>
      <c r="DU24" s="18"/>
      <c r="DV24" s="18"/>
      <c r="DW24" s="3"/>
      <c r="DX24" s="3"/>
      <c r="DY24" s="18"/>
      <c r="DZ24" s="14"/>
      <c r="EA24" s="14"/>
      <c r="EB24" s="14"/>
      <c r="EC24" s="14"/>
    </row>
    <row r="25" spans="1:133" ht="12.75">
      <c r="A25" s="16">
        <f ca="1">IFERROR(__xludf.DUMMYFUNCTION("""COMPUTED_VALUE"""),0.729166666666666)</f>
        <v>0.72916666666666596</v>
      </c>
      <c r="B25" s="17">
        <f ca="1">IFERROR(__xludf.DUMMYFUNCTION("""COMPUTED_VALUE"""),0.75)</f>
        <v>0.75</v>
      </c>
      <c r="C25" s="18"/>
      <c r="D25" s="18"/>
      <c r="E25" s="18"/>
      <c r="F25" s="18"/>
      <c r="G25" s="18"/>
      <c r="H25" s="3"/>
      <c r="I25" s="3"/>
      <c r="J25" s="18"/>
      <c r="K25" s="18"/>
      <c r="L25" s="18"/>
      <c r="M25" s="18"/>
      <c r="N25" s="18"/>
      <c r="O25" s="3"/>
      <c r="P25" s="3"/>
      <c r="Q25" s="18"/>
      <c r="R25" s="18"/>
      <c r="S25" s="18"/>
      <c r="T25" s="18"/>
      <c r="U25" s="18"/>
      <c r="V25" s="3"/>
      <c r="W25" s="3"/>
      <c r="X25" s="18"/>
      <c r="Y25" s="18"/>
      <c r="Z25" s="18"/>
      <c r="AA25" s="18"/>
      <c r="AB25" s="18"/>
      <c r="AC25" s="3"/>
      <c r="AD25" s="18"/>
      <c r="AE25" s="18"/>
      <c r="AF25" s="18"/>
      <c r="AG25" s="18"/>
      <c r="AH25" s="18"/>
      <c r="AI25" s="18"/>
      <c r="AJ25" s="3"/>
      <c r="AK25" s="3"/>
      <c r="AL25" s="18"/>
      <c r="AM25" s="18"/>
      <c r="AN25" s="18"/>
      <c r="AO25" s="18"/>
      <c r="AP25" s="18"/>
      <c r="AQ25" s="3"/>
      <c r="AR25" s="3"/>
      <c r="AS25" s="18"/>
      <c r="AT25" s="18"/>
      <c r="AU25" s="18"/>
      <c r="AV25" s="18"/>
      <c r="AW25" s="18"/>
      <c r="AX25" s="3"/>
      <c r="AY25" s="3"/>
      <c r="AZ25" s="18"/>
      <c r="BA25" s="18"/>
      <c r="BB25" s="18"/>
      <c r="BC25" s="18"/>
      <c r="BD25" s="18"/>
      <c r="BE25" s="15"/>
      <c r="BF25" s="3"/>
      <c r="BG25" s="18"/>
      <c r="BH25" s="18"/>
      <c r="BI25" s="18"/>
      <c r="BJ25" s="18"/>
      <c r="BK25" s="18"/>
      <c r="BL25" s="3"/>
      <c r="BM25" s="3"/>
      <c r="BN25" s="18"/>
      <c r="BO25" s="18"/>
      <c r="BP25" s="18"/>
      <c r="BQ25" s="18"/>
      <c r="BR25" s="18"/>
      <c r="BS25" s="3"/>
      <c r="BT25" s="3"/>
      <c r="BU25" s="18"/>
      <c r="BV25" s="18"/>
      <c r="BW25" s="18"/>
      <c r="BX25" s="18"/>
      <c r="BY25" s="18"/>
      <c r="BZ25" s="3"/>
      <c r="CA25" s="3"/>
      <c r="CB25" s="18"/>
      <c r="CC25" s="18"/>
      <c r="CD25" s="18"/>
      <c r="CE25" s="18"/>
      <c r="CF25" s="18"/>
      <c r="CG25" s="3"/>
      <c r="CH25" s="3"/>
      <c r="CI25" s="18"/>
      <c r="CJ25" s="18"/>
      <c r="CK25" s="18"/>
      <c r="CL25" s="18"/>
      <c r="CM25" s="18"/>
      <c r="CN25" s="3"/>
      <c r="CO25" s="3"/>
      <c r="CP25" s="18"/>
      <c r="CQ25" s="18"/>
      <c r="CR25" s="18"/>
      <c r="CS25" s="18"/>
      <c r="CT25" s="18"/>
      <c r="CU25" s="3"/>
      <c r="CV25" s="3"/>
      <c r="CW25" s="18"/>
      <c r="CX25" s="18"/>
      <c r="CY25" s="18"/>
      <c r="CZ25" s="18"/>
      <c r="DA25" s="18"/>
      <c r="DB25" s="3"/>
      <c r="DC25" s="3"/>
      <c r="DD25" s="18"/>
      <c r="DE25" s="18"/>
      <c r="DF25" s="18"/>
      <c r="DG25" s="18"/>
      <c r="DH25" s="18"/>
      <c r="DI25" s="3"/>
      <c r="DJ25" s="3"/>
      <c r="DK25" s="18"/>
      <c r="DL25" s="18"/>
      <c r="DM25" s="18"/>
      <c r="DN25" s="18"/>
      <c r="DO25" s="18"/>
      <c r="DP25" s="3"/>
      <c r="DQ25" s="3"/>
      <c r="DR25" s="18"/>
      <c r="DS25" s="18"/>
      <c r="DT25" s="18"/>
      <c r="DU25" s="18"/>
      <c r="DV25" s="18"/>
      <c r="DW25" s="3"/>
      <c r="DX25" s="3"/>
      <c r="DY25" s="18"/>
      <c r="DZ25" s="14"/>
      <c r="EA25" s="14"/>
      <c r="EB25" s="14"/>
      <c r="EC25" s="14"/>
    </row>
    <row r="26" spans="1:133" ht="12.75">
      <c r="A26" s="16">
        <f ca="1">IFERROR(__xludf.DUMMYFUNCTION("""COMPUTED_VALUE"""),0.75)</f>
        <v>0.75</v>
      </c>
      <c r="B26" s="17">
        <f ca="1">IFERROR(__xludf.DUMMYFUNCTION("""COMPUTED_VALUE"""),0.770833333333333)</f>
        <v>0.77083333333333304</v>
      </c>
      <c r="C26" s="19" t="str">
        <f ca="1">IFERROR(__xludf.DUMMYFUNCTION("""COMPUTED_VALUE"""),"AMLI: Life Path (Self Study)")</f>
        <v>AMLI: Life Path (Self Study)</v>
      </c>
      <c r="D26" s="31" t="str">
        <f ca="1">IFERROR(__xludf.DUMMYFUNCTION("""COMPUTED_VALUE"""),"Self Reflection")</f>
        <v>Self Reflection</v>
      </c>
      <c r="E26" s="31" t="str">
        <f ca="1">IFERROR(__xludf.DUMMYFUNCTION("""COMPUTED_VALUE"""),"Self Reflection")</f>
        <v>Self Reflection</v>
      </c>
      <c r="F26" s="18"/>
      <c r="G26" s="31" t="str">
        <f ca="1">IFERROR(__xludf.DUMMYFUNCTION("""COMPUTED_VALUE"""),"Self Reflection")</f>
        <v>Self Reflection</v>
      </c>
      <c r="H26" s="3"/>
      <c r="I26" s="3"/>
      <c r="J26" s="18"/>
      <c r="K26" s="18"/>
      <c r="L26" s="31" t="str">
        <f ca="1">IFERROR(__xludf.DUMMYFUNCTION("""COMPUTED_VALUE"""),"Self Reflection")</f>
        <v>Self Reflection</v>
      </c>
      <c r="M26" s="18"/>
      <c r="N26" s="31" t="str">
        <f ca="1">IFERROR(__xludf.DUMMYFUNCTION("""COMPUTED_VALUE"""),"Self Reflection")</f>
        <v>Self Reflection</v>
      </c>
      <c r="O26" s="3"/>
      <c r="P26" s="3"/>
      <c r="Q26" s="18"/>
      <c r="R26" s="31" t="s">
        <v>35</v>
      </c>
      <c r="S26" s="31" t="s">
        <v>35</v>
      </c>
      <c r="T26" s="18"/>
      <c r="U26" s="31" t="s">
        <v>35</v>
      </c>
      <c r="V26" s="3"/>
      <c r="W26" s="3"/>
      <c r="X26" s="18"/>
      <c r="Y26" s="31" t="s">
        <v>35</v>
      </c>
      <c r="Z26" s="31" t="s">
        <v>35</v>
      </c>
      <c r="AA26" s="18"/>
      <c r="AB26" s="31" t="s">
        <v>35</v>
      </c>
      <c r="AC26" s="3"/>
      <c r="AD26" s="18"/>
      <c r="AE26" s="31" t="s">
        <v>35</v>
      </c>
      <c r="AF26" s="31" t="s">
        <v>35</v>
      </c>
      <c r="AG26" s="31" t="s">
        <v>35</v>
      </c>
      <c r="AH26" s="31" t="s">
        <v>35</v>
      </c>
      <c r="AI26" s="31" t="s">
        <v>35</v>
      </c>
      <c r="AJ26" s="3"/>
      <c r="AK26" s="3"/>
      <c r="AL26" s="19" t="s">
        <v>87</v>
      </c>
      <c r="AM26" s="18"/>
      <c r="AN26" s="31" t="s">
        <v>35</v>
      </c>
      <c r="AO26" s="31" t="s">
        <v>35</v>
      </c>
      <c r="AP26" s="31" t="s">
        <v>35</v>
      </c>
      <c r="AQ26" s="3"/>
      <c r="AR26" s="3"/>
      <c r="AS26" s="19" t="s">
        <v>88</v>
      </c>
      <c r="AT26" s="31" t="s">
        <v>35</v>
      </c>
      <c r="AU26" s="31" t="s">
        <v>35</v>
      </c>
      <c r="AV26" s="18"/>
      <c r="AW26" s="18"/>
      <c r="AX26" s="3"/>
      <c r="AY26" s="3"/>
      <c r="AZ26" s="31" t="s">
        <v>35</v>
      </c>
      <c r="BA26" s="31" t="s">
        <v>35</v>
      </c>
      <c r="BB26" s="18"/>
      <c r="BC26" s="18"/>
      <c r="BD26" s="31" t="s">
        <v>35</v>
      </c>
      <c r="BE26" s="3"/>
      <c r="BF26" s="3"/>
      <c r="BG26" s="31" t="s">
        <v>35</v>
      </c>
      <c r="BH26" s="31" t="s">
        <v>35</v>
      </c>
      <c r="BI26" s="31" t="s">
        <v>35</v>
      </c>
      <c r="BJ26" s="18"/>
      <c r="BK26" s="31" t="s">
        <v>35</v>
      </c>
      <c r="BL26" s="3"/>
      <c r="BM26" s="3"/>
      <c r="BN26" s="31" t="s">
        <v>35</v>
      </c>
      <c r="BO26" s="31" t="s">
        <v>35</v>
      </c>
      <c r="BP26" s="18"/>
      <c r="BQ26" s="18"/>
      <c r="BR26" s="18"/>
      <c r="BS26" s="3"/>
      <c r="BT26" s="3"/>
      <c r="BU26" s="18"/>
      <c r="BV26" s="19" t="s">
        <v>89</v>
      </c>
      <c r="BW26" s="18"/>
      <c r="BX26" s="18"/>
      <c r="BY26" s="18"/>
      <c r="BZ26" s="3"/>
      <c r="CA26" s="3"/>
      <c r="CB26" s="18"/>
      <c r="CC26" s="31" t="s">
        <v>35</v>
      </c>
      <c r="CD26" s="31" t="s">
        <v>35</v>
      </c>
      <c r="CE26" s="31" t="s">
        <v>35</v>
      </c>
      <c r="CF26" s="31" t="s">
        <v>35</v>
      </c>
      <c r="CG26" s="3"/>
      <c r="CH26" s="3"/>
      <c r="CI26" s="31" t="s">
        <v>35</v>
      </c>
      <c r="CJ26" s="31" t="s">
        <v>35</v>
      </c>
      <c r="CK26" s="18"/>
      <c r="CL26" s="18"/>
      <c r="CM26" s="18"/>
      <c r="CN26" s="3"/>
      <c r="CO26" s="3"/>
      <c r="CP26" s="18"/>
      <c r="CQ26" s="18"/>
      <c r="CR26" s="18"/>
      <c r="CS26" s="31" t="s">
        <v>35</v>
      </c>
      <c r="CT26" s="31" t="s">
        <v>35</v>
      </c>
      <c r="CU26" s="3"/>
      <c r="CV26" s="3"/>
      <c r="CW26" s="18"/>
      <c r="CX26" s="31" t="s">
        <v>35</v>
      </c>
      <c r="CY26" s="18"/>
      <c r="CZ26" s="31" t="s">
        <v>35</v>
      </c>
      <c r="DA26" s="18"/>
      <c r="DB26" s="3"/>
      <c r="DC26" s="3"/>
      <c r="DD26" s="31" t="s">
        <v>35</v>
      </c>
      <c r="DE26" s="18"/>
      <c r="DF26" s="18"/>
      <c r="DG26" s="31" t="s">
        <v>35</v>
      </c>
      <c r="DH26" s="31" t="s">
        <v>35</v>
      </c>
      <c r="DI26" s="3"/>
      <c r="DJ26" s="3"/>
      <c r="DK26" s="31" t="s">
        <v>35</v>
      </c>
      <c r="DL26" s="31" t="s">
        <v>35</v>
      </c>
      <c r="DM26" s="31" t="s">
        <v>35</v>
      </c>
      <c r="DN26" s="31" t="s">
        <v>35</v>
      </c>
      <c r="DO26" s="31" t="s">
        <v>35</v>
      </c>
      <c r="DP26" s="3"/>
      <c r="DQ26" s="3"/>
      <c r="DR26" s="31" t="s">
        <v>35</v>
      </c>
      <c r="DS26" s="18"/>
      <c r="DT26" s="18"/>
      <c r="DU26" s="18"/>
      <c r="DV26" s="18"/>
      <c r="DW26" s="3"/>
      <c r="DX26" s="3"/>
      <c r="DY26" s="18"/>
      <c r="DZ26" s="14"/>
      <c r="EA26" s="14"/>
      <c r="EB26" s="14"/>
      <c r="EC26" s="14"/>
    </row>
    <row r="27" spans="1:133" ht="12.75">
      <c r="A27" s="16">
        <f ca="1">IFERROR(__xludf.DUMMYFUNCTION("""COMPUTED_VALUE"""),0.770833333333333)</f>
        <v>0.77083333333333304</v>
      </c>
      <c r="B27" s="17">
        <f ca="1">IFERROR(__xludf.DUMMYFUNCTION("""COMPUTED_VALUE"""),0.791666666666666)</f>
        <v>0.79166666666666596</v>
      </c>
      <c r="C27" s="18"/>
      <c r="D27" s="18"/>
      <c r="E27" s="18"/>
      <c r="F27" s="18"/>
      <c r="G27" s="18"/>
      <c r="H27" s="3"/>
      <c r="I27" s="3"/>
      <c r="J27" s="18"/>
      <c r="K27" s="18"/>
      <c r="L27" s="18"/>
      <c r="M27" s="18"/>
      <c r="N27" s="18"/>
      <c r="O27" s="3"/>
      <c r="P27" s="3"/>
      <c r="Q27" s="18"/>
      <c r="R27" s="18"/>
      <c r="S27" s="18"/>
      <c r="T27" s="18"/>
      <c r="U27" s="18"/>
      <c r="V27" s="3"/>
      <c r="W27" s="3"/>
      <c r="X27" s="18"/>
      <c r="Y27" s="18"/>
      <c r="Z27" s="18"/>
      <c r="AA27" s="18"/>
      <c r="AB27" s="18"/>
      <c r="AC27" s="3"/>
      <c r="AD27" s="18"/>
      <c r="AE27" s="18"/>
      <c r="AF27" s="18"/>
      <c r="AG27" s="18"/>
      <c r="AH27" s="18"/>
      <c r="AI27" s="18"/>
      <c r="AJ27" s="3"/>
      <c r="AK27" s="3"/>
      <c r="AL27" s="18"/>
      <c r="AM27" s="18"/>
      <c r="AN27" s="18"/>
      <c r="AO27" s="18"/>
      <c r="AP27" s="18"/>
      <c r="AQ27" s="3"/>
      <c r="AR27" s="3"/>
      <c r="AS27" s="18"/>
      <c r="AT27" s="18"/>
      <c r="AU27" s="18"/>
      <c r="AV27" s="18"/>
      <c r="AW27" s="18"/>
      <c r="AX27" s="3"/>
      <c r="AY27" s="3"/>
      <c r="AZ27" s="18"/>
      <c r="BA27" s="18"/>
      <c r="BB27" s="18"/>
      <c r="BC27" s="18"/>
      <c r="BD27" s="18"/>
      <c r="BE27" s="3"/>
      <c r="BF27" s="3"/>
      <c r="BG27" s="18"/>
      <c r="BH27" s="18"/>
      <c r="BI27" s="18"/>
      <c r="BJ27" s="18"/>
      <c r="BK27" s="18"/>
      <c r="BL27" s="3"/>
      <c r="BM27" s="3"/>
      <c r="BN27" s="18"/>
      <c r="BO27" s="18"/>
      <c r="BP27" s="18"/>
      <c r="BQ27" s="18"/>
      <c r="BR27" s="18"/>
      <c r="BS27" s="3"/>
      <c r="BT27" s="3"/>
      <c r="BU27" s="1" t="s">
        <v>35</v>
      </c>
      <c r="BV27" s="18"/>
      <c r="BW27" s="1" t="s">
        <v>35</v>
      </c>
      <c r="BX27" s="18"/>
      <c r="BY27" s="18"/>
      <c r="BZ27" s="3"/>
      <c r="CA27" s="3"/>
      <c r="CB27" s="18"/>
      <c r="CC27" s="18"/>
      <c r="CD27" s="18"/>
      <c r="CE27" s="18"/>
      <c r="CF27" s="18"/>
      <c r="CG27" s="3"/>
      <c r="CH27" s="3"/>
      <c r="CI27" s="18"/>
      <c r="CJ27" s="18"/>
      <c r="CK27" s="18"/>
      <c r="CL27" s="18"/>
      <c r="CM27" s="18"/>
      <c r="CN27" s="3"/>
      <c r="CO27" s="3"/>
      <c r="CP27" s="18"/>
      <c r="CQ27" s="18"/>
      <c r="CR27" s="18"/>
      <c r="CS27" s="18"/>
      <c r="CT27" s="18"/>
      <c r="CU27" s="3"/>
      <c r="CV27" s="3"/>
      <c r="CW27" s="18"/>
      <c r="CX27" s="18"/>
      <c r="CY27" s="18"/>
      <c r="CZ27" s="18"/>
      <c r="DA27" s="18"/>
      <c r="DB27" s="3"/>
      <c r="DC27" s="3"/>
      <c r="DD27" s="18"/>
      <c r="DE27" s="18"/>
      <c r="DF27" s="18"/>
      <c r="DG27" s="18"/>
      <c r="DH27" s="18"/>
      <c r="DI27" s="3"/>
      <c r="DJ27" s="3"/>
      <c r="DK27" s="18"/>
      <c r="DL27" s="18"/>
      <c r="DM27" s="18"/>
      <c r="DN27" s="18"/>
      <c r="DO27" s="18"/>
      <c r="DP27" s="3"/>
      <c r="DQ27" s="3"/>
      <c r="DR27" s="18"/>
      <c r="DS27" s="18"/>
      <c r="DT27" s="18"/>
      <c r="DU27" s="18"/>
      <c r="DV27" s="18"/>
      <c r="DW27" s="3"/>
      <c r="DX27" s="3"/>
      <c r="DY27" s="18"/>
      <c r="DZ27" s="14"/>
      <c r="EA27" s="14"/>
      <c r="EB27" s="14"/>
      <c r="EC27" s="14"/>
    </row>
  </sheetData>
  <mergeCells count="360">
    <mergeCell ref="AA6:AA27"/>
    <mergeCell ref="AB6:AB13"/>
    <mergeCell ref="AD6:AD27"/>
    <mergeCell ref="Z20:Z25"/>
    <mergeCell ref="CI20:CJ25"/>
    <mergeCell ref="CI26:CI27"/>
    <mergeCell ref="CJ26:CJ27"/>
    <mergeCell ref="CI6:CJ13"/>
    <mergeCell ref="CK6:CK27"/>
    <mergeCell ref="BA14:BA15"/>
    <mergeCell ref="BB14:BB15"/>
    <mergeCell ref="BC14:BC15"/>
    <mergeCell ref="BD14:BD15"/>
    <mergeCell ref="BG14:BG15"/>
    <mergeCell ref="BH14:BH15"/>
    <mergeCell ref="BI14:BI15"/>
    <mergeCell ref="BJ14:BJ15"/>
    <mergeCell ref="BK14:BK15"/>
    <mergeCell ref="BN14:BN15"/>
    <mergeCell ref="BO14:BO15"/>
    <mergeCell ref="BP14:BP15"/>
    <mergeCell ref="CI14:CI15"/>
    <mergeCell ref="CJ14:CJ15"/>
    <mergeCell ref="T10:U13"/>
    <mergeCell ref="R16:R25"/>
    <mergeCell ref="S16:S23"/>
    <mergeCell ref="U18:U25"/>
    <mergeCell ref="T20:T23"/>
    <mergeCell ref="S24:S25"/>
    <mergeCell ref="M6:M13"/>
    <mergeCell ref="N6:N13"/>
    <mergeCell ref="Q6:U9"/>
    <mergeCell ref="AP14:AP15"/>
    <mergeCell ref="AS14:AS15"/>
    <mergeCell ref="AT14:AT15"/>
    <mergeCell ref="AU14:AU15"/>
    <mergeCell ref="AT20:AT23"/>
    <mergeCell ref="AT24:AT25"/>
    <mergeCell ref="AS20:AS25"/>
    <mergeCell ref="AS26:AS27"/>
    <mergeCell ref="AT26:AT27"/>
    <mergeCell ref="AU26:AU27"/>
    <mergeCell ref="AP18:AP25"/>
    <mergeCell ref="AU22:AU25"/>
    <mergeCell ref="AP26:AP27"/>
    <mergeCell ref="C22:C25"/>
    <mergeCell ref="C26:C27"/>
    <mergeCell ref="D26:D27"/>
    <mergeCell ref="E26:E27"/>
    <mergeCell ref="D16:D25"/>
    <mergeCell ref="E16:E23"/>
    <mergeCell ref="G18:G23"/>
    <mergeCell ref="F20:F23"/>
    <mergeCell ref="E24:E25"/>
    <mergeCell ref="F24:F27"/>
    <mergeCell ref="G24:G25"/>
    <mergeCell ref="G26:G27"/>
    <mergeCell ref="CS26:CS27"/>
    <mergeCell ref="L6:L9"/>
    <mergeCell ref="L10:L13"/>
    <mergeCell ref="K16:K27"/>
    <mergeCell ref="L16:L23"/>
    <mergeCell ref="J20:J23"/>
    <mergeCell ref="J24:J27"/>
    <mergeCell ref="L24:L25"/>
    <mergeCell ref="L26:L27"/>
    <mergeCell ref="J6:J13"/>
    <mergeCell ref="K6:K13"/>
    <mergeCell ref="AL14:AL15"/>
    <mergeCell ref="AM14:AM15"/>
    <mergeCell ref="J14:J15"/>
    <mergeCell ref="K14:K15"/>
    <mergeCell ref="AE14:AE15"/>
    <mergeCell ref="AF14:AF15"/>
    <mergeCell ref="AG14:AG15"/>
    <mergeCell ref="AH14:AH15"/>
    <mergeCell ref="AI14:AI15"/>
    <mergeCell ref="BQ14:BQ15"/>
    <mergeCell ref="BR14:BR15"/>
    <mergeCell ref="L14:L15"/>
    <mergeCell ref="AN14:AN15"/>
    <mergeCell ref="DL26:DL27"/>
    <mergeCell ref="DM26:DM27"/>
    <mergeCell ref="DN26:DN27"/>
    <mergeCell ref="DO26:DO27"/>
    <mergeCell ref="CS6:CT13"/>
    <mergeCell ref="CY6:CY27"/>
    <mergeCell ref="DF6:DH13"/>
    <mergeCell ref="DK6:DO13"/>
    <mergeCell ref="DD16:DD25"/>
    <mergeCell ref="CT18:CT25"/>
    <mergeCell ref="CT26:CT27"/>
    <mergeCell ref="DD6:DD7"/>
    <mergeCell ref="DD8:DD13"/>
    <mergeCell ref="CW6:CX13"/>
    <mergeCell ref="CW16:CW23"/>
    <mergeCell ref="CX16:CX25"/>
    <mergeCell ref="CZ16:CZ25"/>
    <mergeCell ref="DE6:DE27"/>
    <mergeCell ref="DF16:DF27"/>
    <mergeCell ref="DM16:DO25"/>
    <mergeCell ref="DL20:DL25"/>
    <mergeCell ref="DG22:DG25"/>
    <mergeCell ref="DH22:DH25"/>
    <mergeCell ref="DK22:DK25"/>
    <mergeCell ref="CZ6:DA13"/>
    <mergeCell ref="DA18:DA27"/>
    <mergeCell ref="CZ26:CZ27"/>
    <mergeCell ref="CW24:CW27"/>
    <mergeCell ref="CX26:CX27"/>
    <mergeCell ref="DD26:DD27"/>
    <mergeCell ref="DG26:DG27"/>
    <mergeCell ref="DH26:DH27"/>
    <mergeCell ref="DK26:DK27"/>
    <mergeCell ref="AN26:AN27"/>
    <mergeCell ref="AO26:AO27"/>
    <mergeCell ref="AB14:AB15"/>
    <mergeCell ref="AB18:AB25"/>
    <mergeCell ref="M20:M23"/>
    <mergeCell ref="Q20:Q23"/>
    <mergeCell ref="X20:X23"/>
    <mergeCell ref="Y20:Y25"/>
    <mergeCell ref="N18:N25"/>
    <mergeCell ref="M24:M27"/>
    <mergeCell ref="N26:N27"/>
    <mergeCell ref="Q24:Q27"/>
    <mergeCell ref="T24:T27"/>
    <mergeCell ref="R26:R27"/>
    <mergeCell ref="S26:S27"/>
    <mergeCell ref="X24:X27"/>
    <mergeCell ref="U26:U27"/>
    <mergeCell ref="Y26:Y27"/>
    <mergeCell ref="Z26:Z27"/>
    <mergeCell ref="AO14:AO15"/>
    <mergeCell ref="AE16:AH25"/>
    <mergeCell ref="AL16:AL25"/>
    <mergeCell ref="AI18:AI25"/>
    <mergeCell ref="AM20:AM23"/>
    <mergeCell ref="AV24:AV27"/>
    <mergeCell ref="X6:Z9"/>
    <mergeCell ref="X10:Y13"/>
    <mergeCell ref="Z10:Z13"/>
    <mergeCell ref="M14:M15"/>
    <mergeCell ref="N14:N15"/>
    <mergeCell ref="Q14:Q15"/>
    <mergeCell ref="R14:R15"/>
    <mergeCell ref="S14:S15"/>
    <mergeCell ref="T14:T15"/>
    <mergeCell ref="U14:U15"/>
    <mergeCell ref="X14:X15"/>
    <mergeCell ref="Y14:Y15"/>
    <mergeCell ref="Z14:Z15"/>
    <mergeCell ref="AB26:AB27"/>
    <mergeCell ref="AE26:AE27"/>
    <mergeCell ref="AF26:AF27"/>
    <mergeCell ref="AG26:AG27"/>
    <mergeCell ref="AH26:AH27"/>
    <mergeCell ref="AI26:AI27"/>
    <mergeCell ref="AO20:AO25"/>
    <mergeCell ref="AN22:AN25"/>
    <mergeCell ref="AM24:AM27"/>
    <mergeCell ref="AL26:AL27"/>
    <mergeCell ref="CC26:CC27"/>
    <mergeCell ref="CD26:CD27"/>
    <mergeCell ref="CE26:CE27"/>
    <mergeCell ref="CF26:CF27"/>
    <mergeCell ref="AW6:AW27"/>
    <mergeCell ref="BR6:BR13"/>
    <mergeCell ref="BU6:BY13"/>
    <mergeCell ref="CB6:CF13"/>
    <mergeCell ref="CC20:CF25"/>
    <mergeCell ref="BB24:BB27"/>
    <mergeCell ref="BO26:BO27"/>
    <mergeCell ref="BN6:BP13"/>
    <mergeCell ref="BO16:BO25"/>
    <mergeCell ref="BN20:BN25"/>
    <mergeCell ref="BQ16:BQ27"/>
    <mergeCell ref="BU16:BU26"/>
    <mergeCell ref="BR22:BR27"/>
    <mergeCell ref="BV16:BV25"/>
    <mergeCell ref="BW16:BW26"/>
    <mergeCell ref="BJ16:BJ27"/>
    <mergeCell ref="BK18:BK25"/>
    <mergeCell ref="BB20:BB23"/>
    <mergeCell ref="BQ6:BQ13"/>
    <mergeCell ref="BP22:BP27"/>
    <mergeCell ref="BY14:BY15"/>
    <mergeCell ref="CB14:CB15"/>
    <mergeCell ref="CC14:CC15"/>
    <mergeCell ref="CD14:CD15"/>
    <mergeCell ref="CE14:CE15"/>
    <mergeCell ref="CF14:CF15"/>
    <mergeCell ref="AZ16:AZ25"/>
    <mergeCell ref="BA16:BA23"/>
    <mergeCell ref="BA24:BA25"/>
    <mergeCell ref="BC16:BC27"/>
    <mergeCell ref="BG16:BI25"/>
    <mergeCell ref="BD18:BD25"/>
    <mergeCell ref="BD26:BD27"/>
    <mergeCell ref="BG26:BG27"/>
    <mergeCell ref="BH26:BH27"/>
    <mergeCell ref="BI26:BI27"/>
    <mergeCell ref="CB16:CB23"/>
    <mergeCell ref="CB24:CB27"/>
    <mergeCell ref="AZ26:AZ27"/>
    <mergeCell ref="BA26:BA27"/>
    <mergeCell ref="BK26:BK27"/>
    <mergeCell ref="BN26:BN27"/>
    <mergeCell ref="BX22:BY27"/>
    <mergeCell ref="BV26:BV27"/>
    <mergeCell ref="DO14:DO15"/>
    <mergeCell ref="F14:F15"/>
    <mergeCell ref="F16:F19"/>
    <mergeCell ref="T16:T19"/>
    <mergeCell ref="U16:U17"/>
    <mergeCell ref="X16:Z19"/>
    <mergeCell ref="AB16:AB17"/>
    <mergeCell ref="AI16:AI17"/>
    <mergeCell ref="DG14:DG15"/>
    <mergeCell ref="DH16:DH17"/>
    <mergeCell ref="DL16:DL19"/>
    <mergeCell ref="CW14:CW15"/>
    <mergeCell ref="CX14:CX15"/>
    <mergeCell ref="CZ14:CZ15"/>
    <mergeCell ref="DA14:DA15"/>
    <mergeCell ref="DD14:DD15"/>
    <mergeCell ref="DF14:DF15"/>
    <mergeCell ref="DA16:DA17"/>
    <mergeCell ref="AV14:AV15"/>
    <mergeCell ref="AZ14:AZ15"/>
    <mergeCell ref="BU14:BU15"/>
    <mergeCell ref="BV14:BV15"/>
    <mergeCell ref="BW14:BW15"/>
    <mergeCell ref="BX14:BX15"/>
    <mergeCell ref="CS14:CS15"/>
    <mergeCell ref="CT14:CT15"/>
    <mergeCell ref="CJ16:CJ19"/>
    <mergeCell ref="CT16:CT17"/>
    <mergeCell ref="DH14:DH15"/>
    <mergeCell ref="DK14:DK15"/>
    <mergeCell ref="DL14:DL15"/>
    <mergeCell ref="DM14:DM15"/>
    <mergeCell ref="DN14:DN15"/>
    <mergeCell ref="CS16:CS25"/>
    <mergeCell ref="CL6:CL27"/>
    <mergeCell ref="CM6:CM27"/>
    <mergeCell ref="CP6:CP27"/>
    <mergeCell ref="CQ6:CQ27"/>
    <mergeCell ref="CR6:CR27"/>
    <mergeCell ref="CI3:CM3"/>
    <mergeCell ref="CP3:CT3"/>
    <mergeCell ref="CW3:DA3"/>
    <mergeCell ref="DD3:DH3"/>
    <mergeCell ref="DK3:DO3"/>
    <mergeCell ref="A1:B1"/>
    <mergeCell ref="C1:I1"/>
    <mergeCell ref="A2:B2"/>
    <mergeCell ref="A3:B5"/>
    <mergeCell ref="C3:G3"/>
    <mergeCell ref="J3:N3"/>
    <mergeCell ref="Q3:U3"/>
    <mergeCell ref="X3:AB3"/>
    <mergeCell ref="AE3:AI3"/>
    <mergeCell ref="AL3:AP3"/>
    <mergeCell ref="AS3:AW3"/>
    <mergeCell ref="AZ3:BD3"/>
    <mergeCell ref="BG3:BK3"/>
    <mergeCell ref="BN3:BR3"/>
    <mergeCell ref="BU3:BY3"/>
    <mergeCell ref="CB3:CF3"/>
    <mergeCell ref="DK16:DK21"/>
    <mergeCell ref="BR18:BR21"/>
    <mergeCell ref="CF16:CF19"/>
    <mergeCell ref="CI16:CI19"/>
    <mergeCell ref="BD16:BD17"/>
    <mergeCell ref="BK16:BK17"/>
    <mergeCell ref="BN16:BN19"/>
    <mergeCell ref="BR16:BR17"/>
    <mergeCell ref="CC16:CC19"/>
    <mergeCell ref="CD16:CD19"/>
    <mergeCell ref="CE16:CE19"/>
    <mergeCell ref="AM16:AM19"/>
    <mergeCell ref="AN16:AN21"/>
    <mergeCell ref="AO16:AO19"/>
    <mergeCell ref="AP16:AP17"/>
    <mergeCell ref="AS16:AS19"/>
    <mergeCell ref="AT16:AT19"/>
    <mergeCell ref="AU16:AU21"/>
    <mergeCell ref="DG16:DG21"/>
    <mergeCell ref="DH18:DH21"/>
    <mergeCell ref="AV16:AV19"/>
    <mergeCell ref="BB16:BB19"/>
    <mergeCell ref="BP16:BP21"/>
    <mergeCell ref="BX16:BX21"/>
    <mergeCell ref="BY16:BY21"/>
    <mergeCell ref="AV20:AV23"/>
    <mergeCell ref="G16:G17"/>
    <mergeCell ref="J16:J19"/>
    <mergeCell ref="C20:C21"/>
    <mergeCell ref="M16:M19"/>
    <mergeCell ref="N16:N17"/>
    <mergeCell ref="Q10:R13"/>
    <mergeCell ref="S10:S13"/>
    <mergeCell ref="C14:C15"/>
    <mergeCell ref="D14:D15"/>
    <mergeCell ref="E14:E15"/>
    <mergeCell ref="G14:G15"/>
    <mergeCell ref="C16:C19"/>
    <mergeCell ref="Q16:Q19"/>
    <mergeCell ref="D6:D13"/>
    <mergeCell ref="E6:E13"/>
    <mergeCell ref="F6:F13"/>
    <mergeCell ref="G6:G13"/>
    <mergeCell ref="C10:C13"/>
    <mergeCell ref="DU14:DU15"/>
    <mergeCell ref="DV14:DV15"/>
    <mergeCell ref="DZ14:DZ15"/>
    <mergeCell ref="EA14:EA15"/>
    <mergeCell ref="EB14:EB15"/>
    <mergeCell ref="EC14:EC15"/>
    <mergeCell ref="DV16:DV20"/>
    <mergeCell ref="EC18:EC22"/>
    <mergeCell ref="DR3:DV3"/>
    <mergeCell ref="DY3:EC3"/>
    <mergeCell ref="DR6:DV13"/>
    <mergeCell ref="DY6:DY21"/>
    <mergeCell ref="DR14:DR15"/>
    <mergeCell ref="DS14:DS15"/>
    <mergeCell ref="DT14:DT15"/>
    <mergeCell ref="DR16:DR25"/>
    <mergeCell ref="DS16:DS27"/>
    <mergeCell ref="DT16:DT27"/>
    <mergeCell ref="DU16:DU27"/>
    <mergeCell ref="DV21:DV27"/>
    <mergeCell ref="DY22:DY27"/>
    <mergeCell ref="DR26:DR27"/>
    <mergeCell ref="AZ6:BD9"/>
    <mergeCell ref="BG6:BK9"/>
    <mergeCell ref="AE10:AF13"/>
    <mergeCell ref="AG10:AG13"/>
    <mergeCell ref="AE6:AI9"/>
    <mergeCell ref="AL6:AN13"/>
    <mergeCell ref="AO6:AO13"/>
    <mergeCell ref="AP6:AP13"/>
    <mergeCell ref="AS6:AS13"/>
    <mergeCell ref="AT6:AT13"/>
    <mergeCell ref="AH10:AI13"/>
    <mergeCell ref="BG10:BG13"/>
    <mergeCell ref="BH10:BH13"/>
    <mergeCell ref="BI10:BI13"/>
    <mergeCell ref="BJ10:BJ13"/>
    <mergeCell ref="BK10:BK13"/>
    <mergeCell ref="AU6:AU9"/>
    <mergeCell ref="AU10:AU13"/>
    <mergeCell ref="AZ10:AZ13"/>
    <mergeCell ref="BA10:BA13"/>
    <mergeCell ref="BB10:BB13"/>
    <mergeCell ref="BC10:BC13"/>
    <mergeCell ref="BD10:BD13"/>
    <mergeCell ref="AV6:AV13"/>
  </mergeCells>
  <conditionalFormatting sqref="A1:B27 C1:C21 D1:D27 E1:E9 F1:F27 G1:G15 H1:K27 L1:L6 M1:M9 N1:N24 O1:Q27 R1:R9 S1:S25 T1:W27 X1:X25 Y1:Z15 AA1:AD27 AE1:AG7 AH1:AK27 AL1:AN5 AO1:AO9 AP1:AT27 AU1:AU5 AV1:AV15 AW1:BB27 BC1:BC16 BD1:BH27 BI1:BI23 BJ1:BK5 BL1:BP27 BQ1:BQ23 BR1:BT27 BU1:BU25 BV1:BV27 BW1:BW9 BX1:CA27 CB1:CB19 CC1:CE27 CF1:CF17 CG1:CV27 CW1:CX16 CY1:CY27 CZ1:CZ16 DA1:DA18 DB1:DC27 DD1:DD6 DE1:DF27 DG1:DG29 DH1:DH21 DI1:EC27 BK7:BK27 DD8:DD27 L10:L27 AE10 AG10:AG27 AU10:AU15 BJ10:BJ27 E14:E27 M14:M27 R14:R27 AE14:AF27 AL14:AL23 AM14:AM27 AN14:AN17 AO14:AO27 BW14:BW25 G18:G27 Y20:Z27 AV20:AV27 CF20:CF27 CX20:CX27 CZ20:CZ27 DA20:DA25 AU22:AU27 CB22:CB27 CW24:CW25 BI25:BI27 BQ25:BQ27 N26:N27 AL26:AL27 AN26:AN27 BC26:BC27 DH26:DH27 BU27 BW27 DA27:DA28">
    <cfRule type="cellIs" dxfId="1" priority="1" operator="equal">
      <formula>"Break"</formula>
    </cfRule>
  </conditionalFormatting>
  <conditionalFormatting sqref="C1:C21 D1:D27 E1:E9 F1:F27 G1:G15 H1:K27 L1:L6 M1:M9 N1:N24 O1:Q27 R1:R9 S1:S25 T1:W27 X1:X25 Y1:Z15 AA1:AD27 AE1:AG7 AH1:AK27 AL1:AN5 AO1:AO9 AP1:AT27 AU1:AU5 AV1:AV15 AW1:BB27 BC1:BC16 BD1:BH27 BI1:BI23 BJ1:BK5 BL1:BP27 BQ1:BQ23 BR1:BT27 BU1:BU25 BV1:BV27 BW1:BW9 BX1:CA27 CB1:CB19 CC1:CE27 CF1:CF17 CG1:CV27 CW1:CX16 CY1:CY27 CZ1:CZ16 DA1:DA18 DB1:DC27 DD1:DD6 DE1:DF27 DG1:DG29 DH1:DH21 DI1:EC27 BK7:BK27 DD8:DD27 L10:L27 AE10 AG10:AG27 AU10:AU15 BJ10:BJ27 E14:E27 M14:M27 R14:R27 AE14:AF27 AL14:AL23 AM14:AM27 AN14:AN17 AO14:AO27 BW14:BW25 G18:G27 Y20:Z27 AV20:AV27 CF20:CF27 CX20:CX27 CZ20:CZ27 DA20:DA25 AU22:AU27 CB22:CB27 CW24:CW25 BI25:BI27 BQ25:BQ27 N26:N27 AL26:AL27 AN26:AN27 BC26:BC27 DH26:DH27 BU27 BW27 DA27:DA28">
    <cfRule type="cellIs" dxfId="0" priority="2" operator="equal">
      <formula>"Break"</formula>
    </cfRule>
  </conditionalFormatting>
  <hyperlinks>
    <hyperlink ref="S10" r:id="rId1" xr:uid="{00000000-0004-0000-0200-000000000000}"/>
    <hyperlink ref="Z10" r:id="rId2" xr:uid="{00000000-0004-0000-0200-000001000000}"/>
    <hyperlink ref="AG10" r:id="rId3" xr:uid="{00000000-0004-0000-0200-000002000000}"/>
    <hyperlink ref="AU10" r:id="rId4" location="slide=id.ga5a31a28a8_0_0" xr:uid="{00000000-0004-0000-0200-000003000000}"/>
    <hyperlink ref="BH10" r:id="rId5" xr:uid="{00000000-0004-0000-0200-000004000000}"/>
    <hyperlink ref="BJ10" r:id="rId6" xr:uid="{00000000-0004-0000-0200-000005000000}"/>
    <hyperlink ref="AO16" r:id="rId7" xr:uid="{00000000-0004-0000-0200-000006000000}"/>
    <hyperlink ref="AS16" r:id="rId8" location="slide=id.gb03fc8aba2_0_0" xr:uid="{00000000-0004-0000-0200-000007000000}"/>
    <hyperlink ref="BN16" r:id="rId9" xr:uid="{00000000-0004-0000-0200-000008000000}"/>
    <hyperlink ref="CC16" r:id="rId10" xr:uid="{00000000-0004-0000-0200-000009000000}"/>
    <hyperlink ref="CE16" r:id="rId11" xr:uid="{00000000-0004-0000-0200-00000A000000}"/>
    <hyperlink ref="CI16" r:id="rId12" location="slide=id.gb706307db6_0_0" xr:uid="{00000000-0004-0000-0200-00000B000000}"/>
    <hyperlink ref="DL16" r:id="rId13" xr:uid="{00000000-0004-0000-0200-00000C000000}"/>
    <hyperlink ref="DG22" r:id="rId14" xr:uid="{00000000-0004-0000-0200-00000D000000}"/>
  </hyperlinks>
  <pageMargins left="0.7" right="0.7" top="0.75" bottom="0.75" header="0.3" footer="0.3"/>
  <pageSetup scale="70" orientation="landscape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 react</dc:creator>
  <cp:lastModifiedBy>Rahmat Nur</cp:lastModifiedBy>
  <dcterms:created xsi:type="dcterms:W3CDTF">2021-02-14T10:19:15Z</dcterms:created>
  <dcterms:modified xsi:type="dcterms:W3CDTF">2021-02-14T10:33:05Z</dcterms:modified>
</cp:coreProperties>
</file>